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ewfs\SHARE\Ekonom\Управление прогноза\All\2025\СОНКО\Рейтинг за 2024\В ДЭР\"/>
    </mc:Choice>
  </mc:AlternateContent>
  <bookViews>
    <workbookView xWindow="0" yWindow="0" windowWidth="23910" windowHeight="11385" firstSheet="1" activeTab="3"/>
  </bookViews>
  <sheets>
    <sheet name="Титул" sheetId="1" r:id="rId1"/>
    <sheet name="Раздел I" sheetId="2" r:id="rId2"/>
    <sheet name="Целевая модель районы" sheetId="4" r:id="rId3"/>
    <sheet name="II Целевые показатели" sheetId="5" r:id="rId4"/>
    <sheet name="III Количество поставщиков" sheetId="6" r:id="rId5"/>
    <sheet name="IV Механизмы передачи" sheetId="7" r:id="rId6"/>
    <sheet name="V Перечень услуг" sheetId="8" r:id="rId7"/>
    <sheet name="VI Факты получения" sheetId="9" r:id="rId8"/>
    <sheet name="VII Имущественная под-ка СОНКО" sheetId="10" r:id="rId9"/>
    <sheet name="VIII Имущественная поддержка СП" sheetId="11" r:id="rId10"/>
    <sheet name="IX Образовательная под-ка" sheetId="12" r:id="rId11"/>
    <sheet name="X НОК" sheetId="13" r:id="rId12"/>
    <sheet name="XI Поддержка СП рег. проекты" sheetId="14" r:id="rId13"/>
    <sheet name="XII Поддержка СП иные напр." sheetId="15" r:id="rId14"/>
    <sheet name="Контакты" sheetId="16" r:id="rId15"/>
    <sheet name="Комментарии" sheetId="17" r:id="rId16"/>
    <sheet name="Список" sheetId="18" state="hidden" r:id="rId17"/>
  </sheets>
  <externalReferences>
    <externalReference r:id="rId18"/>
    <externalReference r:id="rId19"/>
  </externalReferences>
  <definedNames>
    <definedName name="Print_Titles" localSheetId="3">'II Целевые показатели'!$4:$7</definedName>
    <definedName name="Print_Titles" localSheetId="4">'III Количество поставщиков'!$3:$6</definedName>
    <definedName name="Print_Titles" localSheetId="5">'IV Механизмы передачи'!$4:$6</definedName>
    <definedName name="Print_Titles" localSheetId="6">'V Перечень услуг'!$5:$8</definedName>
    <definedName name="Print_Titles" localSheetId="7">'VI Факты получения'!$5:$6</definedName>
    <definedName name="Print_Titles" localSheetId="15">Комментарии!$4:$4</definedName>
    <definedName name="Print_Titles" localSheetId="1">'Раздел I'!$4:$6</definedName>
    <definedName name="Год" localSheetId="15">[1]Список!$E$1:$E$14</definedName>
    <definedName name="Год" localSheetId="1">[1]Список!$E$1:$E$14</definedName>
    <definedName name="Год">Список!$E$1:$E$14</definedName>
    <definedName name="Годы" localSheetId="15">[1]Список!$B$1:$B$14</definedName>
    <definedName name="Годы" localSheetId="1">[1]Список!$B$1:$B$14</definedName>
    <definedName name="Годы">Список!$B$1:$B$14</definedName>
    <definedName name="Дата" localSheetId="15">[1]Список!$D$1:$D$57</definedName>
    <definedName name="Дата" localSheetId="1">[1]Список!$D$1:$D$57</definedName>
    <definedName name="Дата">Список!$D$1:$D$57</definedName>
    <definedName name="Месяцы" localSheetId="15">[1]Список!$A$1:$A$4</definedName>
    <definedName name="Месяцы" localSheetId="1">[1]Список!$A$1:$A$4</definedName>
    <definedName name="Месяцы">Список!$A$1:$A$4</definedName>
    <definedName name="МО" localSheetId="15">[1]Список!$C$1:$C$22</definedName>
    <definedName name="МО" localSheetId="1">[1]Список!$C$1:$C$22</definedName>
    <definedName name="МО">Список!$C$1:$C$22</definedName>
    <definedName name="_xlnm.Print_Area" localSheetId="3">'II Целевые показатели'!$A$2:$E$101</definedName>
    <definedName name="_xlnm.Print_Area" localSheetId="4">'III Количество поставщиков'!$A$1:$H$31</definedName>
    <definedName name="_xlnm.Print_Area" localSheetId="5">'IV Механизмы передачи'!$A$1:$D$64</definedName>
    <definedName name="_xlnm.Print_Area" localSheetId="6">'V Перечень услуг'!$A$1:$I$59</definedName>
    <definedName name="_xlnm.Print_Area" localSheetId="12">'XI Поддержка СП рег. проекты'!$A$1:$L$11</definedName>
    <definedName name="_xlnm.Print_Area" localSheetId="13">'XII Поддержка СП иные напр.'!$A$1:$L$9</definedName>
    <definedName name="_xlnm.Print_Area" localSheetId="14">Контакты!$A$1:$F$16</definedName>
    <definedName name="_xlnm.Print_Area" localSheetId="1">'Раздел I'!$A$1:$D$225</definedName>
    <definedName name="_xlnm.Print_Area" localSheetId="2">'Целевая модель районы'!$A$1:$E$95</definedName>
    <definedName name="Перечень" localSheetId="15">[1]Список!$G$1:$G$2</definedName>
    <definedName name="Перечень" localSheetId="1">[1]Список!$G$1:$G$2</definedName>
    <definedName name="Перечень">Список!$G$1:$G$3</definedName>
    <definedName name="Период">Список!$H$1:$H$49</definedName>
    <definedName name="Список" localSheetId="11">[2]Список!$A$1:$A$2</definedName>
    <definedName name="Список" localSheetId="15">[1]Список!$F$1:$F$2</definedName>
    <definedName name="Список" localSheetId="14">[2]Список!$A$1:$A$2</definedName>
    <definedName name="Список" localSheetId="1">[1]Список!$F$1:$F$2</definedName>
    <definedName name="Список">Список!$F$1:$F$2</definedName>
  </definedNames>
  <calcPr calcId="152511"/>
</workbook>
</file>

<file path=xl/calcChain.xml><?xml version="1.0" encoding="utf-8"?>
<calcChain xmlns="http://schemas.openxmlformats.org/spreadsheetml/2006/main">
  <c r="G8" i="15" l="1"/>
  <c r="G9" i="14"/>
  <c r="D56" i="11" l="1"/>
  <c r="D55" i="11"/>
  <c r="D48" i="11"/>
  <c r="D11" i="11"/>
  <c r="D22" i="10"/>
  <c r="D11" i="10"/>
  <c r="C30" i="13"/>
  <c r="C29" i="13"/>
  <c r="C28" i="13"/>
  <c r="C27" i="13"/>
  <c r="C26" i="13"/>
  <c r="C25" i="13"/>
  <c r="C24" i="13"/>
  <c r="C23" i="13"/>
  <c r="C22" i="13"/>
  <c r="C21" i="13"/>
  <c r="C20" i="13"/>
  <c r="C19" i="13"/>
  <c r="C18" i="13"/>
  <c r="C17" i="13"/>
  <c r="F15" i="13"/>
  <c r="E15" i="13"/>
  <c r="D15" i="13"/>
  <c r="C15" i="13" s="1"/>
  <c r="C14" i="13"/>
  <c r="C13" i="13"/>
  <c r="F11" i="13"/>
  <c r="E11" i="13"/>
  <c r="D11" i="13"/>
  <c r="C10" i="13"/>
  <c r="C9" i="13"/>
  <c r="F7" i="13"/>
  <c r="E7" i="13"/>
  <c r="D7" i="13"/>
  <c r="D14" i="12"/>
  <c r="D8" i="12"/>
  <c r="D3" i="12"/>
  <c r="D47" i="11"/>
  <c r="D23" i="11" s="1"/>
  <c r="D40" i="11"/>
  <c r="D39" i="11"/>
  <c r="D17" i="11"/>
  <c r="D22" i="11" s="1"/>
  <c r="D15" i="11"/>
  <c r="D9" i="11"/>
  <c r="D44" i="10"/>
  <c r="D40" i="10"/>
  <c r="D36" i="10"/>
  <c r="D17" i="10"/>
  <c r="D15" i="10"/>
  <c r="D9" i="10"/>
  <c r="D37" i="9"/>
  <c r="C37" i="9"/>
  <c r="G54" i="8"/>
  <c r="F54" i="8"/>
  <c r="E54" i="8"/>
  <c r="D54" i="8"/>
  <c r="E22" i="5" s="1"/>
  <c r="C54" i="8"/>
  <c r="D22" i="5" s="1"/>
  <c r="G46" i="8"/>
  <c r="F46" i="8"/>
  <c r="E46" i="8"/>
  <c r="D46" i="8"/>
  <c r="E21" i="5" s="1"/>
  <c r="C46" i="8"/>
  <c r="G36" i="8"/>
  <c r="F36" i="8"/>
  <c r="E36" i="8"/>
  <c r="D36" i="8"/>
  <c r="E20" i="5" s="1"/>
  <c r="C36" i="8"/>
  <c r="D20" i="5" s="1"/>
  <c r="G27" i="8"/>
  <c r="F27" i="8"/>
  <c r="E27" i="8"/>
  <c r="D27" i="8"/>
  <c r="E19" i="5" s="1"/>
  <c r="C27" i="8"/>
  <c r="D19" i="5" s="1"/>
  <c r="G18" i="8"/>
  <c r="F18" i="8"/>
  <c r="E18" i="8"/>
  <c r="D18" i="8"/>
  <c r="E18" i="5" s="1"/>
  <c r="C18" i="8"/>
  <c r="D18" i="5" s="1"/>
  <c r="D62" i="7"/>
  <c r="E42" i="5" s="1"/>
  <c r="C62" i="7"/>
  <c r="E41" i="5" s="1"/>
  <c r="D61" i="7"/>
  <c r="E55" i="5" s="1"/>
  <c r="C61" i="7"/>
  <c r="B61" i="7"/>
  <c r="E54" i="5" s="1"/>
  <c r="B60" i="7"/>
  <c r="E29" i="5" s="1"/>
  <c r="D51" i="7"/>
  <c r="C51" i="7"/>
  <c r="E39" i="5" s="1"/>
  <c r="D50" i="7"/>
  <c r="C50" i="7"/>
  <c r="B50" i="7"/>
  <c r="B49" i="7"/>
  <c r="E28" i="5" s="1"/>
  <c r="E78" i="5" s="1"/>
  <c r="D40" i="7"/>
  <c r="E38" i="5" s="1"/>
  <c r="C40" i="7"/>
  <c r="E37" i="5" s="1"/>
  <c r="D39" i="7"/>
  <c r="E51" i="5" s="1"/>
  <c r="C39" i="7"/>
  <c r="B39" i="7"/>
  <c r="E50" i="5" s="1"/>
  <c r="B38" i="7"/>
  <c r="E27" i="5" s="1"/>
  <c r="D29" i="7"/>
  <c r="E36" i="5" s="1"/>
  <c r="C29" i="7"/>
  <c r="E35" i="5" s="1"/>
  <c r="D28" i="7"/>
  <c r="E49" i="5" s="1"/>
  <c r="C28" i="7"/>
  <c r="B28" i="7"/>
  <c r="E48" i="5" s="1"/>
  <c r="B27" i="7"/>
  <c r="E26" i="5" s="1"/>
  <c r="D18" i="7"/>
  <c r="E34" i="5" s="1"/>
  <c r="C18" i="7"/>
  <c r="E33" i="5" s="1"/>
  <c r="D17" i="7"/>
  <c r="C17" i="7"/>
  <c r="B17" i="7"/>
  <c r="E46" i="5" s="1"/>
  <c r="B16" i="7"/>
  <c r="E25" i="5" s="1"/>
  <c r="H31" i="6"/>
  <c r="G31" i="6"/>
  <c r="F31" i="6"/>
  <c r="E31" i="6"/>
  <c r="C31" i="6"/>
  <c r="H30" i="6"/>
  <c r="G30" i="6"/>
  <c r="F30" i="6"/>
  <c r="E30" i="6"/>
  <c r="C30" i="6"/>
  <c r="H29" i="6"/>
  <c r="G29" i="6"/>
  <c r="F29" i="6"/>
  <c r="E29" i="6"/>
  <c r="C29" i="6"/>
  <c r="D27" i="6"/>
  <c r="B27" i="6" s="1"/>
  <c r="D26" i="6"/>
  <c r="B26" i="6" s="1"/>
  <c r="D25" i="6"/>
  <c r="B25" i="6" s="1"/>
  <c r="D23" i="6"/>
  <c r="B23" i="6" s="1"/>
  <c r="D22" i="6"/>
  <c r="B22" i="6" s="1"/>
  <c r="D21" i="6"/>
  <c r="B21" i="6" s="1"/>
  <c r="D19" i="6"/>
  <c r="B19" i="6" s="1"/>
  <c r="D18" i="6"/>
  <c r="B18" i="6" s="1"/>
  <c r="D17" i="6"/>
  <c r="B17" i="6" s="1"/>
  <c r="D15" i="6"/>
  <c r="B15" i="6" s="1"/>
  <c r="D14" i="6"/>
  <c r="B14" i="6" s="1"/>
  <c r="D13" i="6"/>
  <c r="B13" i="6" s="1"/>
  <c r="D11" i="6"/>
  <c r="B11" i="6" s="1"/>
  <c r="D10" i="6"/>
  <c r="D9" i="6"/>
  <c r="E98" i="5"/>
  <c r="E97" i="5"/>
  <c r="E87" i="5"/>
  <c r="D87" i="5"/>
  <c r="E82" i="5"/>
  <c r="D80" i="5"/>
  <c r="D78" i="5"/>
  <c r="D76" i="5"/>
  <c r="D74" i="5"/>
  <c r="D72" i="5"/>
  <c r="D67" i="5"/>
  <c r="D65" i="5"/>
  <c r="D63" i="5"/>
  <c r="D61" i="5"/>
  <c r="D59" i="5"/>
  <c r="E53" i="5"/>
  <c r="E52" i="5"/>
  <c r="E47" i="5"/>
  <c r="D43" i="5"/>
  <c r="E40" i="5"/>
  <c r="D30" i="5"/>
  <c r="D23" i="5"/>
  <c r="D21" i="5"/>
  <c r="D8" i="5"/>
  <c r="C7" i="13" l="1"/>
  <c r="C11" i="13"/>
  <c r="E96" i="5"/>
  <c r="E61" i="5"/>
  <c r="E74" i="5"/>
  <c r="E62" i="5"/>
  <c r="D69" i="5"/>
  <c r="D24" i="11"/>
  <c r="E64" i="5"/>
  <c r="D30" i="6"/>
  <c r="B30" i="6" s="1"/>
  <c r="D29" i="6"/>
  <c r="B29" i="6" s="1"/>
  <c r="B10" i="6"/>
  <c r="E81" i="5"/>
  <c r="E67" i="5"/>
  <c r="E45" i="5"/>
  <c r="E32" i="5"/>
  <c r="E30" i="5"/>
  <c r="E43" i="5"/>
  <c r="E73" i="5"/>
  <c r="E59" i="5"/>
  <c r="E16" i="5"/>
  <c r="D16" i="5"/>
  <c r="D24" i="10"/>
  <c r="D31" i="6"/>
  <c r="B31" i="6" s="1"/>
  <c r="E23" i="5"/>
  <c r="D56" i="5"/>
  <c r="E79" i="5"/>
  <c r="E60" i="5"/>
  <c r="E68" i="5"/>
  <c r="E77" i="5"/>
  <c r="E76" i="5"/>
  <c r="E65" i="5"/>
  <c r="E63" i="5"/>
  <c r="E66" i="5"/>
  <c r="E72" i="5"/>
  <c r="E75" i="5"/>
  <c r="E80" i="5"/>
  <c r="B9" i="6"/>
  <c r="E69" i="5" l="1"/>
  <c r="E58" i="5"/>
  <c r="E71" i="5"/>
  <c r="E56" i="5"/>
</calcChain>
</file>

<file path=xl/sharedStrings.xml><?xml version="1.0" encoding="utf-8"?>
<sst xmlns="http://schemas.openxmlformats.org/spreadsheetml/2006/main" count="1792" uniqueCount="903">
  <si>
    <t xml:space="preserve">Приложение 2 </t>
  </si>
  <si>
    <t>Отчет муниципального образования</t>
  </si>
  <si>
    <t>Ханты-Мансийского автономного округа – Югры</t>
  </si>
  <si>
    <t>(наименование муниципального образования автономного округа)</t>
  </si>
  <si>
    <t>о реализации мер по поддержке доступа негосударственных</t>
  </si>
  <si>
    <t>(немуниципальных) организаций (коммерческих, некоммерческих) к</t>
  </si>
  <si>
    <t>предоставлению услуг (выполнению работ) в социальной сфере</t>
  </si>
  <si>
    <t>по состоянию на 1</t>
  </si>
  <si>
    <t>июля</t>
  </si>
  <si>
    <t>года</t>
  </si>
  <si>
    <t>I. Информация о выполнении мероприятий по поддержке доступа негосударственных (немуниципальных)</t>
  </si>
  <si>
    <t>организаций (коммерческих, некоммерческих) к предоставлению услуг (выполнению работ) в социальной сфере</t>
  </si>
  <si>
    <t>№ п/п</t>
  </si>
  <si>
    <t>Мероприятие</t>
  </si>
  <si>
    <t>Единицы изменения /пояснения</t>
  </si>
  <si>
    <t>Данные</t>
  </si>
  <si>
    <t>за январь - июнь 2024 года</t>
  </si>
  <si>
    <t>1</t>
  </si>
  <si>
    <t>Организационные мероприятия</t>
  </si>
  <si>
    <t>Определение на уровне муниципального образования координационного органа, обеспечивающего согласованную деятельность органов местного самоуправления, центров инноваций в социальной сфере, общественных палат,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(немуниципальных) организаций, в т.ч. СОНКО, к предоставлению услуг в социальной сфере</t>
  </si>
  <si>
    <t>наименование координационного органа</t>
  </si>
  <si>
    <t>наименование правового акта* о создании координационного органа (наделении полномочиями)</t>
  </si>
  <si>
    <t>дата правового акта</t>
  </si>
  <si>
    <t>номер правового акта</t>
  </si>
  <si>
    <t>Определение заместителя главы муниципального образования, курирующего «дорожную карту» муниципального образования в целях координации деятельности органов местного самоуправления при ее реализации</t>
  </si>
  <si>
    <t>фамилия, имя, отчество</t>
  </si>
  <si>
    <t>должность</t>
  </si>
  <si>
    <t>контактные данные</t>
  </si>
  <si>
    <t>телефон 8(000)000-00-00</t>
  </si>
  <si>
    <t>адрес электронной почты</t>
  </si>
  <si>
    <t>наименование правового акта* о наделении полномочиями</t>
  </si>
  <si>
    <t>Определение уполномоченного органа местного самоуправления, ответственного за разработку «дорожной карты» муниципального образования и отвечающего за координацию деятельности органов местного самоуправления при реализации «дорожной карты» муниципального образования по направлениям развития и функционирования социальной сферы</t>
  </si>
  <si>
    <t>наименование уполномоченного органа</t>
  </si>
  <si>
    <t>фамилия, имя, отчество контактного лица</t>
  </si>
  <si>
    <t>Наличие утвержденного в муниципальном образовании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t>
  </si>
  <si>
    <t>наименование правового акта* об УТВЕРЖДЕНИИ плана мероприятий</t>
  </si>
  <si>
    <t>наименование правового акта*, которым внесены ПОСЛЕДНИЕ ИЗМЕНЕНИЯ в "дорожную карту"</t>
  </si>
  <si>
    <t>Наличие утвержденной муниципальной программы развития и поддержки гражданского общества, некоммерческих организаций, в т.ч. СОНКО</t>
  </si>
  <si>
    <t>наименование правового акта* об утверждении муниципальной программы</t>
  </si>
  <si>
    <t>наименование подпрограммы по поддержке СОНКО (при наличии)</t>
  </si>
  <si>
    <r>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СОНКО (кассовые расходы)(</t>
    </r>
    <r>
      <rPr>
        <b/>
        <sz val="12"/>
        <rFont val="Times New Roman"/>
        <family val="1"/>
        <charset val="204"/>
      </rPr>
      <t>план</t>
    </r>
    <r>
      <rPr>
        <sz val="12"/>
        <rFont val="Times New Roman"/>
        <family val="1"/>
        <charset val="204"/>
      </rPr>
      <t>), тыс. рублей</t>
    </r>
  </si>
  <si>
    <r>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СОНКО (кассовые расходы)(</t>
    </r>
    <r>
      <rPr>
        <b/>
        <sz val="12"/>
        <rFont val="Times New Roman"/>
        <family val="1"/>
        <charset val="204"/>
      </rPr>
      <t>факт)</t>
    </r>
    <r>
      <rPr>
        <sz val="12"/>
        <rFont val="Times New Roman"/>
        <family val="1"/>
        <charset val="204"/>
      </rPr>
      <t>, тыс. рублей</t>
    </r>
  </si>
  <si>
    <t>наименования программных мероприятий по поддержке СОНКО (если из названия программы / подпрограммы явным образом не следует, что она направлена на поддержку СОНКО)</t>
  </si>
  <si>
    <t>количество проектов, получивших поддержку, единиц</t>
  </si>
  <si>
    <t>количество СОНКО, получивших поддержку, единиц</t>
  </si>
  <si>
    <t>5.А</t>
  </si>
  <si>
    <t>Наличие в муниципальном образовании отдельной подпрограммы (мероприятия) по поддержке социального предпринимательства в муниципальной программе по поддержке малого и среднего предпринимательства (муниципальной программе экономического развития)</t>
  </si>
  <si>
    <t>наименование подпрограммы по поддержке социального предпринимательства (при наличии)</t>
  </si>
  <si>
    <t>наименования программных мероприятий по поддержке социального предпринимательства (если из названия программы / подпрограммы явным образом не следует, что она направлена на поддержку социального предпринимательства)</t>
  </si>
  <si>
    <t>фактический объем финансирования (программы / подпрограммы / мероприятий), направленный в отчетном периоде на поддержку социального предпринимательства (кассовые расходы), млн. рублей, в том числе:</t>
  </si>
  <si>
    <t xml:space="preserve">за счет средств субсидий,  выделяемых  из бюджета Ханты-Мансийского автономного округа - Югры местным бюджетам на поддержку малого и среднего предпринимательства по государственной программе автономного округа "Развитие экономического потенциала", млн. рублей </t>
  </si>
  <si>
    <t>за счет средст  местных бюджетов, выделяемых на поддержку  социального предпинимательства, млн. рублей</t>
  </si>
  <si>
    <t>количество социальных предпринимателей, получивших  меры поддержки, единиц</t>
  </si>
  <si>
    <r>
      <t>Дополнение муниципальных программ социальной сферы мероприятиями по поддержке деятельности негосударственных (немуниципальных) организаций, в т.ч. СОНКО, оказывающих услуги (выполняющих работы) в соответствующей сфере</t>
    </r>
    <r>
      <rPr>
        <vertAlign val="superscript"/>
        <sz val="12"/>
        <rFont val="Times New Roman"/>
        <family val="1"/>
        <charset val="204"/>
      </rPr>
      <t>1</t>
    </r>
    <r>
      <rPr>
        <sz val="12"/>
        <rFont val="Times New Roman"/>
        <family val="1"/>
        <charset val="204"/>
      </rPr>
      <t>:</t>
    </r>
  </si>
  <si>
    <t>6.1</t>
  </si>
  <si>
    <t>социальная защита населения</t>
  </si>
  <si>
    <t>наименование правового акта* об УТВЕРЖДЕНИИ муниципальной программы</t>
  </si>
  <si>
    <t>наименование правового акта* о ВНЕСЕНИИ ИЗМЕНЕНИЙ в муниципальную программу</t>
  </si>
  <si>
    <t>наименования мероприятий, направленных на поддержку деятельности негосударственных (немуниципальных) поставщиков</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</si>
  <si>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социальной защиты населения, млн. рублей</t>
  </si>
  <si>
    <t>6.2</t>
  </si>
  <si>
    <t>образование (включая молодежную политику)</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</si>
  <si>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образования (включая молодежную политику), млн. рублей</t>
  </si>
  <si>
    <t>6.3</t>
  </si>
  <si>
    <t>культура</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</si>
  <si>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культуры, млн. рублей</t>
  </si>
  <si>
    <t>6.4</t>
  </si>
  <si>
    <t>здравоохранение</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</si>
  <si>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здравоохранения, млн. рублей</t>
  </si>
  <si>
    <t>6.5</t>
  </si>
  <si>
    <t>физическая культура и спорт</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</si>
  <si>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физической культуры и спорта, млн. рублей</t>
  </si>
  <si>
    <t>Наличие на официальном сайте органов местного самоуправления раздела, посвященного поддержке негосударственных (немуниципальных) поставщиков услуг (работ) в социальной сфере</t>
  </si>
  <si>
    <t>наименование раздела, посвященного поддержке СОНКО</t>
  </si>
  <si>
    <t>ссылка на соответствующую страницу на сайте</t>
  </si>
  <si>
    <t>наименование раздела, посвященного поддержке социальных предпринимателей (при отсутсвии отдельного раздела поддержки СП, указать раздел поддержки МСП)</t>
  </si>
  <si>
    <t>Формирование перечня услуг (работ), которые запланированы к передаче на исполнение негосударственным (немуниципальным) организациям, в т.ч. СОНКО, размещение его на официальном сайте органов местного самоуправления, в т.ч. в сферах:</t>
  </si>
  <si>
    <t>8.1</t>
  </si>
  <si>
    <t>наименование правового акта* об утверждении перечня услуг (работ)</t>
  </si>
  <si>
    <t>ссылка на соответствующую страницу на сайте, где размещен перечень услуг (работ)</t>
  </si>
  <si>
    <t>8.2</t>
  </si>
  <si>
    <t>8.3</t>
  </si>
  <si>
    <t>8.4</t>
  </si>
  <si>
    <t>8.5</t>
  </si>
  <si>
    <t>Стандартизация предоставления услуг (выполнения работ), которые могут быть переданы на исполнение негосударственным (немуниципальным) организациям, в т.ч. СОНКО, в соответствующих сферах:</t>
  </si>
  <si>
    <t>9.1</t>
  </si>
  <si>
    <t>наименование правового акта* об утверждении стандарта оказания услуги (выполнения работы)</t>
  </si>
  <si>
    <t>9.2</t>
  </si>
  <si>
    <t>9.3</t>
  </si>
  <si>
    <t>9.4</t>
  </si>
  <si>
    <t>9.5</t>
  </si>
  <si>
    <t>Утверждение стоимости одной услуги (работы), которая может быть передана на исполнение негосударственным (немуниципальным) организациям, в т.ч. СОНКО, в соответствующих сферах:</t>
  </si>
  <si>
    <t>10.1</t>
  </si>
  <si>
    <t>наименование правового акта* об утверждении стоимости услуги (работы)</t>
  </si>
  <si>
    <t>10.2</t>
  </si>
  <si>
    <t>10.3</t>
  </si>
  <si>
    <t>10.4</t>
  </si>
  <si>
    <t>10.5</t>
  </si>
  <si>
    <r>
      <t>Формирование и ведение в муниципальном образовании реестров поставщиков услуг социальной сферы, включающих как государственные (муниципальные), так и негосударственные (немуниципальные) организации, в т.ч. СОНКО, в соответствующих сферах</t>
    </r>
    <r>
      <rPr>
        <vertAlign val="superscript"/>
        <sz val="12"/>
        <rFont val="Times New Roman"/>
        <family val="1"/>
        <charset val="204"/>
      </rPr>
      <t>2</t>
    </r>
    <r>
      <rPr>
        <sz val="12"/>
        <rFont val="Times New Roman"/>
        <family val="1"/>
        <charset val="204"/>
      </rPr>
      <t>:</t>
    </r>
  </si>
  <si>
    <t>11.1</t>
  </si>
  <si>
    <t>наименование правового акта* об утверждении порядка создания и ведения реестра поставщиков</t>
  </si>
  <si>
    <t>наименование правового акта* об утверждении реестра поставщиков</t>
  </si>
  <si>
    <t>ссылка на соответствующую страницу на сайте, где размещен реестр поставщиков</t>
  </si>
  <si>
    <t>11.2</t>
  </si>
  <si>
    <t>11.3</t>
  </si>
  <si>
    <t>11.4</t>
  </si>
  <si>
    <t>11.5</t>
  </si>
  <si>
    <r>
      <t xml:space="preserve">Создание ресурсного центра </t>
    </r>
    <r>
      <rPr>
        <u/>
        <sz val="12"/>
        <rFont val="Times New Roman"/>
        <family val="1"/>
        <charset val="204"/>
      </rPr>
      <t>поддержки СОНКО</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некоммерческим организациям для реализации общественно-значимых проектов)</t>
    </r>
    <r>
      <rPr>
        <vertAlign val="superscript"/>
        <sz val="12"/>
        <rFont val="Times New Roman"/>
        <family val="1"/>
        <charset val="204"/>
      </rPr>
      <t>3</t>
    </r>
  </si>
  <si>
    <t>наименование ресурсного центра (организации, наделенной соответствующими функциями)</t>
  </si>
  <si>
    <t>наименование правового акта* о создании ресурсного центра (наделении полномочиями ресурсного центра)</t>
  </si>
  <si>
    <t>ссылка на сайт ресурсного центра</t>
  </si>
  <si>
    <r>
      <t>виды оказываемой в ресурсном центре поддержки (</t>
    </r>
    <r>
      <rPr>
        <sz val="10"/>
        <rFont val="Times New Roman"/>
        <family val="1"/>
        <charset val="204"/>
      </rPr>
      <t>финансовая, имущественная, правовая, образовательная, информационно-консультационная и др.</t>
    </r>
    <r>
      <rPr>
        <sz val="12"/>
        <rFont val="Times New Roman"/>
        <family val="1"/>
        <charset val="204"/>
      </rPr>
      <t>)</t>
    </r>
  </si>
  <si>
    <t>количество негосударственных (немуниципальных) организаций, получивших поддержку в ресурсном центре за отчетный период, единиц</t>
  </si>
  <si>
    <t>количество физических лиц (потенциальных поставщиков услуг (работ) социальной сферы, руководителей и специалистов негосударственных (немуниципальных) поставщиков), получивших поддержку в ресурсном центре за отчетный период, человек</t>
  </si>
  <si>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СОНКО</t>
    </r>
    <r>
      <rPr>
        <vertAlign val="superscript"/>
        <sz val="12"/>
        <rFont val="Times New Roman"/>
        <family val="1"/>
        <charset val="204"/>
      </rPr>
      <t>4</t>
    </r>
    <r>
      <rPr>
        <sz val="12"/>
        <rFont val="Times New Roman"/>
        <family val="1"/>
        <charset val="204"/>
      </rPr>
      <t>, млн. рублей</t>
    </r>
  </si>
  <si>
    <t>13</t>
  </si>
  <si>
    <r>
      <t xml:space="preserve">Создание ресурсного центра </t>
    </r>
    <r>
      <rPr>
        <u/>
        <sz val="12"/>
        <rFont val="Times New Roman"/>
        <family val="1"/>
        <charset val="204"/>
      </rPr>
      <t>поддержки социальных предпринимателей</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социальным предпринимателям для реализации общественно-значимых проектов)</t>
    </r>
    <r>
      <rPr>
        <vertAlign val="superscript"/>
        <sz val="12"/>
        <rFont val="Times New Roman"/>
        <family val="1"/>
        <charset val="204"/>
      </rPr>
      <t>3</t>
    </r>
  </si>
  <si>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социального предпринимательства</t>
    </r>
    <r>
      <rPr>
        <vertAlign val="superscript"/>
        <sz val="12"/>
        <rFont val="Times New Roman"/>
        <family val="1"/>
        <charset val="204"/>
      </rPr>
      <t>4</t>
    </r>
    <r>
      <rPr>
        <sz val="12"/>
        <rFont val="Times New Roman"/>
        <family val="1"/>
        <charset val="204"/>
      </rPr>
      <t>, млн. рублей</t>
    </r>
  </si>
  <si>
    <t>14</t>
  </si>
  <si>
    <t>Наличие в правовых актах муниципального образования мер по предоставлению на льготных условиях СОНКО и / или социальным предпринимателям рекламных площадей, находящихся в собственности муниципального образования, в том числе печатных площадей в средствах массовой информации, времени телевизионного и радиовещательного эфиров</t>
  </si>
  <si>
    <t>наименование правового акта* устанавливающего меры по предоставлению на льготных условиях рекламных площадей, в том числе печатных площадей в средствах массовой информации, времени телевизионного и радиовещательного эфиров</t>
  </si>
  <si>
    <t>наименование мер поддержки (льготное предоставление рекламных площадей / печатных площадей в СМИ / времени телевизионного и радиовещательного эфиров)</t>
  </si>
  <si>
    <t>категория получателей мер поддержки (СОНКО / социальные предприниматели)</t>
  </si>
  <si>
    <t>* с приложением копий правовых актов муниципальных образований</t>
  </si>
  <si>
    <t>1 финансовые средства на реализацию мероприятий указываются в сроках 4, 9 раздела II Отчета</t>
  </si>
  <si>
    <t>2 информация о количестве поставщиков, состоящих в реестрах, отражается в разделе III Отчета</t>
  </si>
  <si>
    <t>3  к ресурсным центрам также относятся специализированные учебные центры по реализации образовательных (просветительских) программ для СОНКО / социальных предпринимателей, центры инноваций социальной сферы, фонды, оказывающие целевую поддержку СОНКО / социальным предпринимателям, добровольческие центры</t>
  </si>
  <si>
    <t>4 отражаются средства на деятельность ресурсных центров любой организационно-правовой формы для СОНКО / социальных предпринимателей, центров инноваций социальной сферы любой организационно-правовой формы, фондов, оказывающих целевую поддержку СОНКО / социальным предпринимателям, добровольческих центров, на функционирование муниципального информационного ресурса (информационного портала) в сети Интернет (специализированного раздела) для СОНКО / социальных предпринимателей, специализированных учебных центров по реализации образовательных (просветительских) программ для СОНКО / социальных предпринимателей (без учета ассигнований, предоставленных из бюджета автономного округа бюджету муниципального образования автономного округа на реализацию соответствующих мероприятий)</t>
  </si>
  <si>
    <t xml:space="preserve">Определение на уровне муниципального образования органа, курирующего процесс формирования и реализации Целевой модели </t>
  </si>
  <si>
    <t>наименование курирующего органа</t>
  </si>
  <si>
    <t>3</t>
  </si>
  <si>
    <t>4</t>
  </si>
  <si>
    <t>Перечень направлений Целевой модели, реализуемых в рамках муниципального плана мероприятий поддержки НГО</t>
  </si>
  <si>
    <t>план</t>
  </si>
  <si>
    <t>факт</t>
  </si>
  <si>
    <t>1.</t>
  </si>
  <si>
    <t>Меры, направленные на выстраивание системы развития негосударственных (немуниципальных) поставщиков услуг социальной сферы (далее - СП и СО НКО) и повышение эффективности коммуникаций</t>
  </si>
  <si>
    <t>1.1</t>
  </si>
  <si>
    <t>Выстраивание системы коммуникаций между региональной властью, МО и инфраструктурой поддержки СП и СО НКО</t>
  </si>
  <si>
    <t>1.1.1</t>
  </si>
  <si>
    <t>Да/Нет</t>
  </si>
  <si>
    <t>1.1.2</t>
  </si>
  <si>
    <t>1.1.3</t>
  </si>
  <si>
    <t>1.1.4</t>
  </si>
  <si>
    <t>Систематический анализ и внедрение лучших муниципальных практик, собраннных на площадке ЦИСС по опыту внедрения Целевой модели</t>
  </si>
  <si>
    <t>1.1.5</t>
  </si>
  <si>
    <t>1.2.</t>
  </si>
  <si>
    <t>Выстраивание системы коммуникаций с СП и СО НКО</t>
  </si>
  <si>
    <t>1.2.1</t>
  </si>
  <si>
    <t xml:space="preserve">Формирование единого ресурсного центра для СП и СО НКО </t>
  </si>
  <si>
    <t>1.2.2</t>
  </si>
  <si>
    <t>1.2.3</t>
  </si>
  <si>
    <t>2.</t>
  </si>
  <si>
    <t>2.1</t>
  </si>
  <si>
    <t>2.1.1</t>
  </si>
  <si>
    <t>2.1.2</t>
  </si>
  <si>
    <t>2.2</t>
  </si>
  <si>
    <t>Совместно с ЦИСС разработать и предложить к внедрению в общеобразовательных школах факультативные курсы программы социального проектирования и предпринимательства</t>
  </si>
  <si>
    <t>Меры, направленные на развитие имущественной поддержки</t>
  </si>
  <si>
    <t>3.1</t>
  </si>
  <si>
    <t>Актуализация потребностей и возможностей</t>
  </si>
  <si>
    <t>3.1.1</t>
  </si>
  <si>
    <t>3.1.2</t>
  </si>
  <si>
    <t>3.1.3</t>
  </si>
  <si>
    <t>Формирование и актуализация перечня недвижимого имущества, доступного для СП и СО НКО (на различных условиях)</t>
  </si>
  <si>
    <t>3.1.4</t>
  </si>
  <si>
    <t>Формирование и актуализация перечня  движимого имущества, доступного для СП и СО НКО (на различных условиях)</t>
  </si>
  <si>
    <t>Взаимодействие с ЦИСС по передаче актуализированных перечней движимого и недвижимого имущества, доступного для СП и СО НКО (на различных условиях), для публикации на окружном сайте-навигаторе мер поддержки</t>
  </si>
  <si>
    <t>3.2</t>
  </si>
  <si>
    <t>Внедрение актуальных форматов имущественной поддержки</t>
  </si>
  <si>
    <t>3.2.1</t>
  </si>
  <si>
    <t>Внедрение почасовой аренды муниципального имущества (объекты образования, культуры, спорта и т.д.) и формирование публичной интерактивной базы доступных площадей</t>
  </si>
  <si>
    <t>3.2.2</t>
  </si>
  <si>
    <t>3.2.3</t>
  </si>
  <si>
    <t>Предусмотрение в планах приватизации муниципального имущества возможность продажи объектов недвижимости для дальнейшего использования СП и СО НКО</t>
  </si>
  <si>
    <t>4.</t>
  </si>
  <si>
    <t>4.1</t>
  </si>
  <si>
    <t>4.1.1</t>
  </si>
  <si>
    <t>4.1.2</t>
  </si>
  <si>
    <t>4.1.3</t>
  </si>
  <si>
    <t>5.</t>
  </si>
  <si>
    <t>Иные меры, направленные на поддержку СП и СО НКО на муниципальном уровне</t>
  </si>
  <si>
    <t>5.1</t>
  </si>
  <si>
    <t>Реализация иных проектов</t>
  </si>
  <si>
    <t>5.1.1</t>
  </si>
  <si>
    <t xml:space="preserve">Разработка и реализация уникальных проектов, направленных на развитие и популяризацию деятельности СП и СО НКО
</t>
  </si>
  <si>
    <t>5.1.2</t>
  </si>
  <si>
    <t>Рассмотрение идеи «Социограда» в формате единой площадки (отдельный объект либо часть объекта недвижимости) для компактного размещения социальных предприятий, оказывающих широкий перечень услуг для различных категорий клиентов</t>
  </si>
  <si>
    <t>5.1.3</t>
  </si>
  <si>
    <t>Рассмотрение идеи «Социограда» в формате интерактивной онлайн-площадки для популяризации, вовлечения и развития СП и СО НКО</t>
  </si>
  <si>
    <t>6.</t>
  </si>
  <si>
    <t>Результаты внедрения Целевой модели развития негосударственного (немуниципального) сектора социальной сферы в городских округах</t>
  </si>
  <si>
    <t>Разработка и утверждение перечня показателей результатов внедрения Целевой модели</t>
  </si>
  <si>
    <t>Ежегодный мониторинг результатов внедрения Целевой модели</t>
  </si>
  <si>
    <t>Корректировка показателей плана мероприятий по поддержке НГО по результатам внедрения Целевой модели в соответствии с достигнутыми значениями показателей</t>
  </si>
  <si>
    <t>7.1</t>
  </si>
  <si>
    <t>Количество МСП, имеющих стстус "социальное предприятие", единиц</t>
  </si>
  <si>
    <t>7.2</t>
  </si>
  <si>
    <t>Количество СОНКО, единиц</t>
  </si>
  <si>
    <t>7.3</t>
  </si>
  <si>
    <t>Количество социальных предприятий, получивших гранты, единиц</t>
  </si>
  <si>
    <t>7.4</t>
  </si>
  <si>
    <t>Количество проектов победителей СО НКО и гражданских инициатив в конкурсах на получение грантов, единиц</t>
  </si>
  <si>
    <t>7.5</t>
  </si>
  <si>
    <t>Количество багополучателей проектов, реализованных  СО НКО, человек</t>
  </si>
  <si>
    <t>7.6</t>
  </si>
  <si>
    <t>Количество услуг социальной сферы, переданных на исполнение негосударственным (немуниципальным) поставщикам, единниц</t>
  </si>
  <si>
    <t>7.7</t>
  </si>
  <si>
    <t>Количество граждан, получающих услуги у негосударственных (немуниципальных) поставщиков услуг социальной серы, человек</t>
  </si>
  <si>
    <t>7.8</t>
  </si>
  <si>
    <t>Количество негосударственных (немуниципальных) поставщиков услуг социальной сферы, воспользовавшихся имущественной поддержкой, единиц</t>
  </si>
  <si>
    <t>7.9</t>
  </si>
  <si>
    <t>Доля участия негосударственного сектора в оказании услуг социальной сферы в общем объеме оказанных услуг (по видам услуг), процент</t>
  </si>
  <si>
    <t>7.10</t>
  </si>
  <si>
    <t>Эффективность финансовой поддержки негосударственных (немуниципальных) поставщиков услуг социальной сферы (соотношение собственных средств негосударственного сектора к объему бюджетных средств), на 1 рубль бюджетных средств привлечено __ рублей собственных средств</t>
  </si>
  <si>
    <t>1  с приложением копий правовых актов муниципальных образований</t>
  </si>
  <si>
    <t>2  рекомендуется уполномоченным органом, ответственным за координацию деятельности по развитию негосударственного сектора в социальной сфере определить орган местного самоуправления, осуществляющий функции в области развития экономики, инвестиций, предпринимательской деятельности, по аналогии с автономным округом (Депэкономики Югры) и Российской Федерацией (Минэкономразвития России)</t>
  </si>
  <si>
    <t>3  Центр инноваций социальной сферы Фонда поддержки предпринимательства Югры "Мой Бизнес"</t>
  </si>
  <si>
    <t xml:space="preserve">5 Экспертная группа - представители региональных органов власти и организаций инфраструктуры поддержки МСП и СОНКО, задействованные в формировании Целевой модели и консультационном сопровождении Участников в процессе ее реализации
</t>
  </si>
  <si>
    <t>6  Площадкой для коммуникаций может выступать специализированный раздел сайта Департамента экономического развития автономного округа</t>
  </si>
  <si>
    <t>Справочно: СП и СОНКО - негосударственные поставщики услуг социальной сферы</t>
  </si>
  <si>
    <t>Проведение мероприятий, направленных на повышение уровня знаний и компетенций специалистов МО по вопросам развития СП и СО НКО, с привлечением по необходимости представителей ЦИСС, Депэкономики Югры, Фонда "Центр гражданских социальных инициатив Югры" и Фонда "Наше будущее"</t>
  </si>
  <si>
    <t>Создание и актуализация единого по всем отраслям социальной сферы буклета мер поддержки и опубликовать информацию на сайте муниципального образования и на портале-агрегаторе Фонда "Мой бизнес"</t>
  </si>
  <si>
    <t xml:space="preserve"> Меры, направленные на создание уникальных форматов поддержки СП и СО НКО в муниципальных районах Ханты-Мансийского автономного округа - Югры (далее - автономный округ)</t>
  </si>
  <si>
    <t>Расширение понятия "Социальное предприятие" в отношении предпринимателей, осуществляющих деятельность на труднодоступных территориях автономного округа</t>
  </si>
  <si>
    <t>Определение направлений предпринимательской деятельности, являющихся жизненно важными и необходимыми в условиях отдаленных районов автономного округа, для включения их в п.4. «Направления общественно полезной деятельности» Закона автономного окгуа от 07.10.2021 № 74-оз «О развитии общественно полезной сферы в Ханты-Мансийском автономном округе – Югре» для распространения всех предусмотренных мер поддержки на соответствующих предпринимателей</t>
  </si>
  <si>
    <t>Войти в состав рабочей группы, включающей представителей муниципальных районов автономного округа, Депэкономики Югры, ЦИСС, Фонда "Центр гражданских социальных инициатив" и Общественной палаты Югры, для выработки специализированных мер поддержки СП и СО НКО в отдаленных районах</t>
  </si>
  <si>
    <t>Меры, направленные на увеличение числа СП и СО НКО, оказывающих услуги в муниципальном образовании автономного окргуа</t>
  </si>
  <si>
    <t>Привлечение СП и СО НКО, зарегистрированных в иных муниципальных образованиях, к оказанию услуг на территории муниципального района</t>
  </si>
  <si>
    <t>Определение на уровне муниципального района механизмов привлечения и мотивации СП и СО НКО для осуществления передачи услуг социальной сферы (соцзаказ, конкурс, субсидия, грант и пр.).</t>
  </si>
  <si>
    <t>Формирование и публикация запросов к СП и СО НКО по наиболее востребованным услугам в муниципальном образовании с содержанием информации о наименовании услуги, количестве возможных благополучателей, стандарте и требованиях, тарифах, технологиях передачи бюджетных средств по Бюджетному кодексу,  также информацию о возможных помещениях  для аренды для обеспечения оказания услуги, и меры поддержки</t>
  </si>
  <si>
    <t>Предоставление сформированных запросов в адрес Депэкономики Югры, ЦИСС и Ассоциации лидеров социальных проектов Югры для содействия в привлечении потенциальных Поставщиков</t>
  </si>
  <si>
    <t>Внедрение системы индивидуального сопровождения и консультаций для СП и СО НКО, зарегистрированных в иных муниципальных образованиях автономного оркгуа, оказывающих услуги на территории муниципального образования</t>
  </si>
  <si>
    <t>Содействие регистрации в муниципальном образовании новых СП и СО НКО</t>
  </si>
  <si>
    <t>Взаимодействие с  ЦИСС, Центром занятости населени, Федеральной налоговой службой и пр. по получению информации о потенциальных поставщиках услуг социальной сферы (списки МСП, НКО, самозанятых, физлиц-участников проектов ЦИСС и пр.) с целью выявления потенциальных СП и СОНКО -  поставщиков услуг в муниципальном образовании</t>
  </si>
  <si>
    <t>Совместно с ЦИСС и Фондом "Центр гражданских социальных инициатив Югры" системно проводить обучающие программы для СП и СО НКО (Школа социального предпринимательства и др) в  населенном пункте муниципального образования с наиболее высоким уровнем транспортной доступности в период навигации и/или функционирования зимников, а также в онлайн-формате</t>
  </si>
  <si>
    <t>3.2.4</t>
  </si>
  <si>
    <t>Проведение информационных кампаний (сюжеты в СМИ, публикации в социальных сетях и пр.) об успешных социальных предприятиях и мерах их поддержки, позволяющих получить успешность, объясняющих преимущества получения статуса "Социальное предприятие"</t>
  </si>
  <si>
    <t>3.2.5</t>
  </si>
  <si>
    <t>Собр информации у СП и СО НКО, реализующих услуги социальной сферы о потребности в помещениях, сформирование реестра необходимых площадей</t>
  </si>
  <si>
    <t>Проведение анализа эффективности использования помещений в подведомственных учреждениях и организациях, с целью выявления свободных и/или неэффективно используемых помещений</t>
  </si>
  <si>
    <t>4.1.4</t>
  </si>
  <si>
    <t>4.1.5</t>
  </si>
  <si>
    <t>4.2</t>
  </si>
  <si>
    <t>4.2.1</t>
  </si>
  <si>
    <t>4.2.2</t>
  </si>
  <si>
    <t>Предусмотрение аренды по 1 р./мес. за объект недвижимости для СП и СО НКО с предоставлением возможности ведения коммерческой деятельности</t>
  </si>
  <si>
    <t>4.2.3</t>
  </si>
  <si>
    <t>6.1.1</t>
  </si>
  <si>
    <t>6.1.2</t>
  </si>
  <si>
    <t>6.1.3</t>
  </si>
  <si>
    <t>7</t>
  </si>
  <si>
    <t>Наименование показателей, включенных в план мероприятий поддержки НГО с учетом реализации Целевой модели</t>
  </si>
  <si>
    <t>4  Участники разработки и реализации Целевой модели, представители муниципального образования, ответственные за реализацию Целевой модели</t>
  </si>
  <si>
    <t>7 ЕЛКА - информационный сервис Единый личный кабинет активиста, оператором которого является Фонд "Центр гражданских и социальных инициатив"</t>
  </si>
  <si>
    <t>II. Информация о достижении целевых показателей реализации мероприятий по поддержке доступа негосударственных</t>
  </si>
  <si>
    <t>(немуниципальных) организаций (коммерческих, некоммерческих) к предоставлению услуг (выполнению работ) в социальной сфере</t>
  </si>
  <si>
    <t>Наименование целевого показателя</t>
  </si>
  <si>
    <t>Единицы измерения</t>
  </si>
  <si>
    <t>2023 год</t>
  </si>
  <si>
    <t>факт на</t>
  </si>
  <si>
    <t>Количество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всего</t>
  </si>
  <si>
    <t>единиц</t>
  </si>
  <si>
    <t>х</t>
  </si>
  <si>
    <t>в т.ч. в сферах:</t>
  </si>
  <si>
    <t>1.2</t>
  </si>
  <si>
    <t>1.3</t>
  </si>
  <si>
    <t>1.4</t>
  </si>
  <si>
    <t>1.5</t>
  </si>
  <si>
    <t>из них:</t>
  </si>
  <si>
    <t>2</t>
  </si>
  <si>
    <r>
      <t>Количество услуг (работ), запланированных к передаче (переданных, фактически профинансированных) на исполнение негосударственным (немуниципальным) поставщикам, в т.ч. СОНКО</t>
    </r>
    <r>
      <rPr>
        <vertAlign val="superscript"/>
        <sz val="12"/>
        <color theme="1"/>
        <rFont val="Times New Roman"/>
        <family val="1"/>
        <charset val="204"/>
      </rPr>
      <t>1</t>
    </r>
    <r>
      <rPr>
        <sz val="12"/>
        <color theme="1"/>
        <rFont val="Times New Roman"/>
        <family val="1"/>
        <charset val="204"/>
      </rPr>
      <t>, всего</t>
    </r>
  </si>
  <si>
    <t>2.3</t>
  </si>
  <si>
    <t>2.4</t>
  </si>
  <si>
    <t>2.5</t>
  </si>
  <si>
    <r>
      <t>Объем средств, предусмотренный в бюджете муниципального образования для обеспечения предоставления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t>
    </r>
    <r>
      <rPr>
        <i/>
        <sz val="10"/>
        <color theme="1"/>
        <rFont val="Times New Roman"/>
        <family val="1"/>
        <charset val="204"/>
      </rPr>
      <t>общий объем средств, предусмотренный в бюджете муниципального образования для оказания услуг (строка 1) муниципальными и немуниципальными организациями</t>
    </r>
    <r>
      <rPr>
        <sz val="12"/>
        <color theme="1"/>
        <rFont val="Times New Roman"/>
        <family val="1"/>
        <charset val="204"/>
      </rPr>
      <t>), всего</t>
    </r>
  </si>
  <si>
    <t>млн. рублей</t>
  </si>
  <si>
    <t>3.3</t>
  </si>
  <si>
    <t>3.4</t>
  </si>
  <si>
    <t>3.5</t>
  </si>
  <si>
    <r>
      <t>Объем средств, запланированных к передаче (переданных) из бюджета муниципального образования негосударственным (немуниципальным) организациям, в т.ч. СОНКО, для оказания услуг (выполнения работ) (</t>
    </r>
    <r>
      <rPr>
        <i/>
        <sz val="10"/>
        <color theme="1"/>
        <rFont val="Times New Roman"/>
        <family val="1"/>
        <charset val="204"/>
      </rPr>
      <t>услуги, отраженные в строке 2</t>
    </r>
    <r>
      <rPr>
        <sz val="12"/>
        <color theme="1"/>
        <rFont val="Times New Roman"/>
        <family val="1"/>
        <charset val="204"/>
      </rPr>
      <t>), всего</t>
    </r>
  </si>
  <si>
    <t>из них СОНКО</t>
  </si>
  <si>
    <t>4.3</t>
  </si>
  <si>
    <t>4.4</t>
  </si>
  <si>
    <t>4.5</t>
  </si>
  <si>
    <t>5</t>
  </si>
  <si>
    <r>
      <t>Объем средств бюджета муниципального образования, направляемых на оказание услуг (выполнение работ) населению в социальной сфере через конкурентные процедуры</t>
    </r>
    <r>
      <rPr>
        <vertAlign val="superscript"/>
        <sz val="12"/>
        <rFont val="Times New Roman"/>
        <family val="1"/>
        <charset val="204"/>
      </rPr>
      <t>2</t>
    </r>
    <r>
      <rPr>
        <sz val="12"/>
        <rFont val="Times New Roman"/>
        <family val="1"/>
        <charset val="204"/>
      </rPr>
      <t xml:space="preserve"> (механизмы), участвовать в которых имеют право негосударственные (немуниципальные) поставщики (</t>
    </r>
    <r>
      <rPr>
        <i/>
        <sz val="10"/>
        <rFont val="Times New Roman"/>
        <family val="1"/>
        <charset val="204"/>
      </rPr>
      <t>средства, запланированные (фактически переданные) поставщикам всех форм собственности, как государственной (муниципальной), так и частной, через конкурентные процедуры</t>
    </r>
    <r>
      <rPr>
        <sz val="12"/>
        <rFont val="Times New Roman"/>
        <family val="1"/>
        <charset val="204"/>
      </rPr>
      <t>), всего</t>
    </r>
  </si>
  <si>
    <t>5.2</t>
  </si>
  <si>
    <t>5.3</t>
  </si>
  <si>
    <t>5.4</t>
  </si>
  <si>
    <t>5.5</t>
  </si>
  <si>
    <t>6</t>
  </si>
  <si>
    <r>
      <t>Доля средств бюджета муниципального образования, выделяемых негосударственным (немуниципальным) организациям, в т.ч. СОНКО, в общем объеме средств бюджета муниципального образования, предусмотренных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t>
    </r>
    <r>
      <rPr>
        <i/>
        <sz val="10"/>
        <color theme="1"/>
        <rFont val="Times New Roman"/>
        <family val="1"/>
        <charset val="204"/>
      </rPr>
      <t>отношение строки 4 к строке 3</t>
    </r>
    <r>
      <rPr>
        <sz val="12"/>
        <color theme="1"/>
        <rFont val="Times New Roman"/>
        <family val="1"/>
        <charset val="204"/>
      </rPr>
      <t>), всего</t>
    </r>
  </si>
  <si>
    <t>процентов</t>
  </si>
  <si>
    <r>
      <t xml:space="preserve">Доля средств бюджета муниципального образования, направленных на оказание услуг (выполнение работ) населению в социальной сфере через конкурентные процедуры, участвовать в которых имеют право негосударственные (немуниципальные) поставщики услуг (работ), в общем объеме средств бюджета муниципального образования автономного округа, выделенных на предоставление услуг (работ) населению в социальной сфере </t>
    </r>
    <r>
      <rPr>
        <i/>
        <sz val="10"/>
        <rFont val="Times New Roman"/>
        <family val="1"/>
        <charset val="204"/>
      </rPr>
      <t>(отношение строки 5 к строке 3</t>
    </r>
    <r>
      <rPr>
        <sz val="10"/>
        <rFont val="Times New Roman"/>
        <family val="1"/>
        <charset val="204"/>
      </rPr>
      <t>)</t>
    </r>
    <r>
      <rPr>
        <sz val="12"/>
        <rFont val="Times New Roman"/>
        <family val="1"/>
        <charset val="204"/>
      </rPr>
      <t>, всего</t>
    </r>
  </si>
  <si>
    <t>8</t>
  </si>
  <si>
    <t>количество негосударственных (немуниципальных) поставщиков услуг (работ) в социальной сфере, которым предоставлена финансовая поддержка:</t>
  </si>
  <si>
    <t>- компенсация расходов за оказанные услуги (выполненные работы) (субсидии)</t>
  </si>
  <si>
    <t>- размещение муниципального заказа на оказание услуг (выполнение работ)</t>
  </si>
  <si>
    <t>- персонифицированное финансирование (сертификаты)</t>
  </si>
  <si>
    <t>- предоставление грантов</t>
  </si>
  <si>
    <t>9</t>
  </si>
  <si>
    <r>
      <t>Объем грантов в форме субсидий, предоставленных из бюджета муниципального образования СОНКО на реализацию социально значимых программ и проектов (сумма финансовой поддержки, направленная на проведение конкурсов среди СОНКО)</t>
    </r>
    <r>
      <rPr>
        <vertAlign val="superscript"/>
        <sz val="12"/>
        <rFont val="Times New Roman"/>
        <family val="1"/>
        <charset val="204"/>
      </rPr>
      <t>3</t>
    </r>
    <r>
      <rPr>
        <sz val="12"/>
        <rFont val="Times New Roman"/>
        <family val="1"/>
        <charset val="204"/>
      </rPr>
      <t>, всего</t>
    </r>
  </si>
  <si>
    <t>развитие гражданского общества</t>
  </si>
  <si>
    <t>другие направления (указать какие)</t>
  </si>
  <si>
    <t>10</t>
  </si>
  <si>
    <t>Доля численности детей, посещающих частные дошкольные образовательные организации в общей численности детей, посещающих дошкольные образовательные организации</t>
  </si>
  <si>
    <t>число воспитанников, посещающих частные дошкольные образовательные организации</t>
  </si>
  <si>
    <t>человек</t>
  </si>
  <si>
    <t>число воспитанников, посещающих муниципальные (государственные) дошкольные образовательные организации</t>
  </si>
  <si>
    <t>1 услуги (работы) из перечня услуг (работ), которые запланированы (т.е. в муниципальном образовании подготовлена вся документация для обеспечения передачи муниципальной услуги) к передаче на исполнение негосударственным (немуниципальным) организациям, в т.ч. СОНКО, в соответствии с правовыми актами муниципального образования (приказами органов местного самоуправления)</t>
  </si>
  <si>
    <t>2 конкурентными процедурами считаются: 1) конкурентные способы закупок услуг (работ) по федеральному законодательству о контрактной системе (с учетом случаев заключения контрактов с единственными поставщиками услуг в результате признания конкурентных процедур несостоявшимися); 2) конкурсное предоставление субсидий негосударственным (немуниципальным) поставщикам услуг; 3) целевые потребительские субсидии (сертификаты); 4) компенсации поставщикам социальных услуг</t>
  </si>
  <si>
    <t>3 отражаются средства, предоставленные СОНКО на реализацию проектов (дополнительно к средствам, переданным на оказание услуг (выполнение работ) по строке 4 раздела II Отчета)</t>
  </si>
  <si>
    <t>III. Информация о количестве поставщиков, состоящих в отраслевых реестрах поставщиков услуг в социальной сфере</t>
  </si>
  <si>
    <t>Отчетная дата</t>
  </si>
  <si>
    <t>Число поставщиков услуг, включенных в реестры, единиц</t>
  </si>
  <si>
    <t>всего</t>
  </si>
  <si>
    <t>в том числе:</t>
  </si>
  <si>
    <t>государственные (муниципальные)</t>
  </si>
  <si>
    <t>негосударственные (немуниципальные)</t>
  </si>
  <si>
    <t>общественные организации</t>
  </si>
  <si>
    <t>социально ориентированные некоммерческие организации</t>
  </si>
  <si>
    <t>малые предприятия</t>
  </si>
  <si>
    <t>индивидуальные предприниматели</t>
  </si>
  <si>
    <t>Социальная защита населения</t>
  </si>
  <si>
    <t>Образование (включая молодежную политику)</t>
  </si>
  <si>
    <t>Культура</t>
  </si>
  <si>
    <t>Здравоохранение</t>
  </si>
  <si>
    <t>Физическая культура и спорт</t>
  </si>
  <si>
    <t>ИТОГО</t>
  </si>
  <si>
    <t>IV. Информация о механизмах передачи средств бюджета муниципального образования на оказание услуг (выполнение работ)</t>
  </si>
  <si>
    <t>в социальной сфере, в том числе негосударственным (немуниципальным) поставщикам</t>
  </si>
  <si>
    <t>Механизмы финансирования</t>
  </si>
  <si>
    <t>Всего средств бюджета муниципального образования, фактически израсходованных через данный механизм финансирования, млн. рублей</t>
  </si>
  <si>
    <t>из них средств, фактически полученных негосударственными (немуниципальными) поставщиками, млн. рублей</t>
  </si>
  <si>
    <t>из них средств, фактически полученных СО НКО, млн. рублей</t>
  </si>
  <si>
    <t>за 2023 год</t>
  </si>
  <si>
    <t>Конкурентные способы закупки услуг для населения в сфере социальной защиты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</si>
  <si>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Компенсации поставщикам социальных услуг в рамках федерального законодательства о социальном обслуживании</t>
  </si>
  <si>
    <t>не заполняется</t>
  </si>
  <si>
    <t>Предоставление субсидий негосударственным (немуниципальным) поставщикам на оказание услуг для населения в сфере социальной защиты на конкурсной основе</t>
  </si>
  <si>
    <t>Целевые потребительские субсидии на получение услуг (сертификаты)</t>
  </si>
  <si>
    <t>Бесконкурсное предоставление субсидий отдельным негосударственным (немуниципальным) поставщикам услуг для населения в сфере социальной защиты</t>
  </si>
  <si>
    <t>Изначальные закупки услуг для населения в сфере социальной защиты в рамках федерального законодательства о контрактной системе у единственного поставщика*</t>
  </si>
  <si>
    <t>Оказание услуг и выполнение работ в сфере социальной защиты через механизм субсидирования муниципальных заданий муниципальным учреждениям</t>
  </si>
  <si>
    <t>Оказание услуг для населения в сфере социальной защиты через механизм сметного финансирования муниципальных казенных учреждений социального обслуживания</t>
  </si>
  <si>
    <t>через конкурентные процедуры</t>
  </si>
  <si>
    <t>негосударственным (немуниципальным поставщикам)</t>
  </si>
  <si>
    <t>Образование</t>
  </si>
  <si>
    <t>Конкурентные способы закупки услуг для населения в сфере образования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</si>
  <si>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образования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</si>
  <si>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образования</t>
  </si>
  <si>
    <t>Изначальные закупки услуг для населения в сфере образования в рамках федерального законодательства о контрактной системе у единственного поставщика*</t>
  </si>
  <si>
    <t>Оказание услуг и выполнение работ в сфере образования через механизм субсидирования муниципальных заданий муниципальным учреждениям</t>
  </si>
  <si>
    <t xml:space="preserve">Оказание услуг для населения в сфере образования через механизм сметного финансирования муниципальных казенных образовательных учреждений </t>
  </si>
  <si>
    <t>Конкурентные способы закупки услуг для населения в сфере культуры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</si>
  <si>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культуры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</si>
  <si>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культуры</t>
  </si>
  <si>
    <t>Изначальные закупки услуг для населения в сфере культуры в рамках федерального законодательства о контрактной системе у единственного поставщика*</t>
  </si>
  <si>
    <t>Оказание услуг и выполнение работ в сфере культуры через механизм субсидирования муниципальных заданий муниципальным учреждениям</t>
  </si>
  <si>
    <t>Оказание услуг для населения в сфере культуры через механизм сметного финансирования муниципальных казенных учреждений культуры</t>
  </si>
  <si>
    <t>Конкурентные способы закупки услуг для населения в сфере здравоохранения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</si>
  <si>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здравоохранения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</si>
  <si>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здравоохранения</t>
  </si>
  <si>
    <t>Изначальные закупки услуг для населения в сфере здравоохранения в рамках федерального законодательства о контрактной системе у единственного поставщика*</t>
  </si>
  <si>
    <t>Оказание услуг и выполнение работ в сфере здравоохранения через механизм субсидирования муниципальных заданий муниципальным учреждениям здравоохранения</t>
  </si>
  <si>
    <t>Оказание услуг для населения в сфере здравоохранения через механизм сметного финансирования муниципальных казенных учреждений здравоохранения</t>
  </si>
  <si>
    <t>Конкурентные способы закупки услуг для населения в сфере физкультуры и спорта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</si>
  <si>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физкультуры и спорта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</si>
  <si>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физкультуры и спорта</t>
  </si>
  <si>
    <t>Изначальные закупки услуг для населения в сфере физкультуры и спорта в рамках федерального законодательства о контрактной системе у единственного поставщика*</t>
  </si>
  <si>
    <t>Оказание услуг и выполнение работ в сфере физкультуры и спорта через механизм субсидирования муниципальных заданий муниципальным учреждениям</t>
  </si>
  <si>
    <t>Оказание услуг для населения в сфере физкультуры и спорта через механизм сметного финансирования муниципальных казенных учреждений физкультурно-спортивной направленности</t>
  </si>
  <si>
    <t>* в отношении закупки услуг не учитываются случаи закупки товаров (например, медикаментов, спортивного инвентаря и формы, оборудования, лицензионного программного обреспечения и т.д.), а также случаи закупки работ и услуг для собственных нужд органов местного самоуправления и муниципальных учреждений (например, ремонтно-строительных работ, консультационных услуг и т.д.)</t>
  </si>
  <si>
    <t>V. Перечень услуг (работ), запланированных к передаче (переданных) на</t>
  </si>
  <si>
    <r>
      <t>исполнение негосударственным (немуниципальным) поставщикам, в т.ч. СО НКО</t>
    </r>
    <r>
      <rPr>
        <vertAlign val="superscript"/>
        <sz val="13"/>
        <rFont val="Times New Roman"/>
        <family val="1"/>
        <charset val="204"/>
      </rPr>
      <t>1</t>
    </r>
  </si>
  <si>
    <r>
      <t>Наименование муниципальной услуги (работы)</t>
    </r>
    <r>
      <rPr>
        <vertAlign val="superscript"/>
        <sz val="12"/>
        <rFont val="Times New Roman"/>
        <family val="1"/>
        <charset val="204"/>
      </rPr>
      <t>2</t>
    </r>
  </si>
  <si>
    <r>
      <t>Уровень перечня, в который включена услуга (общероссийские перечни</t>
    </r>
    <r>
      <rPr>
        <vertAlign val="superscript"/>
        <sz val="12"/>
        <rFont val="Times New Roman"/>
        <family val="1"/>
        <charset val="204"/>
      </rPr>
      <t>3</t>
    </r>
    <r>
      <rPr>
        <sz val="12"/>
        <rFont val="Times New Roman"/>
        <family val="1"/>
        <charset val="204"/>
      </rPr>
      <t xml:space="preserve"> / региональный перечень</t>
    </r>
    <r>
      <rPr>
        <vertAlign val="superscript"/>
        <sz val="12"/>
        <rFont val="Times New Roman"/>
        <family val="1"/>
        <charset val="204"/>
      </rPr>
      <t>4</t>
    </r>
    <r>
      <rPr>
        <sz val="12"/>
        <rFont val="Times New Roman"/>
        <family val="1"/>
        <charset val="204"/>
      </rPr>
      <t xml:space="preserve"> / муниципальный перечень)</t>
    </r>
  </si>
  <si>
    <t>Отметка о передаче услуги (работы) на исполнение негосударственным (немуниципальным) поставщикам (да / нет) по состоянию на</t>
  </si>
  <si>
    <t>Объем средств, переданных из бюджета муниципального образования негосударственным (немуниципальным) организациям, в т.ч. СО НКО, на оказание услуги (выполнение работы), млн. рублей</t>
  </si>
  <si>
    <t>Количество фактов получения гражданами услуги (работы)</t>
  </si>
  <si>
    <t>Количество негосударственных (немуниципальных) поставщиков, оказывающих услуги (работы) в социальной сфере</t>
  </si>
  <si>
    <t>в негосударственной (немуниципальной) организации, в т.ч. СО НКО, единиц</t>
  </si>
  <si>
    <t>в государственной (муниципальной) организации, единиц</t>
  </si>
  <si>
    <r>
      <rPr>
        <vertAlign val="superscript"/>
        <sz val="10"/>
        <rFont val="Times New Roman"/>
        <family val="1"/>
        <charset val="204"/>
      </rPr>
      <t>1</t>
    </r>
    <r>
      <rPr>
        <sz val="10"/>
        <rFont val="Times New Roman"/>
        <family val="1"/>
        <charset val="204"/>
      </rPr>
      <t xml:space="preserve"> услуги (работы) из перечней, утвержденных правовыми актами муниципального образования (приказами органов местного самоуправления) (показатель 2 раздела II)</t>
    </r>
  </si>
  <si>
    <r>
      <rPr>
        <vertAlign val="superscript"/>
        <sz val="10"/>
        <rFont val="Times New Roman"/>
        <family val="1"/>
        <charset val="204"/>
      </rPr>
      <t>2</t>
    </r>
    <r>
      <rPr>
        <sz val="10"/>
        <rFont val="Times New Roman"/>
        <family val="1"/>
        <charset val="204"/>
      </rPr>
      <t xml:space="preserve"> наименования услуг (работ) указываются СТРОГО в соответствии с общероссийскими базовыми (отраслевыми) перечнями (классификаторами) государственных и муниципальных услуг, оказываемых физическим лицам, региональным перечнем (классификатором)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автономного округа, а также муниципальными перечнями</t>
    </r>
  </si>
  <si>
    <r>
      <rPr>
        <vertAlign val="superscript"/>
        <sz val="10"/>
        <rFont val="Times New Roman"/>
        <family val="1"/>
        <charset val="204"/>
      </rPr>
      <t>3</t>
    </r>
    <r>
      <rPr>
        <sz val="10"/>
        <rFont val="Times New Roman"/>
        <family val="1"/>
        <charset val="204"/>
      </rPr>
      <t xml:space="preserve"> Единый портал бюджетной системы РФ "Электронный бюджет", сайт budget.gov.ru, раздел Госсектор / Государственные услуги / Перечни (классификаторы) государственных и муниципальных услуг и работ / Общероссийские базовые (отраслевые) перечни (классификаторов) государственных и муниципальных услуг, оказываемых физическим лицам</t>
    </r>
  </si>
  <si>
    <r>
      <rPr>
        <vertAlign val="superscript"/>
        <sz val="10"/>
        <rFont val="Times New Roman"/>
        <family val="1"/>
        <charset val="204"/>
      </rPr>
      <t>4</t>
    </r>
    <r>
      <rPr>
        <sz val="10"/>
        <rFont val="Times New Roman"/>
        <family val="1"/>
        <charset val="204"/>
      </rPr>
      <t xml:space="preserve"> приказ Департамента финансов автономного округа от 22.12.2017 № 181-о "Об утверждении регионального перечня (классификатора)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Ханты-Мансийского автономного округа - Югры", сайт depfin.admhmao.ru, раздел Документы / Приказы Департамента</t>
    </r>
  </si>
  <si>
    <t>VI. Факты получения гражданами услуг (работ) в муниципальных и негосударственных</t>
  </si>
  <si>
    <t>(немуниципальных) организаций, осуществляющих деятельность в социальной сфере</t>
  </si>
  <si>
    <t>Показатели, отражающие факты получения гражданами услуг (работ)</t>
  </si>
  <si>
    <t>В муниципальных организациях, оказывающих услуги (выполняющие работы) за счет средств бюджета муниципального образования</t>
  </si>
  <si>
    <t>В негосударственных (немуниципальных) организациях, оказывающих услуги (выполняющих работы) за счет средств бюджета муниципального образования</t>
  </si>
  <si>
    <t>Число обучающихся по образовательным программам дошкольного образования</t>
  </si>
  <si>
    <t>Число обучающихся по образовательным программам общего образования</t>
  </si>
  <si>
    <t>Число обучающихся по образовательным программам дополнительного образования</t>
  </si>
  <si>
    <t>Число обучающихся по образовательным программам профессионального образования</t>
  </si>
  <si>
    <t>Число детей, получивших услуги по отдыху и оздоровлению по линии отрасли образования</t>
  </si>
  <si>
    <t>Число граждан, получивших услуги в сфере молодежной политики</t>
  </si>
  <si>
    <t>Число зрителей театров</t>
  </si>
  <si>
    <t>Число зрителей концертов</t>
  </si>
  <si>
    <t>Число посетителей музеев (выставок)</t>
  </si>
  <si>
    <t>Количество посещений библиотек</t>
  </si>
  <si>
    <t>Число детей, получивших услуги по отдыху и оздоровлению по линии отрасли культуры</t>
  </si>
  <si>
    <t>Число участников культурно-массовых мероприятий</t>
  </si>
  <si>
    <t>Число лиц, прошедших спортивную подготовку</t>
  </si>
  <si>
    <t>Число детей, получивших услуги по отдыху и оздоровлению по линии отрасли физической культуры и спорта</t>
  </si>
  <si>
    <t>Число участников спортивно-оздоровительных и спортивных мероприятий (без учета зрителей)</t>
  </si>
  <si>
    <t>Число граждан, получивших социальные услуги по индивидуальным программам социального обслуживания</t>
  </si>
  <si>
    <t>Число граждан, получивших срочные социальные услуги</t>
  </si>
  <si>
    <t>Число детей, получивших услуги по отдыху и оздоровлению по линии отрасли социальной защиты</t>
  </si>
  <si>
    <t>Количество случаев лечения</t>
  </si>
  <si>
    <t>Количество случаев госпитализации</t>
  </si>
  <si>
    <t>Количество врачебных посещений</t>
  </si>
  <si>
    <t>Количество выполненных медицинских исследований</t>
  </si>
  <si>
    <t>Количество койко-дней по оказанию паллиативной медицинской помощи</t>
  </si>
  <si>
    <t>Число детей, получивших услуги по отдыху и оздоровлению по линии отрасли здравоохранения</t>
  </si>
  <si>
    <t>1. Предоставление имущественной поддержки социально ориентированным некоммерческим организациям (далее - СОНКО) путем предоставлнеия помещений из перечня муниципального имущества, свободного от прав третьих лиц и предназначенного для передачи во временное владение и (или) польззование СОНКО</t>
  </si>
  <si>
    <t>1.1.</t>
  </si>
  <si>
    <t>Перечень муниципального имущества, свободного от прав третьих лиц и предназначенного для передачи во временное владение и (или) пользование СОНКО (далее - Перечень СОНКО)</t>
  </si>
  <si>
    <r>
      <t>наименование правового акта* об утверждении</t>
    </r>
    <r>
      <rPr>
        <b/>
        <sz val="12"/>
        <rFont val="Times New Roman"/>
        <family val="1"/>
        <charset val="204"/>
      </rPr>
      <t xml:space="preserve"> порядка</t>
    </r>
    <r>
      <rPr>
        <sz val="12"/>
        <rFont val="Times New Roman"/>
        <family val="1"/>
        <charset val="204"/>
      </rPr>
      <t xml:space="preserve"> формирования, ведения и обязательного опубликования Перечня СОНКО (с указанием даты, № и наименование исполнительно-распорядительного органа, принявшего правовой акт, даты последней редакции) </t>
    </r>
  </si>
  <si>
    <r>
      <t xml:space="preserve">наименование правового акта* об </t>
    </r>
    <r>
      <rPr>
        <b/>
        <sz val="12"/>
        <rFont val="Times New Roman"/>
        <family val="1"/>
        <charset val="204"/>
      </rPr>
      <t>утверждении Перечня</t>
    </r>
    <r>
      <rPr>
        <sz val="12"/>
        <rFont val="Times New Roman"/>
        <family val="1"/>
        <charset val="204"/>
      </rPr>
      <t xml:space="preserve"> СОНКО (с указанием даты, № и наименование исполнительно-распорядительного органа, принявшего правовой акт, даты последней редакции) </t>
    </r>
  </si>
  <si>
    <t>ссылка на соответствующую страницу на сайте муниципального образования, где размещен Перечень СОНКО</t>
  </si>
  <si>
    <t xml:space="preserve">Площадь помещений муниципального имущества </t>
  </si>
  <si>
    <t>состоящих в Перечне СОНКО на начало отчетного периода</t>
  </si>
  <si>
    <t>площадь в метрах квадратных</t>
  </si>
  <si>
    <t>включенных в Перечень СОНКО в течение отчетного периода</t>
  </si>
  <si>
    <t>доля площади помещений, включенных в Перечень СОНКО в течение отчетного года от общей площади помещений, стоящих в Перечне СОНКО на начало отчетного года, процент</t>
  </si>
  <si>
    <t>исключенных из Перечня СОНКО в течение отчетного периода</t>
  </si>
  <si>
    <t>состоящих в Перечне СОНКО на конец отчетного периода</t>
  </si>
  <si>
    <t>1.3.</t>
  </si>
  <si>
    <t xml:space="preserve">Количество помещений муниципального имущества </t>
  </si>
  <si>
    <t>находящихся в Перечне СОНКО на начало отчетного периода</t>
  </si>
  <si>
    <t>доля количества помещений, включенных в Перечень СОНКО в течение года от общей площади помещений, стоящих в Перечне СОНКО на начало отчетного года, процент</t>
  </si>
  <si>
    <t>находящихся в Перечне СОНКО на конец отчетного периода</t>
  </si>
  <si>
    <t>1.4.</t>
  </si>
  <si>
    <t>Количество земельных участков, находящихся в перечне СОНКО на конец отчетного периода</t>
  </si>
  <si>
    <t>в т.ч переданных во владение и пользование СОНКО, на конец отчетного периода</t>
  </si>
  <si>
    <t>1.5.</t>
  </si>
  <si>
    <t>Количество объектов движимого имущества, находящихся в перечне СОНКО на конец отчетного периода</t>
  </si>
  <si>
    <t>1.6.</t>
  </si>
  <si>
    <t>Общее количество объектов (движимого, недвижимого имущества, земельнных участков), находящихся в перечне СОНКО на конец отчетного периода</t>
  </si>
  <si>
    <t>1.7.</t>
  </si>
  <si>
    <t>Доля объектов, включенных в Перечень СОНКО на конец отчетного года, переданных во владение и пользование СОНКО, процент</t>
  </si>
  <si>
    <t>процент</t>
  </si>
  <si>
    <t>1.8.</t>
  </si>
  <si>
    <t>Правовой акт муниципального образования об установлении льготы для СОНКО на предоставление в аренду муниципального имущества</t>
  </si>
  <si>
    <t xml:space="preserve">наименование правового акта (актов)* об установлении льготы для СОНКО (с указанием даты, № и наименование исполнительно-распорядительного органа, принявшего правовой акт, даты последней редакции) </t>
  </si>
  <si>
    <t>1.9.</t>
  </si>
  <si>
    <t>Размер предусмотренной льготы при предоставлении муниципального имущества СОНКО</t>
  </si>
  <si>
    <t>1 рубль за 1 объект имущества (Да/Нет/В разработке)</t>
  </si>
  <si>
    <t>безвозмездное пользованиие (Да/Нет/В разработке)</t>
  </si>
  <si>
    <t>использование понижающего коэффициента (Указать размер коэффициента/ Нет)</t>
  </si>
  <si>
    <t>1.10.</t>
  </si>
  <si>
    <t>Условие предоставления СОНКО муниципального имущества</t>
  </si>
  <si>
    <t>указать условия, при соблюдении которых СОНКО может получить муниципальное имущество на льготных условиях (оказывает один из приоритетных видов деятельности (указать какие) / указать другое (при наличии)/ нет особых условий)</t>
  </si>
  <si>
    <t>1.11.</t>
  </si>
  <si>
    <t>Количество СОНКО, которым предоставлены помещения муниципального имущества</t>
  </si>
  <si>
    <t>за 1 рубль за 1 объект имущества, единиц</t>
  </si>
  <si>
    <t>в безвозмездное пользование, единиц</t>
  </si>
  <si>
    <t>с использованием понижающего коэффициента, единиц</t>
  </si>
  <si>
    <t>общее количество СОНКО, которым предоставлены помещения муниципального имущества, единиц</t>
  </si>
  <si>
    <t>1.12.</t>
  </si>
  <si>
    <t>Количество помещений муниципального имущества, предоставленых СОНКО</t>
  </si>
  <si>
    <t>общее количество помещений, предоставленных СОНКО, единиц</t>
  </si>
  <si>
    <t>1.13.</t>
  </si>
  <si>
    <t>Площадь помещений муниципального имущества, предоставленых СОНКО</t>
  </si>
  <si>
    <r>
      <t>за 1 рубль за 1 объект имущества, м</t>
    </r>
    <r>
      <rPr>
        <vertAlign val="superscript"/>
        <sz val="12"/>
        <rFont val="Times New Roman"/>
        <family val="1"/>
        <charset val="204"/>
      </rPr>
      <t>2</t>
    </r>
  </si>
  <si>
    <r>
      <t>в безвозмездное пользованение, м</t>
    </r>
    <r>
      <rPr>
        <vertAlign val="superscript"/>
        <sz val="12"/>
        <rFont val="Times New Roman"/>
        <family val="1"/>
        <charset val="204"/>
      </rPr>
      <t>2</t>
    </r>
  </si>
  <si>
    <r>
      <t>с использованием понижающего коэффициента, м</t>
    </r>
    <r>
      <rPr>
        <vertAlign val="superscript"/>
        <sz val="12"/>
        <rFont val="Times New Roman"/>
        <family val="1"/>
        <charset val="204"/>
      </rPr>
      <t>2</t>
    </r>
  </si>
  <si>
    <r>
      <t>общая площадь помещений, муниципального имущества предоставленных СОНКО, м</t>
    </r>
    <r>
      <rPr>
        <b/>
        <vertAlign val="superscript"/>
        <sz val="12"/>
        <rFont val="Times New Roman"/>
        <family val="1"/>
        <charset val="204"/>
      </rPr>
      <t>2</t>
    </r>
  </si>
  <si>
    <t>2. Помешения муниципального имущества находящиеся вне перечня СОНКО, предоставленные СОНКО на льготной основе</t>
  </si>
  <si>
    <t>2.1.</t>
  </si>
  <si>
    <r>
      <t xml:space="preserve">Помещения муниципального имущества, переданные во временное владение (пользование) СОНКО на конец отчетного периода, но </t>
    </r>
    <r>
      <rPr>
        <b/>
        <sz val="12"/>
        <rFont val="Times New Roman"/>
        <family val="1"/>
        <charset val="204"/>
      </rPr>
      <t>находящихся вне Перечня СОНКО</t>
    </r>
    <r>
      <rPr>
        <sz val="12"/>
        <rFont val="Times New Roman"/>
        <family val="1"/>
        <charset val="204"/>
      </rPr>
      <t xml:space="preserve"> в т.ч.</t>
    </r>
  </si>
  <si>
    <t>количество помещений, единиц</t>
  </si>
  <si>
    <r>
      <t>площадь помещений, м</t>
    </r>
    <r>
      <rPr>
        <vertAlign val="superscript"/>
        <sz val="12"/>
        <rFont val="Times New Roman"/>
        <family val="1"/>
        <charset val="204"/>
      </rPr>
      <t>2</t>
    </r>
  </si>
  <si>
    <t>3. Предоставление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негосударственнм (немуниципальным) поставщикам услуг социальной сферы из числа СОНКО</t>
  </si>
  <si>
    <t>3.1.</t>
  </si>
  <si>
    <t>Предоставление в аренду (безвозмездное пользование) СОНКО, оказывающим услуги (выполняющим работы) социальной сферы,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(далее - МУП и МУ)</t>
  </si>
  <si>
    <t>количество СОНКО, которым в отчетном периоде предоставлены в аренду (безвозмездное пользование)  помещения, находящиеся на праве хозяйственного ведения или оперативного управления у МУП и МУ, единиц</t>
  </si>
  <si>
    <t>количество договоров аренды (безвозмездного пользования), заключенных в отчетном году МУП и МУ с СОНКО, единиц</t>
  </si>
  <si>
    <t xml:space="preserve">площадь помещений, находящихся  на праве хозяйственного ведения или оперативного управления у МУП и МУ, предоставленных СОНКО в отчетном периоде, кв. метров </t>
  </si>
  <si>
    <t>4. Льготы по земельному налогу для СОНКО, установленные в муниципальном образовании</t>
  </si>
  <si>
    <t>4.1.</t>
  </si>
  <si>
    <t xml:space="preserve">Правовой акт муниципального образования устанавливающий льготы по земельному налогу для СОНКО </t>
  </si>
  <si>
    <t>наименование правового акта муниципального образования* (с указанием даты, №, органа, принявшего правовой акт, а также дату последней редакции)</t>
  </si>
  <si>
    <t>ссылка на соответствующую страницу на сайте муниципального образования, где размещен правовой акт, устанавливающий льготу по земельному налогу</t>
  </si>
  <si>
    <t>4.2.</t>
  </si>
  <si>
    <t>Размер предоставляемой льготы по земельному налогу для СОНКО</t>
  </si>
  <si>
    <t>указать размер понижающего коэффициента (также указать, если льгота не предусмотрена)</t>
  </si>
  <si>
    <t>4.3.</t>
  </si>
  <si>
    <t>Количество СОНКО, которым предоставлена льгота по земельному налогу</t>
  </si>
  <si>
    <t>* с приложением указанного документа в редакции, актуальной на отчетную дату</t>
  </si>
  <si>
    <t>1. Предоставление имущественной поддержки социальным предпринимателям путем предоставлнеия помещений из перечня муниципального имущества, свободного от прав третьих лиц и предназначенного для передачи во временное владение и (или) польззование субъектам малого и среднего предпринимательства</t>
  </si>
  <si>
    <t>Перечень муниципального имущества, предназначенного для передачи во владение (пользование) субъектам малого и среднего предпринимательства (далее - Перечень МСП, субъекты МСП)</t>
  </si>
  <si>
    <t>ссылка на соответствующую страницу на сайте муниципального образования, где размещен Перечень МСП</t>
  </si>
  <si>
    <t>Площадь помещений муниципального имущества</t>
  </si>
  <si>
    <t>состоящих в Перечне МСП на начало отчетного периода</t>
  </si>
  <si>
    <t>включенных в Перечень МСП в течение отчетного периода</t>
  </si>
  <si>
    <t>доля площади помещений, включенных в Перечень МСП в течение отчетного года от общей площади помещений, стоящих в Перечне МСП на начало отчетного года, процент</t>
  </si>
  <si>
    <t>исключенных из Перечня МСП в течение отчетного периода</t>
  </si>
  <si>
    <t>состоящих в Перечне МСП на конец отчетного периода отчетную дату</t>
  </si>
  <si>
    <t>находящихся в Перечне МСП на начало отчетного периода</t>
  </si>
  <si>
    <t>доля количества помещений, включенных в Перечень МСП в течение года от общей площади помещений, стоящих в Перечне МСП на начало отчетного года, процент</t>
  </si>
  <si>
    <t>находящихся в Перечне МСП на конец отчетного периода</t>
  </si>
  <si>
    <t>Количество земельных участков, находящихся в перечне МСП на конец отчетного периода</t>
  </si>
  <si>
    <t>в т.ч переданных во владение и пользование социальным предпринимателям, на конец отчетного периода</t>
  </si>
  <si>
    <t>Количество объектов движимого имущества, находящихся в перечне МСП на конец отчетного периода (включая иное имущество)</t>
  </si>
  <si>
    <t>Общее количество объектов (движимого, недвижимого имущества, земельнных участков), находящихся в перечне МСП на конец отчетного периода</t>
  </si>
  <si>
    <t>Доля объектов, включенных в Перечень МСП на конец отчетного года, переданных во владение и пользование социальным предпринимателям, процент</t>
  </si>
  <si>
    <t>Правовой акт муниципального образования об установлении льготы для социальных предпринимателей при предоставлении в аренду муниципального имущества</t>
  </si>
  <si>
    <t xml:space="preserve">наименование правового акта* об установлении льготы для социальных предпринимателей  (с указанием даты, № и наименование исполнительно-распорядительного органа, принявшего правовой акт, с указанием даты последней редакции) </t>
  </si>
  <si>
    <t>Размер предусмотренной льготы при предоставлении муниципального имущества социальным предпринимателям</t>
  </si>
  <si>
    <t>безвозмездное пользование (Да/Нет/В разработке)</t>
  </si>
  <si>
    <t>использование понижающего коэффициента (указать размер коэффициента/ Нет)</t>
  </si>
  <si>
    <t xml:space="preserve">Условие предоставления муниципального имущества социальным предпринимателям </t>
  </si>
  <si>
    <t>указать, условия, при соблюдении которых социальный предприниматель может получить муниципальное имущество на льготных условиях (оказывает один из приоритетных видов деятельности (указать какие), получил статус "Социальное предприятие", нет особых условий)</t>
  </si>
  <si>
    <t>Количество социальных предпринимателей, которым предоставлены помещения муниципального имущества на льготной основе</t>
  </si>
  <si>
    <t xml:space="preserve"> в т.ч. имеющим статус "социальное предприятие"</t>
  </si>
  <si>
    <t>общее количество социальных предпринимателей, которым предоставлены помещения муниципального имущества, единиц</t>
  </si>
  <si>
    <t>в т.ч. имеющих статус "социальное предприятие", единиц</t>
  </si>
  <si>
    <t>Количество помещений муниципального имущества, предоставленых социальным предпринимателям</t>
  </si>
  <si>
    <t>в т.ч. имеющим статус "социальное предприятие", единиц</t>
  </si>
  <si>
    <t>общее количество помещений, предоставленных социальным предпринимателям, единиц</t>
  </si>
  <si>
    <t xml:space="preserve">Площадь помещений муниципального имущества, предоставленых социальным предпринимателям </t>
  </si>
  <si>
    <r>
      <t>в т.ч. имеющим статус "социальное предприятие", м</t>
    </r>
    <r>
      <rPr>
        <vertAlign val="superscript"/>
        <sz val="12"/>
        <rFont val="Times New Roman"/>
        <family val="1"/>
        <charset val="204"/>
      </rPr>
      <t>2</t>
    </r>
  </si>
  <si>
    <r>
      <t>в безвозмездное пользование, м</t>
    </r>
    <r>
      <rPr>
        <vertAlign val="superscript"/>
        <sz val="12"/>
        <rFont val="Times New Roman"/>
        <family val="1"/>
        <charset val="204"/>
      </rPr>
      <t>2</t>
    </r>
  </si>
  <si>
    <r>
      <t>общая площадь помещений, муниципального имущества предоставленных социальным предпринимателям, м</t>
    </r>
    <r>
      <rPr>
        <vertAlign val="superscript"/>
        <sz val="12"/>
        <rFont val="Times New Roman"/>
        <family val="1"/>
        <charset val="204"/>
      </rPr>
      <t>2</t>
    </r>
  </si>
  <si>
    <r>
      <t xml:space="preserve">Помещения муниципального имущества, переданные во временное владение (пользование) социальным предпринимателям на конец отчетного периода, но </t>
    </r>
    <r>
      <rPr>
        <b/>
        <sz val="12"/>
        <rFont val="Times New Roman"/>
        <family val="1"/>
        <charset val="204"/>
      </rPr>
      <t>находящихся вне Перечня МСП</t>
    </r>
    <r>
      <rPr>
        <sz val="12"/>
        <rFont val="Times New Roman"/>
        <family val="1"/>
        <charset val="204"/>
      </rPr>
      <t xml:space="preserve"> в т.ч.</t>
    </r>
  </si>
  <si>
    <t>3. Предоставление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негосударственнм (немуниципальным) поставщикам услуг социальной сферы, из числа социальных предпринимателей</t>
  </si>
  <si>
    <t xml:space="preserve">Предоставление в аренду (безвозмездное пользование)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(далее - МУП и МУ) социальным предпринимателям </t>
  </si>
  <si>
    <t xml:space="preserve">количество социальных предпринимателей, которым в отчетном периоде предоставлены в аренду (безвозмездное пользование)  помещения, находящиеся на праве хозяйственного ведения или оперативного управления у МУП и МУ, единиц </t>
  </si>
  <si>
    <t>в т.ч. имеющие статус "социальное предприятие", единиц</t>
  </si>
  <si>
    <t>количество договоров аренды (безвозмездного пользования), заключенных в отчетном году МУП и МУ с социальными предпринимателями, единиц</t>
  </si>
  <si>
    <t>в т.ч. с имеющими статус "социальное предприятие", единиц</t>
  </si>
  <si>
    <r>
      <t>площадь помещений, находящихся  на праве хозяйственного ведения или оперативного управления у МУП и МУ, предоставленных социальным предпринимателям в отчетном периода, м</t>
    </r>
    <r>
      <rPr>
        <vertAlign val="superscript"/>
        <sz val="12"/>
        <rFont val="Times New Roman"/>
        <family val="1"/>
        <charset val="204"/>
      </rPr>
      <t>2</t>
    </r>
    <r>
      <rPr>
        <sz val="12"/>
        <rFont val="Times New Roman"/>
        <family val="1"/>
        <charset val="204"/>
      </rPr>
      <t xml:space="preserve"> </t>
    </r>
  </si>
  <si>
    <t>4. Льготы по земельному налогу для социальных предпринимателей, установленные в муниципальном образовании</t>
  </si>
  <si>
    <t xml:space="preserve">Правовой акт муниципального образования установливающий льготы по земельному налогу для социальных предпринимателей </t>
  </si>
  <si>
    <t>Размер предоставляемой льготы по земельному налогу для социальных предпринимателей</t>
  </si>
  <si>
    <t>Количество социальных предпринимателей, которым предоставлена льгота по земельному налогу</t>
  </si>
  <si>
    <t>Проведение на территории муниципального образования в отчетном периоде образовательных мероприятий по вопросам оказания услуг (выполнения работ) социальной сферы:</t>
  </si>
  <si>
    <t>Единицы измерения (коментарии)</t>
  </si>
  <si>
    <t>Значение показателя</t>
  </si>
  <si>
    <t>организованных с участием исполнительных органов государственной власти автономного округа</t>
  </si>
  <si>
    <t>общее количество образовательных мероприятий, в т.ч.</t>
  </si>
  <si>
    <t>программы повышения квалификации</t>
  </si>
  <si>
    <t>программы профессиональной переподготовки</t>
  </si>
  <si>
    <t xml:space="preserve">прочие образовательные мероприятия </t>
  </si>
  <si>
    <r>
      <t>количество работников негосударственных (немуниципальных) организаций социальной сферы, прошедших повышение квалификации (профессиональную переподготовку) в отчетном периоде</t>
    </r>
    <r>
      <rPr>
        <vertAlign val="superscript"/>
        <sz val="12"/>
        <rFont val="Times New Roman"/>
        <family val="1"/>
        <charset val="204"/>
      </rPr>
      <t xml:space="preserve">1 </t>
    </r>
    <r>
      <rPr>
        <sz val="12"/>
        <rFont val="Times New Roman"/>
        <family val="1"/>
        <charset val="204"/>
      </rPr>
      <t>(</t>
    </r>
    <r>
      <rPr>
        <b/>
        <sz val="12"/>
        <rFont val="Times New Roman"/>
        <family val="1"/>
        <charset val="204"/>
      </rPr>
      <t>за исключением прочих образовательных мероприяти</t>
    </r>
    <r>
      <rPr>
        <sz val="12"/>
        <rFont val="Times New Roman"/>
        <family val="1"/>
        <charset val="204"/>
      </rPr>
      <t>й)</t>
    </r>
  </si>
  <si>
    <t>самостоятельно организованных муниципальным образованием</t>
  </si>
  <si>
    <r>
      <t>количество работников негосударственных (немуниципальных) организаций социальной сферы, прошедших повышение квалификации (профессиональную переподготовку) в отчетном периоде</t>
    </r>
    <r>
      <rPr>
        <vertAlign val="superscript"/>
        <sz val="12"/>
        <rFont val="Times New Roman"/>
        <family val="1"/>
        <charset val="204"/>
      </rPr>
      <t>1</t>
    </r>
    <r>
      <rPr>
        <sz val="12"/>
        <rFont val="Times New Roman"/>
        <family val="1"/>
        <charset val="204"/>
      </rPr>
      <t>(</t>
    </r>
    <r>
      <rPr>
        <b/>
        <sz val="12"/>
        <rFont val="Times New Roman"/>
        <family val="1"/>
        <charset val="204"/>
      </rPr>
      <t>за исключением прочих образовательных мероприятий)</t>
    </r>
  </si>
  <si>
    <r>
      <t>Количество работников муниципальных организаций и муниципальных служащих</t>
    </r>
    <r>
      <rPr>
        <vertAlign val="superscript"/>
        <sz val="12"/>
        <rFont val="Times New Roman"/>
        <family val="1"/>
        <charset val="204"/>
      </rPr>
      <t>2</t>
    </r>
    <r>
      <rPr>
        <sz val="12"/>
        <rFont val="Times New Roman"/>
        <family val="1"/>
        <charset val="204"/>
      </rPr>
      <t>, прошедших повышение квалификации (профессиональную переподготовку) в отчетном периоде, человек</t>
    </r>
  </si>
  <si>
    <t>Доля работников негосударственных (немуниципальных) организаций, принявших участие в образовательных мероприятиях, в общем количестве участников образовательных мероприятий</t>
  </si>
  <si>
    <t>Количество фактов получения консультаций по вопросам деятельности негосударственных (немуниципальных) поставщиков услуг в социальной сфере</t>
  </si>
  <si>
    <t>Информирование населения через средства массовой информации о деятельности негосударственных (немуниципальных) поставщиков услуг (работ) в социальной сфере, «историях успеха» и достижениях</t>
  </si>
  <si>
    <t>количество информационных материалов, размещенных в СМИ, о деятельности негосударственных (немуниципальных) поставщиков услуг, в т.ч. СОНКО и социальных предпринимателей (единиц)</t>
  </si>
  <si>
    <t>1 руководители, работники и добровольцы негосударственных (немуниципальных) организаций, индивидуальные предприниматели, осуществляющие деятельность в социальной сфере на территории муниципального образования</t>
  </si>
  <si>
    <t>2 учитываются работники муниципальных организаций и муниципальные служащие, осуществляющие деятельность в социальной сфере (образование, здравоохранение, культура, социальная защита, физическая культура и спорт)</t>
  </si>
  <si>
    <r>
      <t>X. Результаты проведения независимой оценки качества условий оказания услуг организациями, осуществляющими деятельность в социальной сфере</t>
    </r>
    <r>
      <rPr>
        <vertAlign val="superscript"/>
        <sz val="13"/>
        <rFont val="Times New Roman"/>
        <family val="1"/>
        <charset val="204"/>
      </rPr>
      <t>1</t>
    </r>
  </si>
  <si>
    <t>Наименование показателя</t>
  </si>
  <si>
    <t>итого</t>
  </si>
  <si>
    <t>образование</t>
  </si>
  <si>
    <t>Количество организаций, в отношении которых проведена независимая оценка, единиц</t>
  </si>
  <si>
    <t>муниципальные, единиц</t>
  </si>
  <si>
    <t>негосударственные (немуниципальные), единиц</t>
  </si>
  <si>
    <t>Количество организаций, в отношении которых независимая оценка проведена исполнительно-распорядительными органами муниципальных образований автономного округа самостоятельно, единиц</t>
  </si>
  <si>
    <t>Количество организаций, в отношении которых независимая оценка проведена организацией - оператором, единиц</t>
  </si>
  <si>
    <t>Максимальное количество баллов</t>
  </si>
  <si>
    <t>среди:</t>
  </si>
  <si>
    <t>муниципальных организаций, баллов</t>
  </si>
  <si>
    <t>негосударственных (немуниципальных) организаций, баллов</t>
  </si>
  <si>
    <t>Минимальное количество баллов</t>
  </si>
  <si>
    <t>Среднее значение баллов по муниципальному образованию</t>
  </si>
  <si>
    <t>по муниципальным организациям, баллов</t>
  </si>
  <si>
    <t>по негосударственным (немуниципальным) организациям, баллов</t>
  </si>
  <si>
    <r>
      <rPr>
        <vertAlign val="superscript"/>
        <sz val="10"/>
        <rFont val="Times New Roman"/>
        <family val="1"/>
        <charset val="204"/>
      </rPr>
      <t>1</t>
    </r>
    <r>
      <rPr>
        <sz val="10"/>
        <rFont val="Times New Roman"/>
        <family val="1"/>
        <charset val="204"/>
      </rPr>
      <t xml:space="preserve"> информация о результатах проведения независимой оценки качества условий оказания услуг организациями, осуществляющими деятельность в социальной сфере, приводится вне зависимости от того, кто является организатором ее проведения - автономный округ или муниципальное образование автономного округа</t>
    </r>
  </si>
  <si>
    <t xml:space="preserve">"Акселерация субъектов малого и среднего предпринимательства"
</t>
  </si>
  <si>
    <t>_____________________________________________________________</t>
  </si>
  <si>
    <t>"Создание условий для легкого старта и комфортного ведения бизнеса"</t>
  </si>
  <si>
    <t>наименование муниципального образования</t>
  </si>
  <si>
    <t>Наименование муниципальной программы (подпрограммы)</t>
  </si>
  <si>
    <t>НПА, утвердивший муниципальную программу (наименование, номер, дата)</t>
  </si>
  <si>
    <t>Наименование регионального проекта</t>
  </si>
  <si>
    <t>Вид поддержки (направление расходов)*</t>
  </si>
  <si>
    <t>Финансирование (тыс. рублей)</t>
  </si>
  <si>
    <t xml:space="preserve">Наименование получателя поддержки-субъекта МСП, имеющего статус социальное предприятие** </t>
  </si>
  <si>
    <t>Реквизиты платежного документа, подтверждающего кассвое исполнение 
 (№, дата)</t>
  </si>
  <si>
    <t>Примечание</t>
  </si>
  <si>
    <t>Всего план
 на 2024 год</t>
  </si>
  <si>
    <t>в т.ч. средства окружного бюджета</t>
  </si>
  <si>
    <t>в т.ч. средства местного бюджета</t>
  </si>
  <si>
    <t>*вид поддержки (направление расходов) определен в соответствии с постановлением Правительства автономного округа от 30.12.2021 № 633-п "О мерах по реализации государственной программы Ханты-Мансийского автономного округа - Югры "Развитие экономического потенциала" (приложение 2), при наличии иного направления расходов, информацию следует указать в примечании;</t>
  </si>
  <si>
    <t xml:space="preserve">**единый реестр субъектов МСП, информация УФНС России по автономному округу </t>
  </si>
  <si>
    <t>аренда (субаренда) нежилых помещений</t>
  </si>
  <si>
    <t>приобретение нового оборудования (основных средств) и лицензионных программных продуктов</t>
  </si>
  <si>
    <t>на оплату коммунальных услуг нежилых помещений</t>
  </si>
  <si>
    <t>на обязательную сертификацию произведенной продукции</t>
  </si>
  <si>
    <t>на приобретение и (или) доставку кормов для сельскохозяйственных животных и птицы</t>
  </si>
  <si>
    <t>на приобретение и (или) доставку муки для производства хлеба и хлебобулочных изделий.</t>
  </si>
  <si>
    <t>на государственную регистрацию юридического лица и индивидуального предпринимателя</t>
  </si>
  <si>
    <t>на приобретение основных средств (оборудование, оргтехника)</t>
  </si>
  <si>
    <t>на приобретение инвентаря производственного назначения;</t>
  </si>
  <si>
    <t>на рекламу</t>
  </si>
  <si>
    <t>на выплаты по передаче прав на франшизу (паушальный взнос);</t>
  </si>
  <si>
    <t>на ремонтные работы в нежилых помещениях, выполняемые при подготовке помещений к эксплуатации</t>
  </si>
  <si>
    <t>изготовление и трансляция видеосюжетов (видеороликов) об успешных практиках социального предпринимательства</t>
  </si>
  <si>
    <t>изготовление (приобретение) материальных запасов, способствующих повышению информированности о социальном предпринимательстве, о существующих мерах и программах поддержки социального предпринимательства;</t>
  </si>
  <si>
    <t>проведение мероприятий, на которых демонстрируются и распространяются товары (услуги) социальных предприятий (расходы на оплату аренды помещения и (или) оборудования, обеспечение охраны и безопасности, коммунальных услуг, художественное оформление, рекламу, изготовление или приобретение стендов, витрин, стеллажей, прилавков и прочего оборудования, их перевозку, монтаж и демонтаж, уборку помещений)</t>
  </si>
  <si>
    <t>иное направление (указать в примечании)</t>
  </si>
  <si>
    <t>Наименование основного мероприятия, в рамках которого оказана поддержка субъектам МСП, имеющим статус социальное предприятие</t>
  </si>
  <si>
    <t>Вид поддержки (направление расходов)</t>
  </si>
  <si>
    <t xml:space="preserve">Наименование получателя поддержки-субъекта МСП, имеющего статус социальное предприятие* </t>
  </si>
  <si>
    <t xml:space="preserve">*единый реестр субъектов МСП, информация УФНС России по автономному округу </t>
  </si>
  <si>
    <t>Социальная защита и социальное обслуживание</t>
  </si>
  <si>
    <t>Орган местного самоуправления</t>
  </si>
  <si>
    <t>Фамилия, имя, отчетство руководителя ОМСУ</t>
  </si>
  <si>
    <t>Должность руководителя ОМСУ</t>
  </si>
  <si>
    <t>Номер телефона руководителя ОМСУ (с кодом города)</t>
  </si>
  <si>
    <t>Адрес электронной почты руководителя ОМСУ</t>
  </si>
  <si>
    <t>Фамилия, имя, отчетство специалиста, ответственного за предоставление информации</t>
  </si>
  <si>
    <t>Должность специалиста</t>
  </si>
  <si>
    <t>Номер телефона специалиста (с кодом города)</t>
  </si>
  <si>
    <t>Адрес электронной почты специалиста</t>
  </si>
  <si>
    <t>Фамилия, имя, отчетство непосредственного руководителя специалиста</t>
  </si>
  <si>
    <t>Должность непосредственного руководителя</t>
  </si>
  <si>
    <t>Номер телефона непосредственного руководителя (с кодом города)</t>
  </si>
  <si>
    <t>Адрес электронной почты непосредственного руководителя</t>
  </si>
  <si>
    <t>Комментарии к отчету</t>
  </si>
  <si>
    <t>(логические взаимоувязки разделов и строк)</t>
  </si>
  <si>
    <t>Раздел I</t>
  </si>
  <si>
    <t>Раздел II</t>
  </si>
  <si>
    <t>Раздел III</t>
  </si>
  <si>
    <t>Раздел IV</t>
  </si>
  <si>
    <t>Раздел V</t>
  </si>
  <si>
    <t>Раздел VI</t>
  </si>
  <si>
    <t>Строка 6</t>
  </si>
  <si>
    <t>Строка 4</t>
  </si>
  <si>
    <t>+</t>
  </si>
  <si>
    <t>Средства бюджета муниципального образования для передачи негосударственным (немуниципальным) поставщикам на оказание услуг (выполнение работ) планируются в муниципальных программах по соответствующим мероприятиям. Порядок (механизм) передачи средств также устанавливается в муниципальной программе. Объем средств, запланированных к передаче (переданных) из бюджета муниципального образования негосударственным (немуниципальным) организациям (строка 4 раздела II) в разделе IV Отчета распределяется по механизмам передачи средств. В случае наличия фактически переданных негосударственным поставщикам средств, разделе VI Отчета указыватся факты получения гражданами услуг (работ) у таких поставщиков</t>
  </si>
  <si>
    <t>Строка 5</t>
  </si>
  <si>
    <t>Строка 8.1</t>
  </si>
  <si>
    <t>Строка 8</t>
  </si>
  <si>
    <t>Строка 2</t>
  </si>
  <si>
    <t>В случае наличия в муниципальном образовании фактически переданных негосударственным (немуниципальным) поставщикам услуг (работ), в обязательном порядке должны быть утверждены стандарты оказания услуг (выполнения работ), стоимость услуг (работ), реестр поставщиков</t>
  </si>
  <si>
    <t>Строка 9</t>
  </si>
  <si>
    <t>Строка 10</t>
  </si>
  <si>
    <t>Строка 11</t>
  </si>
  <si>
    <t>Строка 13</t>
  </si>
  <si>
    <t>Строка 8.2</t>
  </si>
  <si>
    <t>В случае наличия утвержденного Перечня муниципального имущества, свободного от прав третьих лиц и предназначенного для передачи во временное владение и (или) пользование СО НКО, и Перечня муниципального имущества, предназначенного для передачи во владение (пользование) субъектам малого и среднего предпринимательства, а также фактического предоставления СО НКО / социальным предпринимателям муниципального имущества во владение и (или) пользование, указывается размер предоставляемой льготы и количество СО НКО / социальных предпринимателей, получивших имущественную поддержку</t>
  </si>
  <si>
    <t>Строка 8.3</t>
  </si>
  <si>
    <t>Строка 8.7</t>
  </si>
  <si>
    <t>Строка 14</t>
  </si>
  <si>
    <t>Строка 8.4</t>
  </si>
  <si>
    <t>В случае наличия в муниципальном образовании правового акта об установлении льготного налогообложения для СО НКО / социальных предпринимателей по земельному налогу, указывается размер льготы и количество СО НКО / социальных предпринимателей, которым предоставлена льгота</t>
  </si>
  <si>
    <t>Строка 8.8</t>
  </si>
  <si>
    <t>Строка 15</t>
  </si>
  <si>
    <t>Строка 8.5</t>
  </si>
  <si>
    <t>В случае проведения в муниципальном образовании образовательных мероприятий по вопросам деятельности негосударственных (немуниципальных) поставщиков на рынках услуг (работ) социальной сферы, указывается количество человек (руководители, работники, добровольцы негосударственных (немуниципальных) организаций, индивидуальные предприниматели), прошедших обучение</t>
  </si>
  <si>
    <t>января</t>
  </si>
  <si>
    <t>город Ханты-Мансийск</t>
  </si>
  <si>
    <t>2017 год</t>
  </si>
  <si>
    <t>Да</t>
  </si>
  <si>
    <t>Общероссийские перечни</t>
  </si>
  <si>
    <t>за 2018 год</t>
  </si>
  <si>
    <t>апреля</t>
  </si>
  <si>
    <t>город Когалым</t>
  </si>
  <si>
    <t>2018 год</t>
  </si>
  <si>
    <t>Нет</t>
  </si>
  <si>
    <t>Региональный перечень</t>
  </si>
  <si>
    <t>за январь - март 2019 года</t>
  </si>
  <si>
    <t>город Лангепас</t>
  </si>
  <si>
    <t>2019 год</t>
  </si>
  <si>
    <t>Муниципальный перечень</t>
  </si>
  <si>
    <t>за январь - июнь 2019 года</t>
  </si>
  <si>
    <t>октября</t>
  </si>
  <si>
    <t>город Мегион</t>
  </si>
  <si>
    <t>2020 год</t>
  </si>
  <si>
    <t>за январь - сентябрь 2019 года</t>
  </si>
  <si>
    <t>город Нефтеюганск</t>
  </si>
  <si>
    <t>2021 год</t>
  </si>
  <si>
    <t>за 2019 год</t>
  </si>
  <si>
    <t>город Нижневартовск</t>
  </si>
  <si>
    <t>2022 год</t>
  </si>
  <si>
    <t>за январь - март 2020 года</t>
  </si>
  <si>
    <t>город Нягань</t>
  </si>
  <si>
    <t>за январь - июнь 2020 года</t>
  </si>
  <si>
    <t>город Покачи</t>
  </si>
  <si>
    <t>2024 год</t>
  </si>
  <si>
    <t>за январь - сентябрь 2020 года</t>
  </si>
  <si>
    <t>город Пыть-Ях</t>
  </si>
  <si>
    <t>2025 год</t>
  </si>
  <si>
    <t>за 2020 год</t>
  </si>
  <si>
    <t>город Радужный</t>
  </si>
  <si>
    <t>2026 год</t>
  </si>
  <si>
    <t>за январь - март 2021 года</t>
  </si>
  <si>
    <t>город Сургут</t>
  </si>
  <si>
    <t>2027 год</t>
  </si>
  <si>
    <t>за январь - июнь 2021 года</t>
  </si>
  <si>
    <t>город Урай</t>
  </si>
  <si>
    <t>2028 год</t>
  </si>
  <si>
    <t>за январь - сентябрь 2021 года</t>
  </si>
  <si>
    <t>город Югорск</t>
  </si>
  <si>
    <t>2029 год</t>
  </si>
  <si>
    <t>за 2021 год</t>
  </si>
  <si>
    <t>Белоярский район</t>
  </si>
  <si>
    <t>2030 год</t>
  </si>
  <si>
    <t>за январь - март 2022 года</t>
  </si>
  <si>
    <t>Березовский район</t>
  </si>
  <si>
    <t>за январь - июнь 2022 года</t>
  </si>
  <si>
    <t>Кондинский район</t>
  </si>
  <si>
    <t>за январь - сентябрь 2022 года</t>
  </si>
  <si>
    <t>Нефтеюганский район</t>
  </si>
  <si>
    <t>за 2022 год</t>
  </si>
  <si>
    <t>Нижневартовский район</t>
  </si>
  <si>
    <t>за январь - март 2023 года</t>
  </si>
  <si>
    <t>Октябрьский район</t>
  </si>
  <si>
    <t>за январь - июнь 2023 года</t>
  </si>
  <si>
    <t>Советский район</t>
  </si>
  <si>
    <t>за январь - сентябрь 2023 года</t>
  </si>
  <si>
    <t>Сургутский район</t>
  </si>
  <si>
    <t>Ханты-Мансийский район</t>
  </si>
  <si>
    <t>за январь - март 2024 года</t>
  </si>
  <si>
    <t>за январь - сентябрь 2024 года</t>
  </si>
  <si>
    <t>за 2024 год</t>
  </si>
  <si>
    <t>за январь - март 2025 года</t>
  </si>
  <si>
    <t>за январь - июнь 2025 года</t>
  </si>
  <si>
    <t>за январь - сентябрь 2025 года</t>
  </si>
  <si>
    <t>за 2025 год</t>
  </si>
  <si>
    <t>за январь - март 2026 года</t>
  </si>
  <si>
    <t>за январь - июнь 2026 года</t>
  </si>
  <si>
    <t>за январь - сентябрь 2026 года</t>
  </si>
  <si>
    <t>за 2026 год</t>
  </si>
  <si>
    <t>за январь - март 2027 года</t>
  </si>
  <si>
    <t>за январь - июнь 2027 года</t>
  </si>
  <si>
    <t>за январь - сентябрь 2027 года</t>
  </si>
  <si>
    <t>за 2027 год</t>
  </si>
  <si>
    <t>за январь - март 2028 года</t>
  </si>
  <si>
    <t>за январь - июнь 2028 года</t>
  </si>
  <si>
    <t>за январь - сентябрь 2028 года</t>
  </si>
  <si>
    <t>за 2028 год</t>
  </si>
  <si>
    <t>за январь - март 2029 года</t>
  </si>
  <si>
    <t>за январь - июнь 2029 года</t>
  </si>
  <si>
    <t>за январь - сентябрь 2029 года</t>
  </si>
  <si>
    <t>за 2029 год</t>
  </si>
  <si>
    <t>за январь - март 2030 года</t>
  </si>
  <si>
    <t>за январь - июнь 2030 года</t>
  </si>
  <si>
    <t>за январь - сентябрь 2030 года</t>
  </si>
  <si>
    <t>за 2030 год</t>
  </si>
  <si>
    <t>Число детей, получающих услуги питания в образовательных организациях</t>
  </si>
  <si>
    <r>
      <t xml:space="preserve">наименование правового акта* </t>
    </r>
    <r>
      <rPr>
        <b/>
        <sz val="12"/>
        <rFont val="Times New Roman"/>
        <family val="1"/>
        <charset val="204"/>
      </rPr>
      <t>об утверждении порядка ф</t>
    </r>
    <r>
      <rPr>
        <sz val="12"/>
        <rFont val="Times New Roman"/>
        <family val="1"/>
        <charset val="204"/>
      </rPr>
      <t xml:space="preserve">ормирования, ведения и обязательного опубликования Перечня МСП (с указанием даты, № и наименование исполнительно-распорядительного органа, принявшего правовой акт, даты последней редакции) </t>
    </r>
  </si>
  <si>
    <r>
      <t xml:space="preserve">наименование правового акта* об </t>
    </r>
    <r>
      <rPr>
        <b/>
        <sz val="12"/>
        <rFont val="Times New Roman"/>
        <family val="1"/>
        <charset val="204"/>
      </rPr>
      <t>утверждении Перечня</t>
    </r>
    <r>
      <rPr>
        <sz val="12"/>
        <rFont val="Times New Roman"/>
        <family val="1"/>
        <charset val="204"/>
      </rPr>
      <t xml:space="preserve"> МСП (с указанием даты, № и наименование исполнительно-распорядительного органа, принявшего правовой акт, даты последней редакции) </t>
    </r>
  </si>
  <si>
    <r>
      <t>2. Помешения муниципального имущества находящиеся</t>
    </r>
    <r>
      <rPr>
        <b/>
        <sz val="12"/>
        <color theme="1"/>
        <rFont val="Times New Roman"/>
        <family val="1"/>
        <charset val="204"/>
      </rPr>
      <t xml:space="preserve"> вне перечня</t>
    </r>
    <r>
      <rPr>
        <sz val="12"/>
        <color theme="1"/>
        <rFont val="Times New Roman"/>
        <family val="1"/>
        <charset val="204"/>
      </rPr>
      <t xml:space="preserve"> МСП, предоставленные социальнымм предпринимателям на льготной основе</t>
    </r>
  </si>
  <si>
    <t>Данные по состоянию на 01.01.2025</t>
  </si>
  <si>
    <r>
      <t xml:space="preserve">Внедрение Целевой модели развития негосударственного (немуниципального) сектора социальной сферы </t>
    </r>
    <r>
      <rPr>
        <b/>
        <sz val="14"/>
        <rFont val="Times New Roman"/>
        <family val="1"/>
        <charset val="204"/>
      </rPr>
      <t>в муниципальных районах</t>
    </r>
    <r>
      <rPr>
        <sz val="14"/>
        <rFont val="Times New Roman"/>
        <family val="1"/>
        <charset val="204"/>
      </rPr>
      <t xml:space="preserve"> Ханты-Мансийского автономного округа - Югры (далее - Целевая модель) 
 по сотоянию на 1 января 2025 года</t>
    </r>
  </si>
  <si>
    <t>IX. Оказание образовательной и информационной поддержки негосударственным (немуниципальным) поставщикам услуг (работ) в социальной сфере в 2024 году</t>
  </si>
  <si>
    <t xml:space="preserve">Факт 
на 01.01.2025 </t>
  </si>
  <si>
    <t>5 в случае оказания немуниципальной услуги более пяти негосудасртвенными (немуниципальными)  поставщиками рекомендуется перечень негсоударственных (немумнципальных) организаций, оказывающих услуги социальной сферы на территории муниципального образования, (с указанием места госудасртвенной регистрации поставщика на территории РФ (наименование субъекта, города),  обозначенные в настоящем разделе,  оформить отдельным приложением (файлом) или сноской послк таблицы</t>
  </si>
  <si>
    <r>
      <t>наименование негосударственного (немуниципального) поставщика услуг (работ)</t>
    </r>
    <r>
      <rPr>
        <vertAlign val="superscript"/>
        <sz val="12"/>
        <rFont val="Times New Roman"/>
        <family val="1"/>
        <charset val="204"/>
      </rPr>
      <t xml:space="preserve">5 </t>
    </r>
    <r>
      <rPr>
        <b/>
        <sz val="11"/>
        <rFont val="Times New Roman"/>
        <family val="1"/>
        <charset val="204"/>
      </rPr>
      <t>с указанием места госудасртвенной регистрации поставщика на территории РФ</t>
    </r>
    <r>
      <rPr>
        <sz val="11"/>
        <rFont val="Times New Roman"/>
        <family val="1"/>
        <charset val="204"/>
      </rPr>
      <t xml:space="preserve"> (наименование субъекта, города)</t>
    </r>
  </si>
  <si>
    <t>VII. Имущественная поддержка социально ориентированных некоммерческих организаций 
по состоянию на 1 января 2025 года</t>
  </si>
  <si>
    <t>VIII. Имущественная поддержка субъектов малого и среднего предприниамтельства, осуществляющих деятельность с социальной сфере (далее - социальные предприниамтели) по состоянию на 1 января 2025 года</t>
  </si>
  <si>
    <r>
      <t xml:space="preserve">XI. Информация о реализуемых в муниципальных образованиях мероприятиях, направленных на поддержку (развитие) социального предпринимательства в рамках реализации региональных проектов
</t>
    </r>
    <r>
      <rPr>
        <b/>
        <sz val="11"/>
        <color theme="1"/>
        <rFont val="Times New Roman"/>
        <family val="1"/>
        <charset val="204"/>
      </rPr>
      <t xml:space="preserve"> "Акселерация субъектов малого и среднего предпринимательства" и "Создание условий для легкого старта и комфортного ведения бизнеса"</t>
    </r>
  </si>
  <si>
    <t>XII. Информация о реализуемых в муниципальных образованиях мероприятиях, направленных на поддержку (развитие) социального предпринимательства в рамках реализации муниципальных программ</t>
  </si>
  <si>
    <t>Контактные данные ответственных исполнителей Отчета</t>
  </si>
  <si>
    <t>Координационный совет по вопросам развития и поддержки социально ориентированных некоммерческих организаций на территории Ханты-Мансийского района</t>
  </si>
  <si>
    <t>Распоряжение Администрации Ханты-Мансийского района "О Координационном совете по вопросам развития и поддержки социально ориентированных некоммерческих организаций на территории Ханты-Мансийского района</t>
  </si>
  <si>
    <t>774-р</t>
  </si>
  <si>
    <t>Болдырева Наталия Валерьевна</t>
  </si>
  <si>
    <t>Заместитель Главы Ханты-Мансийского района по финансам</t>
  </si>
  <si>
    <t>boldirevanv@hmrn.ru</t>
  </si>
  <si>
    <t>Распоряжение администрации Ханты-Мансийского района "Об утверждении "плана мероприятий ("дорожной карты") по поддержке доступа негосударственных организаций (коммерческих, некоммерческих) к предоставлению услуг в социальной сфере в Ханты-Мансийском районе на 2022 - 2025 годы"</t>
  </si>
  <si>
    <t>878-р</t>
  </si>
  <si>
    <t>Овсянников Юрий Александрович</t>
  </si>
  <si>
    <t>председатель комитета экономической политики администрации Ханты-Мансийского района</t>
  </si>
  <si>
    <t>ovsyannikov@hmrn.ru</t>
  </si>
  <si>
    <t>Комитет экономической политики Администрации Ханты-Мансийского района</t>
  </si>
  <si>
    <t>138-р</t>
  </si>
  <si>
    <t>Распоряжение Администрации Ханты-Мансийского района "Об утверждении "плана мероприятий ("дорожной карты") по поддержке доступа негосударственных организаций (коммерческих, некоммерческих) к предоставлению услуг в социальной сфере в Ханты-Мансийском районе на 2022 - 2025 годы"</t>
  </si>
  <si>
    <t xml:space="preserve"> О внесении изменений в распоряжеие Администрации Ханты-Мансийского района от 18.07.2022№ 878-р "Об утверждении "плана мероприятий ("дорожной карты") по поддержке доступа негосударственных организаций (коммерческих, некоммерческих) к предоставлению услуг в социальной сфере в Ханты-Мансийском районе на 2022 - 2025 годы"</t>
  </si>
  <si>
    <t xml:space="preserve">Муниципальная поддержка проектов социально ориентированных некоммерческих организаций, направленных на развитие гражданского общества </t>
  </si>
  <si>
    <t>1. Основное мероприятие Программы «Содействие развитию малого и среднего предпринимательства в Ханты-Мансийском районе»; 2. Региональный проект «Создание условий для легкого старта и комфортного ведения бизнеса»; 3. Региональный проект «Акселерация субъектов малого и среднего предпринимательства»</t>
  </si>
  <si>
    <t>Постановление Администрации Ханты-Мансийского района "О муниципальной программе Ханты-Мансийского района «Развитие малого и среднего предпринимательства на территории Ханты-Мансийского района"</t>
  </si>
  <si>
    <t>Возмещение части затрат, связанных с: 1) приобретением сырья, расходных материалов и инструментов, для производства ремесленной продукции и изделий народных художественных промыслов; 2) приобретением оборудования (основных средств); 3)арендными платежами за нежилое помещение; 4) оплатой коммунальных услуг нежилых помещений; 5) проездом к месту участия в ярмарках, выставках, форумах и проживание в местах их проведения; 6) приобретением инвентаря производственного назначения; 7) выплатой по передаче прав на франшизу (паушальный взнос); 8) ремонтными работами в нежилых помещениях, выполняемые при подготовке помещений к эксплуатации; 9) строительством, реконструкцией, проведением ремонтных работ объектов недвижимого имущества для целей осуществления предпринимательской деятельности в сфере торговли (за исключением торговли товарами подакцизной группы), оказания бытовых услуг, услуг общественного питания, социальных услуг, для ведения производственной деятельности</t>
  </si>
  <si>
    <t>нет</t>
  </si>
  <si>
    <t>Реализация программ персонифицированного финансирования дополнительного образования детей,  оказание услуг по предоставлению питания школьникам, организация отдыха детей и молодежи</t>
  </si>
  <si>
    <t>Постановление Администрации Ханты-Мансийского района "О муниципальной программе Ханты-Мансийского района "Развитие образования в Ханты-Мансийском районе"</t>
  </si>
  <si>
    <t xml:space="preserve">Постановление Администрации Ханты-Мансийского района  "О внесении изменений в постановление администрации Ханты-Мансийского района от 13.12.2021 года № 331 «О муниципальной программе Ханты-Мансийского района«Развитие образования в Ханты-Мансийском районе» </t>
  </si>
  <si>
    <t>Постановление Администрации Ханты-Мансийского района "О муниципальной программе Ханты-Мансийского района "Культура Ханты-Мансийского района"</t>
  </si>
  <si>
    <t>Постановление Администрации Ханты-Мансийского района  "О внесении изменений в постановление администрации Ханты-Мансийского района от14.12.2021 года № 334  О муниципальной программе Ханты-Мансийского района "Культура Ханты-Мансийского района"</t>
  </si>
  <si>
    <t>Проведение мероприятий районного уровня, в том числе направленных на сохранение и развитие народных промыслов и ремесел, традиционной культуры коренных народов Севера</t>
  </si>
  <si>
    <t>Постановление Администрации Ханты-Мансийского района «Устойчивое развитие коренных малочисленных народов Севера  на территории Ханты-Мансийского района"</t>
  </si>
  <si>
    <t>Постановление Администрации Ханты-Мансийского района "О внесении изменений в постановление администрации Ханты-Мансийского района от 01.12.2021 № 307 «Устойчивое развитие коренных малочисленных народов Севера  на территории Ханты-Мансийского района"</t>
  </si>
  <si>
    <t xml:space="preserve">«Организация и проведение мероприятий, направленных на сохранение и развитие самобытной культуры, традиционного образа жизни, национальных видов спорта коренных малочисленных народов Севера» </t>
  </si>
  <si>
    <t>Постановление Администрации Ханты-Мансийского района "О муниципальной программе Ханты-Мансийского района "Развитие спорта и туризма на территории Ханты-Мансийского района"</t>
  </si>
  <si>
    <t>Постановление Администрации Ханты-Мансийского района  "О внесении изменений в постановление администрации Ханты-Мансийского района от 14.12.2021 года № 336  "О муниципальной программе Ханты-Мансийского района "Развитие спорта и туризма на территории Ханты-Мансийского района"</t>
  </si>
  <si>
    <t>Субсидия, передаваемая СОНКО на организацию и проведение районных спортивных и туристических массовых мероприятий</t>
  </si>
  <si>
    <t>8(3467)35-27-65</t>
  </si>
  <si>
    <t>8 (3467)35-28-03</t>
  </si>
  <si>
    <t>Поддержка негосударственных немуниципальных организаций</t>
  </si>
  <si>
    <t>http://hmrn.ru/ga/resursnyy-tsentr/</t>
  </si>
  <si>
    <t>http://hmrn.ru/raion/ekonomika/ip/index.php</t>
  </si>
  <si>
    <t>http://hmrn.ru/ga/resursnyy-tsentr/normativnye-pravovye-dokumenty/</t>
  </si>
  <si>
    <t>Приказ комитета по образованию Ханты-Мансийского района "Об утверждении перечня услуг"</t>
  </si>
  <si>
    <t>702-о</t>
  </si>
  <si>
    <t>http://hmrn.ru/ga/resursnyy-tsentr/normativnye-pravovye-dokumenty/perechen-uslug-48.docx</t>
  </si>
  <si>
    <t>Постановление Администрации Ханты-Мансийского района "Об утверждении перечня услуг, которые могут быть переданы на исполнение немуниципальным организациям, в том числе социально ориентированным некоммерческим организациям"</t>
  </si>
  <si>
    <t>Приказ комитета по образованию Ханты-Мансийского района "Об утверждении стандарта качества услуги, которая может бытьпередана на исполнение немуниципальным организациям, в том числе "СОНКО"</t>
  </si>
  <si>
    <t>от 18.08.2017</t>
  </si>
  <si>
    <t>545-о</t>
  </si>
  <si>
    <t>№ 399</t>
  </si>
  <si>
    <t>от 25.06.2017; от 12.09.2017</t>
  </si>
  <si>
    <t>№ 393-о; 584-о</t>
  </si>
  <si>
    <t>Постановление Администрации Ханты-Мансийского района "Об утверждении норм расходов на проведение мероприятий в сфере культуры и молодежной политики"</t>
  </si>
  <si>
    <t>Постановление Администрации Ханты-Мансийского района "Об утверждении норм расходов на материальное обеспечение мероприятий в области физической культуры и спорта за счет средств бюджета Ханты-Мансийского района"</t>
  </si>
  <si>
    <t>Приказ комитета по образованию Администрации Ханты-Мансийского района "Об утверждении норматива на оказание услуги, которая может быть передана на исполнение немуниципальным организациям, в том числе "СОНКО"</t>
  </si>
  <si>
    <t xml:space="preserve">Постановление Администрации Ханты-Мансийского района "Об утверждении стандартов оказания услуг (мероприятий) в сфере культуры, физической культуры и спорта, а также мероприятий в сфере традиционной хозяйственной деятельности коренных малочисленных народов Севера в Ханты-Мансийском районе"
</t>
  </si>
  <si>
    <t>http://hmrn.ru/ga/resursnyy-tsentr/so-nko-khanty-mansiyskogo-rayona/</t>
  </si>
  <si>
    <t>Ресурсный центр поддержки социально ориентированных некоммерческих организаций, субъектов малого и среднего предпринимательства, осуществляющих деятельность в сфере социального предпринимательства и гражданских инициатив на территории Ханты-Мансийского района</t>
  </si>
  <si>
    <t xml:space="preserve">имущественная, правовая, информационно-консультационная </t>
  </si>
  <si>
    <t>Постановление Администрации Ханты-Мансийского района "Об утверждении Положения о Ресурсном центре поддержки социально ориентированных некоммерческих организаций на территории Ханты-Мансийского района" (с изм. от 26.11.2021 № 301)</t>
  </si>
  <si>
    <t>Услуги по предпечатной подготовке и публикации информационных материалов заказчика</t>
  </si>
  <si>
    <t>СОНКО, НКО, социальные предприниматели</t>
  </si>
  <si>
    <t>Постановление Администрации Ханты-Мансийского района "Об установлении тарифов на платные услуги, оказываемые муниципальным автономным учреждением Ханты-Мансийского района"</t>
  </si>
  <si>
    <r>
      <t>наименование правового акта</t>
    </r>
    <r>
      <rPr>
        <vertAlign val="superscript"/>
        <sz val="12"/>
        <rFont val="Times New Roman"/>
        <family val="1"/>
        <charset val="204"/>
      </rPr>
      <t>1</t>
    </r>
    <r>
      <rPr>
        <sz val="12"/>
        <rFont val="Times New Roman"/>
        <family val="1"/>
        <charset val="204"/>
      </rPr>
      <t xml:space="preserve"> о создании курирующего органа (наделении полномочиями)</t>
    </r>
  </si>
  <si>
    <r>
      <t>Определение ответственного должностного лица муниципального образования, уполномоченного осуществлять межведомственное взаимодействие, координацию и контроль деятельности в рамках Целевой Модели</t>
    </r>
    <r>
      <rPr>
        <vertAlign val="superscript"/>
        <sz val="12"/>
        <rFont val="Times New Roman"/>
        <family val="1"/>
        <charset val="204"/>
      </rPr>
      <t>2</t>
    </r>
  </si>
  <si>
    <r>
      <t>наименование правового акта</t>
    </r>
    <r>
      <rPr>
        <vertAlign val="superscript"/>
        <sz val="12"/>
        <rFont val="Times New Roman"/>
        <family val="1"/>
        <charset val="204"/>
      </rPr>
      <t>1</t>
    </r>
    <r>
      <rPr>
        <sz val="12"/>
        <rFont val="Times New Roman"/>
        <family val="1"/>
        <charset val="204"/>
      </rPr>
      <t xml:space="preserve"> о наделении полномочиями</t>
    </r>
  </si>
  <si>
    <r>
      <t>Наличие актуализированного муниципального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 (дале - план мероприятий поддержки НГО) с учетом реализации мероприятий Цевой модели</t>
    </r>
    <r>
      <rPr>
        <vertAlign val="superscript"/>
        <sz val="12"/>
        <rFont val="Times New Roman"/>
        <family val="1"/>
        <charset val="204"/>
      </rPr>
      <t>2</t>
    </r>
  </si>
  <si>
    <r>
      <t>наименование правового акта</t>
    </r>
    <r>
      <rPr>
        <vertAlign val="superscript"/>
        <sz val="12"/>
        <rFont val="Times New Roman"/>
        <family val="1"/>
        <charset val="204"/>
      </rPr>
      <t>1</t>
    </r>
    <r>
      <rPr>
        <sz val="12"/>
        <rFont val="Times New Roman"/>
        <family val="1"/>
        <charset val="204"/>
      </rPr>
      <t xml:space="preserve"> об УТВЕРЖДЕНИИ плана мероприятий поддержки НГО</t>
    </r>
  </si>
  <si>
    <r>
      <t>наименование правового акта</t>
    </r>
    <r>
      <rPr>
        <vertAlign val="superscript"/>
        <sz val="12"/>
        <rFont val="Times New Roman"/>
        <family val="1"/>
        <charset val="204"/>
      </rPr>
      <t>1</t>
    </r>
    <r>
      <rPr>
        <sz val="12"/>
        <rFont val="Times New Roman"/>
        <family val="1"/>
        <charset val="204"/>
      </rPr>
      <t>, которым внесена АКТУАЛИЗАЦИЯ в план мероприятий поддержки НГО с учетом пеализации Целевой модели</t>
    </r>
  </si>
  <si>
    <r>
      <t>Наличие соглашения о взаимодействии с Центром инноваций социальной сферы Фонда поддержки предпринимательства Югры "Мой Бизнес" в целях реализации мероприятий Цевой модели</t>
    </r>
    <r>
      <rPr>
        <vertAlign val="superscript"/>
        <sz val="12"/>
        <rFont val="Times New Roman"/>
        <family val="1"/>
        <charset val="204"/>
      </rPr>
      <t>2</t>
    </r>
    <r>
      <rPr>
        <sz val="12"/>
        <rFont val="Times New Roman"/>
        <family val="1"/>
        <charset val="204"/>
      </rPr>
      <t>, включающего перечень конкретных договоренностей и направлений сотрудничества</t>
    </r>
  </si>
  <si>
    <r>
      <t>наименование правового акта</t>
    </r>
    <r>
      <rPr>
        <vertAlign val="superscript"/>
        <sz val="12"/>
        <rFont val="Times New Roman"/>
        <family val="1"/>
        <charset val="204"/>
      </rPr>
      <t>1</t>
    </r>
    <r>
      <rPr>
        <sz val="12"/>
        <rFont val="Times New Roman"/>
        <family val="1"/>
        <charset val="204"/>
      </rPr>
      <t xml:space="preserve"> о соглашении с ЦИСС</t>
    </r>
    <r>
      <rPr>
        <vertAlign val="superscript"/>
        <sz val="12"/>
        <rFont val="Times New Roman"/>
        <family val="1"/>
        <charset val="204"/>
      </rPr>
      <t>3</t>
    </r>
    <r>
      <rPr>
        <sz val="12"/>
        <rFont val="Times New Roman"/>
        <family val="1"/>
        <charset val="204"/>
      </rPr>
      <t xml:space="preserve"> </t>
    </r>
  </si>
  <si>
    <r>
      <t>Обмен информацией с ЦИСС</t>
    </r>
    <r>
      <rPr>
        <vertAlign val="superscript"/>
        <sz val="12"/>
        <rFont val="Times New Roman"/>
        <family val="1"/>
        <charset val="204"/>
      </rPr>
      <t>3</t>
    </r>
    <r>
      <rPr>
        <sz val="12"/>
        <rFont val="Times New Roman"/>
        <family val="1"/>
        <charset val="204"/>
      </rPr>
      <t xml:space="preserve"> о муниципальных и региональных мероприятиях и иными сведениями, необходимыми для развития СП и СО НКО</t>
    </r>
  </si>
  <si>
    <r>
      <t>Проведение 1 раз в месяц 30 минутных летучкек с ЦИСС</t>
    </r>
    <r>
      <rPr>
        <vertAlign val="superscript"/>
        <sz val="12"/>
        <rFont val="Times New Roman"/>
        <family val="1"/>
        <charset val="204"/>
      </rPr>
      <t>3</t>
    </r>
    <r>
      <rPr>
        <sz val="12"/>
        <rFont val="Times New Roman"/>
        <family val="1"/>
        <charset val="204"/>
      </rPr>
      <t>, Депэкономики Югры, Фондом "Центр гражданских социальных инициатив Югры" и региональным представителем Фонда "Наше будущее" для обмена актуальной информацией (с участием лиц, принимающих решения, и исполнителей)</t>
    </r>
  </si>
  <si>
    <r>
      <t>Участие в чате для коммуникации Участников</t>
    </r>
    <r>
      <rPr>
        <vertAlign val="superscript"/>
        <sz val="12"/>
        <rFont val="Times New Roman"/>
        <family val="1"/>
        <charset val="204"/>
      </rPr>
      <t>4</t>
    </r>
    <r>
      <rPr>
        <sz val="12"/>
        <rFont val="Times New Roman"/>
        <family val="1"/>
        <charset val="204"/>
      </rPr>
      <t xml:space="preserve"> и Экспертной группы</t>
    </r>
    <r>
      <rPr>
        <vertAlign val="superscript"/>
        <sz val="12"/>
        <rFont val="Times New Roman"/>
        <family val="1"/>
        <charset val="204"/>
      </rPr>
      <t>5</t>
    </r>
    <r>
      <rPr>
        <sz val="12"/>
        <rFont val="Times New Roman"/>
        <family val="1"/>
        <charset val="204"/>
      </rPr>
      <t>, ответственный за модерацию которого - ЦИСС</t>
    </r>
    <r>
      <rPr>
        <vertAlign val="superscript"/>
        <sz val="12"/>
        <rFont val="Times New Roman"/>
        <family val="1"/>
        <charset val="204"/>
      </rPr>
      <t>3</t>
    </r>
  </si>
  <si>
    <r>
      <t>Внедрение принципа "одного окна" для коммуникации с СП</t>
    </r>
    <r>
      <rPr>
        <vertAlign val="superscript"/>
        <sz val="12"/>
        <rFont val="Times New Roman"/>
        <family val="1"/>
        <charset val="204"/>
      </rPr>
      <t>6</t>
    </r>
  </si>
  <si>
    <r>
      <t>Стимулирование активности СП и СО НКО на площадке ЕЛКА</t>
    </r>
    <r>
      <rPr>
        <vertAlign val="superscript"/>
        <sz val="12"/>
        <color indexed="64"/>
        <rFont val="Times New Roman"/>
        <family val="1"/>
        <charset val="204"/>
      </rPr>
      <t>7</t>
    </r>
    <r>
      <rPr>
        <sz val="12"/>
        <color indexed="64"/>
        <rFont val="Times New Roman"/>
        <family val="1"/>
        <charset val="204"/>
      </rPr>
      <t>: популяризация ресурса среди получателей услуг и самих СП и СО НКО, в том числе размещение информации о Рейтинге муниципальных образований автономного округа по итогам реализации механизмов поддержкиСО НКО и социального предпринимательства, обеспечения доступа негосударственных (немуниципальных) организаций к предоставлению услуг (работ) в социальной сфере и внедрения конкурентных способов оказания муниципальных услуг (работ) в социальной сфере</t>
    </r>
  </si>
  <si>
    <t>Председатель комитета экономической политики Администрации Ханты-Мансийского района</t>
  </si>
  <si>
    <t>Распоряжение Администрации Ханты-Мансийского района от "О внесении изменений в распоряжение администрации Ханты-Мансийского района от 18.07.2022 № 878-р "Об утверждении "плана мероприятий ("дорожной карты") по поддержке доступа негосударственных организаций (коммерческих, некоммерческих) к предоставлению услуг в социальной сфере в Ханты-Мансийском районе</t>
  </si>
  <si>
    <t xml:space="preserve">Соглашение осотрудничестве </t>
  </si>
  <si>
    <t>52/24</t>
  </si>
  <si>
    <t>да</t>
  </si>
  <si>
    <t>п.2.1-2.7, 2.10 "дорожная карта"</t>
  </si>
  <si>
    <t>Предоставление имущественной и финансовой поддержки в форме субсидий, грантов</t>
  </si>
  <si>
    <t>п 2.9 "дорожная карта"</t>
  </si>
  <si>
    <t>В 3 квартале 2024 года Ресурсным центром Ханты-Мансийского района запланирован к проведению мониторинг потребности в услугах, не оказваемых муниципальными учреждениями, но востребованными у населения района</t>
  </si>
  <si>
    <t>п.3.1-3.5 "дорожная карта"</t>
  </si>
  <si>
    <t>В 2018 году на базе муниципального автономного учреждения "Организационно-методический центр"  создан Ресурсный центр поддержки СОНКО в Ханты-Мансийском районе (Положение о Ресурсном центре поддержки социально ориентированных некоммерческих организаций на территории Ханты-Мансийского района" (с изм. от 26.11.2021 № 301). Проведение обучающих, информационных мероприятий, индивдуальное сопровождение, и.т.д.</t>
  </si>
  <si>
    <t>"Развитие малого и среднего предпринимательства на территории Ханты-Мансийского района"</t>
  </si>
  <si>
    <t xml:space="preserve">постановление Администрации Ханты-Мансийского района, 323, 09.12.2021 </t>
  </si>
  <si>
    <t>В   2024 году социальные предприниматели не обращались за финансовой поддержкой в связи с отсутствием фактически понесенных затрат.</t>
  </si>
  <si>
    <t>"Содействие развитию малого и среднего предпринимательства в Ханты-Мансийском районе"</t>
  </si>
  <si>
    <t>В 2024 году социальные предприниматели не обращались за финансовой поддержкой в связи с отсутствием фактически понесенных затрат.</t>
  </si>
  <si>
    <t>Шапарина Светлана Васильевна</t>
  </si>
  <si>
    <t>Кибкало Ирина Александровна</t>
  </si>
  <si>
    <t xml:space="preserve">Председатель комитетапо образованию администрации Ханты-Мансийского района </t>
  </si>
  <si>
    <t>Начальник управления по культуре, спорту и социальной политике администрации Ханты-Мансийского района</t>
  </si>
  <si>
    <t>8(3467)32-25-56</t>
  </si>
  <si>
    <t>8(3467)32-73-33</t>
  </si>
  <si>
    <t xml:space="preserve">ssv-edu@hmrn.ru </t>
  </si>
  <si>
    <t xml:space="preserve">kibkaloia@hmrn.ru </t>
  </si>
  <si>
    <t>Кургак Наталья Викторовна</t>
  </si>
  <si>
    <t xml:space="preserve">kurgak@hmrn.ru </t>
  </si>
  <si>
    <t xml:space="preserve">Председатель комитетапо образованию Администрации Ханты-Мансийского района </t>
  </si>
  <si>
    <t>Комитет по образованию Администрации Ханты-Мансийского района</t>
  </si>
  <si>
    <t>Управление по культуре, спорту и социальной политике Администрации Ханты-Мансийского района</t>
  </si>
  <si>
    <t>Реализация дополнительных общеобразовательных программ (ПФДО)</t>
  </si>
  <si>
    <t>Оказание услуг по предоставлению питания школьникам</t>
  </si>
  <si>
    <t>Организация отдыха детей и молодежи</t>
  </si>
  <si>
    <t>Организация и проведение культурно-массовых мероприятий</t>
  </si>
  <si>
    <t xml:space="preserve">Оказание услуг в организации по проведению физкультурно-оздоровительнх мероприятий </t>
  </si>
  <si>
    <t>264 (с изм. от 07.03.2024 № 174)</t>
  </si>
  <si>
    <t>Решение Думы Ханты-Мансийского района «Об установлении земельного налога на межселенной территории Ханты-Мансийского района» от 25.11.2015 № 531 (в редакции от 22.11.2024); Решение Совета депутатов сельского поселения Выкатной Ханты-Мансийского района "Об установлении земельного налога"  от 04.05.2023 № 191 ( ред. от 28.08.2024); Решение Совета депутатов сельского поселения Кышик Ханты-Мансийского района "Об установлении земельного налога"  от 25.03.2015 № 40 (в редакции от от 24.07.2024);Решение Совета депутатов сельского поселения Шапша Ханты-Мансийского района "Об установлении земельного налога" от 27.07.2023 № 310 (в редакции от 15.10.2024);Решение Совета депутатов сельского поселения Горноправдинск  Ханты-Мансийского района "Об установлении земельного налога" от 28.04.2023 № 213 (ред. от 26.09.2024); Решение Совета депутатов сельского поселения Кедровый Ханты-Мансийского района "Об установлении земельного налога" от 20.06.2023 № 28 (ред. от 20.12.2023); Решение Совета депутатов сельского поселения Красноленинский Ханты-Мансийского района "Об установлении земельного налога" от 15.10.2015 № 22 (ред. от  08.07.2024); Решение Совета депутатов сельского поселения Луговской Ханты-Мансийского района "Об установлении земельного налога" от 26.12.2023 № 134 (ред. 17.09.2024); Решение Совета депутатов сельского поселения Цингалы Ханты-Мансийского района "Об установлении земельного налога" от 06.10.2022 № 37 (ред. от от 19.07.2024);Решение Совета депутатов сельского поселения Селиярово Ханты-Мансийского района 19.06.2023 N 214 "Об установлении земельного налога"(в редакции от 19.09.2024).</t>
  </si>
  <si>
    <t>http://hmrn.ru/about/</t>
  </si>
  <si>
    <t>100% по всем МО района предоставляющим льготу</t>
  </si>
  <si>
    <t>Постановление администрации Ханты-Мансийского района  от 05.04.2017 № 84 "О регулировании отдельных вопросов имущественной поддержки социально-ориентированных некоммерческих организаций", приложение 1 к постановлению "Правила  формирования, ведения, обязательного опубликования 
перечня муниципального имущества Ханты-Мансийского района, свободного от прав третьих лиц (за исключением имущественных прав некоммерческих организаций), предназначенного для предоставления во владение и (или) пользование социально ориентированным некоммерческим организациям"</t>
  </si>
  <si>
    <t xml:space="preserve">Постановление администрации Ханты-Мансийского района от 16.03.2021 № 64 "Об утверждении Перечня 
муниципального имущества Ханты-Мансийского района, свободного от прав третьих лиц (за исключением имущественных прав некоммерческих организаций), предназначенного для предоставления во владение 
и (или) пользование социально ориентированным некоммерческим организациям" (в актуальной редакции от 06.06.2024 № 492) </t>
  </si>
  <si>
    <t>http://hmrn.ru/municipal_property/perechen-imushchestva-dlya-predostavleniya-sotsialno-orientirovannym-nekomercheskim-organizatsiyam/</t>
  </si>
  <si>
    <t>Решение Думы Ханты-Мансийского района от 23.12.2022 № 235 "О внесении изменений в решение Думы Ханты-Мансийского района от 04.06.2014 № 362 "Об утверждении Методики расчета арендной платы за пользование муниципальным недвижимым имуществом Ханты-Мансийского района" (1 рубль)</t>
  </si>
  <si>
    <t>Решение Думы Ханты-Мансийского района от 23.12.2022 № 236 "О внесении изменений в решение Думы Ханты-Мансийского района от 18.12.2014 № 411 "Об утверждении Методики расчета арендной платы за пользование отдельными видами муниципального  имущества Ханты-Мансийского района"(1 рубль)</t>
  </si>
  <si>
    <t>Решение Думы Ханты-Мансийского района от 09.06.2016 N 587 (ред. от 15.06.2023 № 326 ) "Об утверждении правил определения размера арендной платы, порядка, условий и сроков внесения арендной платы за земельные участки, находящиеся в собственности Ханты-Мансийского района и предоставляемые в аренду без торгов" (подписано 09.06.2016) (коэф 0,1)</t>
  </si>
  <si>
    <t>осуществление и (или) планируемое осуществление  социально ориентированной некоммерческой организацией в соответствии с учредительными документами одного или нескольких видов деятельности, предусмотренных частями 1, 2 статьи 31.1 Федерального закона от 12.01.1996 № 7-ФЗ «О некоммерческих организациях», на территории Ханты-Мансийского района</t>
  </si>
  <si>
    <t>Постановление Администрации Ханты-Мансийского района "О муниципальной программе Ханты-Мансийского района "Развитие гражданского общества Ханты-Мансийского района"</t>
  </si>
  <si>
    <t>Начальник управления по культуре, спорту и социальной политике Администрации Ханты-Мансийского района</t>
  </si>
  <si>
    <t>Консультант управления по культуре, спорту и социальной политике Администрации Ханты-Мансийского района</t>
  </si>
  <si>
    <t>Постановление администрации Ханты-Мансийского района от 05.04.2017 № 84 «О регулировании отдельных вопросов имущественной поддержки социально-ориентированных некоммерческих организаций" (безв.польз)</t>
  </si>
  <si>
    <t>постановление администрации Ханты-Мансийского района от 05.04.2017 № 87 "Об утверждении Правил формирования, ведения и обязательного опубликования перечня имущества, находящегося в муниципальной собственности Ханты-Мансийского района,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предоставления во владение и (или) в пользование субъектам малого и среднего предпринимательства, физическим лицам, не являющимся индивидуальными предпринимателями и применяющим специальный налоговый режим «Налог 
на профессиональный доход"</t>
  </si>
  <si>
    <t>постановление администрации Ханты-Мансийского района  от 25.02.2021 № 53
«Об утверждении перечня имущества, находящегося в муниципальной собственности Ханты-Мансийского района,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предоставления во владение и (или) в пользование субъектам малого и среднего предпринимательства, физическим лицам, не являющимся индивидуальными предпринимателями и применяющим специальный налоговый режим «Налог 
на профессиональный доход» (в редакции от 11.11.2024 № 921)</t>
  </si>
  <si>
    <t>http://hmrn.ru/municipal_property/112/?bitrix_include_areas=N</t>
  </si>
  <si>
    <t>Постановление администрации Ханты-Мансийского района от 02.09.2016 № 266 "Об утверждении Правил оказания имущественной поддержки субъектам малого и среднего предпринимательства и физическим лицам, 
не являющимся индивидуальными предпринимателями и применяющим специальный налоговый режим «Налог на профессиональный доход» Ханты-Мансийского района"</t>
  </si>
  <si>
    <t>Решение Думы Ханты-Мансийского района от 22.09.2023 № 345 "О внесении изменений в решение Думы Ханты-Мансийского района от 18.12.2014 № 411 "Об утверждении Методики расчета арендной платы за пользование отдельными видами муниципального имущества Ханты-Мансийского района"</t>
  </si>
  <si>
    <t>Решение Думы Ханты-Мансийского района от 22.09.2023 № 344 "О внесении изменений в решение Думы Ханты-Мансийского района от 04.06.2014 № 362 "Об утверждении Методики расчета арендной платы за пользование муниципальным недвижимым имуществом Ханты-Мансийского района"</t>
  </si>
  <si>
    <t xml:space="preserve">если субъект малого и среднего предпринимательства, признанный социальным предприятием, осуществляет деятельность в сфере социального предпринимательства, соответствующую одному или нескольким условиям, определенным статьей 24.1 Федерального закона от 24 июля 2007 года № 209-ФЗ «О развитии малого и среднего предпринимательства в Российской Федерации»;
</t>
  </si>
  <si>
    <t>АсАланг</t>
  </si>
  <si>
    <t>ИП Храмов</t>
  </si>
  <si>
    <t>15</t>
  </si>
  <si>
    <t>ИП Храмов Г.А. (Ханты-Мансийский район, п. Горноправдинск)</t>
  </si>
  <si>
    <t>ООО "БАМАШ-тур" (г. Екатеринбург)</t>
  </si>
  <si>
    <t>ИП Поступинский В.С. (Ханты-Мансийский район, п. Горноправдинск); ИП Поступинская М.С. (Ханты-Мансийский район, п. Горноправдинск); ИП Егоров</t>
  </si>
  <si>
    <t xml:space="preserve">Организация и проведение конкурса декоративно-прикладного искусства Ханты-Мансийского района «Мы в творчестве район свой прославляем» - 90,0 тыс.рублей; организация и проведение фестиваля детского и юношеского художественного творчества Ханты-Мансийского района - 110,0 тыс.рублей; организация и проведение форума работников культуры Ханты-Мансийского района - 470,0 тыс.рублей; организация и проведение фестиваля детского творчества Ханты-Мансийского района «Остров детства» - 400,0 тыс.рублей; организация и проведение фестиваля народного творчества Ханты-Мансийского района «Поет село родное» 400,0 тыс.рублей; организация и проведение фестиваля «Прабабушкина мультиварка» - 300,0 тыс.рублей; организация и проведение фестиваля творчества граждан старшего поколения "Не стареют душой ветераны" - 400,0 тыс.рублей; организация и проведение фестиваля художественного творчества "Я радость нахожу в друзьях" - 300,0 тыс. рублей; проведение молодежного форума "Формирование Российской государственности" - 200,0 тыс.рублей;  Грант Главы в форме субсидии на реализацию социально значимого проекта "Песни Великой Победы!" - 150,0 тыс.рублей; Грант Главы в форме субсидии на реализацию соц.значимого проекта "Ради памяти, ради жизни" - 150,0 тыс.рублей; реализация проекта "Форум Молодежи ХМР" - 271,4 тыс.рублей; организация и проведение слета добровольцев "Добро как образ жизни" - 286,2 тыс.рублей; организация и проведение проекта "Серебряная прядь" - 207,5 тысрублей; обеспечение реализации проектов - День молодежи "Новое поколение района" - 400,0 тысрублей; организация и проведение фестиваля скандинавской ходьбы - 100,0 тыс.рублей.
</t>
  </si>
  <si>
    <t xml:space="preserve">Организация и проведение муниципального этапа Фестиваля Всероссийского физкультурно-спортивного комплекса «Готов к труду и обороне» (ГТО) - 145,0 тыс.рублей; организация и проведение турнира по волейболу среди ветеранов спорта Ханты-Мансийского района, памяти В.П.Антипенкова - 190,5 тыс.рублей; организация и проведение первенства Ханты-Мансийского района по настольному теннису на приз Думы Ханты-Мансийского района - 120,0 тысрублей; организация и проведение регионального турнира по боксу - 300,0 тысрублей; организация и проведение Первенства по пляжному волейболу среди мужских и женских команд - 185,0 тыс. рублей; организация и проведение Чемпионата Ханты-Мансийского района по бильярдному спорту на кубок Главы Ханты-Мансийского района - 145,0 тысрублей; организация и проведение Чемпионата Ханты-Мансийского района по летней рыбалке - 150,0 тысрублей, организация и проведение Первенства Ханты-Мансийского района по национальным видам спорта «Северное многоборье» - 75,0 тыс. рублей,о рганизация и проведение праздника кор.малочисл.народов Севера "Вороний день" - 100,0 тыс.рублей; организация и проведение фестиваля национ.культур "Радуга дружбы" - 200,0 тыс.рублей; проведение фестиваля культурных традиций, посвященного Дню коренных народов мира - 196,0 тыс.рублей; организация и проведение мероприятия для участников фестиваля "Спасти и сохранить" - 150,0 тыс.рублей;организацию и проведение нац.праздника "Сабантуй" - 260,2 тыс.рублей.
</t>
  </si>
  <si>
    <t xml:space="preserve">1. Ассоциация работодателей сферы медико-социальных услуг Ханты-Мансийского района (Ханты-Мансийский район, п. Горноправдинск);
2. АНО реализации мероприятий в сфере культуры и спорта «Самый лучший день» (Ханты-Мансийский район, п. Луговской);
3. АНО «Центр развития и поддержки добровольчества «Принцип добра» (Ханты-Мансийский район, п. Горноправдиснк);
4. АНО «Творческая мпстерская новых медиа "В Объективе» (Ханты-Мансийский район, д. Шапша);
5. АНО "Центр социально-культурных инициатив "Территория возможностей" (Ханты-Мансийский район, с. Зенково);                                    6. АНО "Спортивный центр "СИБИРЬ" (Ханты-Мансийский район, п. Горноправдинск);                                     7. АНО "Возрождение"  (Ханты-Мансийский район, п. Горноправдинск);                             8. АНО "Центр поддержки ветеранов (пенсионеров) Ханты-Мансийского района "Серебряный возраст" (Ханты-Мансийский район, п.Сибирский);                   9. АНО "ПРИНЦИП ДОБРА" (Ханты-Мансийский район, п. Горноправдинск);                           10. Ханты-Мансийская районная организация Общероссийская общественная организация "Всероссийское общество инвалидов" (г.Ханты-Мансийск).       
</t>
  </si>
  <si>
    <t>1. АНО «Спортивный центр «СИБИРЬ» (Ханты-Мансийский район, п. Горноправдинск);                                                          2. АНО «Культурно-досуговый центр «Чугас» (Остров на суше)» (Ханты-Мансийский район, с. Цингалы)               3. АНО «Центр сохранения традиционной культуры народов ханты «Увас хот» (Северный дом)» (Ханты-Мансийский район, д. Согом);                          4. АНО Центр социально-культурного развития и дополнительного образования"Югорские традиции" (Ханты-Мансийский район, п.Горноправдинск);                                  5. Община КМНС "Востыхой" (Ханты-Мансийский район, д. Ягурьях);                         6. АНО "МОСУМ КОРТ" (Ханты-Мансийский район, с. Кышик).</t>
  </si>
  <si>
    <t>http://hmrn.ru/infestitsionnyy-portal/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</si>
</sst>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
  </numFmts>
  <fonts count="52" x14ac:knownFonts="1">
    <font>
      <sz val="11"/>
      <color theme="1"/>
      <name val="Calibri"/>
      <scheme val="minor"/>
    </font>
    <font>
      <sz val="16"/>
      <color theme="1"/>
      <name val="Times New Roman"/>
      <family val="1"/>
      <charset val="204"/>
    </font>
    <font>
      <sz val="12"/>
      <color theme="1"/>
      <name val="Times New Roman"/>
      <family val="1"/>
      <charset val="204"/>
    </font>
    <font>
      <sz val="12"/>
      <name val="Times New Roman"/>
      <family val="1"/>
      <charset val="204"/>
    </font>
    <font>
      <sz val="18"/>
      <color theme="1"/>
      <name val="Times New Roman"/>
      <family val="1"/>
      <charset val="204"/>
    </font>
    <font>
      <sz val="9"/>
      <color theme="1"/>
      <name val="Times New Roman"/>
      <family val="1"/>
      <charset val="204"/>
    </font>
    <font>
      <sz val="10"/>
      <color theme="1"/>
      <name val="Times New Roman"/>
      <family val="1"/>
      <charset val="204"/>
    </font>
    <font>
      <sz val="11"/>
      <color theme="1"/>
      <name val="Times New Roman"/>
      <family val="1"/>
      <charset val="204"/>
    </font>
    <font>
      <sz val="11"/>
      <name val="Times New Roman"/>
      <family val="1"/>
      <charset val="204"/>
    </font>
    <font>
      <sz val="13.5"/>
      <color theme="1"/>
      <name val="Times New Roman"/>
      <family val="1"/>
      <charset val="204"/>
    </font>
    <font>
      <sz val="13"/>
      <color theme="1"/>
      <name val="Times New Roman"/>
      <family val="1"/>
      <charset val="204"/>
    </font>
    <font>
      <b/>
      <sz val="12"/>
      <color theme="1"/>
      <name val="Times New Roman"/>
      <family val="1"/>
      <charset val="204"/>
    </font>
    <font>
      <b/>
      <sz val="12"/>
      <name val="Times New Roman"/>
      <family val="1"/>
      <charset val="204"/>
    </font>
    <font>
      <sz val="14"/>
      <name val="Times New Roman"/>
      <family val="1"/>
      <charset val="204"/>
    </font>
    <font>
      <sz val="10"/>
      <name val="Times New Roman"/>
      <family val="1"/>
      <charset val="204"/>
    </font>
    <font>
      <sz val="10"/>
      <color theme="1"/>
      <name val="Calibri"/>
      <family val="2"/>
      <charset val="204"/>
      <scheme val="minor"/>
    </font>
    <font>
      <b/>
      <sz val="11"/>
      <color theme="1"/>
      <name val="Times New Roman"/>
      <family val="1"/>
      <charset val="204"/>
    </font>
    <font>
      <sz val="13"/>
      <name val="Times New Roman"/>
      <family val="1"/>
      <charset val="204"/>
    </font>
    <font>
      <sz val="14"/>
      <color theme="1"/>
      <name val="Times New Roman"/>
      <family val="1"/>
      <charset val="204"/>
    </font>
    <font>
      <b/>
      <sz val="11"/>
      <name val="Times New Roman"/>
      <family val="1"/>
      <charset val="204"/>
    </font>
    <font>
      <sz val="11.5"/>
      <name val="Times New Roman"/>
      <family val="1"/>
      <charset val="204"/>
    </font>
    <font>
      <sz val="8"/>
      <color theme="1"/>
      <name val="Times New Roman"/>
      <family val="1"/>
      <charset val="204"/>
    </font>
    <font>
      <sz val="11"/>
      <color theme="1"/>
      <name val="Calibri"/>
      <family val="2"/>
      <charset val="204"/>
      <scheme val="minor"/>
    </font>
    <font>
      <vertAlign val="superscript"/>
      <sz val="12"/>
      <name val="Times New Roman"/>
      <family val="1"/>
      <charset val="204"/>
    </font>
    <font>
      <u/>
      <sz val="12"/>
      <name val="Times New Roman"/>
      <family val="1"/>
      <charset val="204"/>
    </font>
    <font>
      <vertAlign val="superscript"/>
      <sz val="12"/>
      <color theme="1"/>
      <name val="Times New Roman"/>
      <family val="1"/>
      <charset val="204"/>
    </font>
    <font>
      <i/>
      <sz val="10"/>
      <color theme="1"/>
      <name val="Times New Roman"/>
      <family val="1"/>
      <charset val="204"/>
    </font>
    <font>
      <i/>
      <sz val="10"/>
      <name val="Times New Roman"/>
      <family val="1"/>
      <charset val="204"/>
    </font>
    <font>
      <vertAlign val="superscript"/>
      <sz val="13"/>
      <name val="Times New Roman"/>
      <family val="1"/>
      <charset val="204"/>
    </font>
    <font>
      <vertAlign val="superscript"/>
      <sz val="10"/>
      <name val="Times New Roman"/>
      <family val="1"/>
      <charset val="204"/>
    </font>
    <font>
      <b/>
      <vertAlign val="superscript"/>
      <sz val="12"/>
      <name val="Times New Roman"/>
      <family val="1"/>
      <charset val="204"/>
    </font>
    <font>
      <b/>
      <sz val="14"/>
      <name val="Times New Roman"/>
      <family val="1"/>
      <charset val="204"/>
    </font>
    <font>
      <sz val="14"/>
      <name val="Times New Roman"/>
      <family val="1"/>
      <charset val="204"/>
    </font>
    <font>
      <sz val="12"/>
      <name val="Times New Roman"/>
      <family val="1"/>
      <charset val="204"/>
    </font>
    <font>
      <sz val="14"/>
      <color theme="1"/>
      <name val="Times New Roman"/>
      <family val="1"/>
      <charset val="204"/>
    </font>
    <font>
      <b/>
      <sz val="12"/>
      <name val="Times New Roman"/>
      <family val="1"/>
      <charset val="204"/>
    </font>
    <font>
      <sz val="12"/>
      <color theme="1"/>
      <name val="Times New Roman"/>
      <family val="1"/>
      <charset val="204"/>
    </font>
    <font>
      <sz val="11"/>
      <name val="Times New Roman"/>
      <family val="1"/>
      <charset val="204"/>
    </font>
    <font>
      <sz val="10"/>
      <name val="Times New Roman"/>
      <family val="1"/>
      <charset val="204"/>
    </font>
    <font>
      <sz val="11"/>
      <color theme="1"/>
      <name val="Times New Roman"/>
      <family val="1"/>
      <charset val="204"/>
    </font>
    <font>
      <sz val="13"/>
      <name val="Times New Roman"/>
      <family val="1"/>
      <charset val="204"/>
    </font>
    <font>
      <u/>
      <sz val="11"/>
      <color theme="10"/>
      <name val="Calibri"/>
      <family val="2"/>
      <scheme val="minor"/>
    </font>
    <font>
      <u/>
      <sz val="12"/>
      <color theme="10"/>
      <name val="Times New Roman"/>
      <family val="1"/>
      <charset val="204"/>
    </font>
    <font>
      <sz val="12"/>
      <color rgb="FF000000"/>
      <name val="Times New Roman"/>
      <family val="1"/>
      <charset val="204"/>
    </font>
    <font>
      <u/>
      <sz val="12"/>
      <name val="Times New Roman"/>
      <family val="1"/>
      <charset val="204"/>
    </font>
    <font>
      <u/>
      <sz val="11"/>
      <color theme="10"/>
      <name val="Times New Roman"/>
      <family val="1"/>
      <charset val="204"/>
    </font>
    <font>
      <sz val="12"/>
      <color theme="1"/>
      <name val="Calibri"/>
      <family val="2"/>
      <charset val="204"/>
      <scheme val="minor"/>
    </font>
    <font>
      <sz val="12"/>
      <color indexed="64"/>
      <name val="Times New Roman"/>
      <family val="1"/>
      <charset val="204"/>
    </font>
    <font>
      <vertAlign val="superscript"/>
      <sz val="12"/>
      <color indexed="64"/>
      <name val="Times New Roman"/>
      <family val="1"/>
      <charset val="204"/>
    </font>
    <font>
      <u/>
      <sz val="14"/>
      <color theme="10"/>
      <name val="Times New Roman"/>
      <family val="1"/>
      <charset val="204"/>
    </font>
    <font>
      <u/>
      <sz val="10"/>
      <color theme="10"/>
      <name val="Calibri"/>
      <family val="2"/>
      <charset val="204"/>
      <scheme val="minor"/>
    </font>
    <font>
      <sz val="11"/>
      <name val="Times New Roman"/>
    </font>
  </fonts>
  <fills count="13">
    <fill>
      <patternFill patternType="none"/>
    </fill>
    <fill>
      <patternFill patternType="gray125"/>
    </fill>
    <fill>
      <patternFill patternType="solid">
        <fgColor theme="0"/>
        <bgColor theme="0"/>
      </patternFill>
    </fill>
    <fill>
      <patternFill patternType="solid">
        <fgColor theme="0"/>
        <bgColor theme="0"/>
      </patternFill>
    </fill>
    <fill>
      <patternFill patternType="solid">
        <fgColor theme="0" tint="-0.14999847407452621"/>
        <bgColor theme="0" tint="-0.14999847407452621"/>
      </patternFill>
    </fill>
    <fill>
      <patternFill patternType="solid">
        <fgColor theme="0" tint="-0.14999847407452621"/>
        <bgColor theme="0" tint="-0.14999847407452621"/>
      </patternFill>
    </fill>
    <fill>
      <patternFill patternType="solid">
        <fgColor theme="5" tint="0.79998168889431442"/>
        <bgColor theme="5" tint="0.79998168889431442"/>
      </patternFill>
    </fill>
    <fill>
      <patternFill patternType="solid">
        <fgColor theme="8" tint="0.79998168889431442"/>
        <bgColor theme="8" tint="0.79998168889431442"/>
      </patternFill>
    </fill>
    <fill>
      <patternFill patternType="solid">
        <fgColor theme="7" tint="0.79998168889431442"/>
        <bgColor theme="7" tint="0.79998168889431442"/>
      </patternFill>
    </fill>
    <fill>
      <patternFill patternType="solid">
        <fgColor theme="0"/>
        <bgColor theme="0"/>
      </patternFill>
    </fill>
    <fill>
      <patternFill patternType="solid">
        <fgColor theme="0"/>
        <bgColor indexed="5"/>
      </patternFill>
    </fill>
    <fill>
      <patternFill patternType="solid">
        <fgColor rgb="FFFFFF00"/>
        <bgColor indexed="64"/>
      </patternFill>
    </fill>
    <fill>
      <patternFill patternType="solid">
        <fgColor theme="0"/>
        <bgColor indexed="64"/>
      </patternFill>
    </fill>
  </fills>
  <borders count="23">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theme="1"/>
      </left>
      <right style="thin">
        <color theme="1"/>
      </right>
      <top style="thin">
        <color theme="1"/>
      </top>
      <bottom style="thin">
        <color theme="1"/>
      </bottom>
      <diagonal/>
    </border>
    <border>
      <left/>
      <right style="thin">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thin">
        <color auto="1"/>
      </left>
      <right/>
      <top/>
      <bottom style="medium">
        <color auto="1"/>
      </bottom>
      <diagonal/>
    </border>
    <border>
      <left/>
      <right style="thin">
        <color auto="1"/>
      </right>
      <top/>
      <bottom style="medium">
        <color auto="1"/>
      </bottom>
      <diagonal/>
    </border>
  </borders>
  <cellStyleXfs count="20">
    <xf numFmtId="0" fontId="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1" fillId="0" borderId="0" applyNumberFormat="0" applyFill="0" applyBorder="0" applyAlignment="0" applyProtection="0"/>
  </cellStyleXfs>
  <cellXfs count="580">
    <xf numFmtId="0" fontId="0" fillId="0" borderId="0" xfId="0"/>
    <xf numFmtId="0" fontId="1" fillId="0" borderId="0" xfId="0" applyFont="1" applyProtection="1">
      <protection locked="0"/>
    </xf>
    <xf numFmtId="0" fontId="2" fillId="0" borderId="0" xfId="0" applyFont="1" applyAlignment="1" applyProtection="1">
      <alignment horizontal="right" vertical="center"/>
      <protection locked="0"/>
    </xf>
    <xf numFmtId="0" fontId="3" fillId="0" borderId="0" xfId="0" applyFont="1" applyAlignment="1" applyProtection="1">
      <alignment horizontal="right" vertical="center"/>
      <protection locked="0"/>
    </xf>
    <xf numFmtId="0" fontId="4" fillId="0" borderId="0" xfId="0" applyFont="1" applyProtection="1">
      <protection locked="0"/>
    </xf>
    <xf numFmtId="0" fontId="5" fillId="0" borderId="0" xfId="0" applyFont="1" applyAlignment="1" applyProtection="1">
      <alignment vertical="top"/>
      <protection locked="0"/>
    </xf>
    <xf numFmtId="0" fontId="6" fillId="0" borderId="0" xfId="0" applyFont="1" applyAlignment="1" applyProtection="1">
      <alignment vertical="top"/>
      <protection locked="0"/>
    </xf>
    <xf numFmtId="0" fontId="4" fillId="0" borderId="0" xfId="0" applyFont="1" applyAlignment="1" applyProtection="1">
      <alignment horizontal="right"/>
      <protection locked="0"/>
    </xf>
    <xf numFmtId="0" fontId="4" fillId="0" borderId="2" xfId="0" applyFont="1" applyBorder="1" applyAlignment="1" applyProtection="1">
      <alignment horizontal="center"/>
      <protection locked="0"/>
    </xf>
    <xf numFmtId="0" fontId="4" fillId="0" borderId="0" xfId="0" applyFont="1" applyAlignment="1" applyProtection="1">
      <alignment horizontal="left"/>
      <protection locked="0"/>
    </xf>
    <xf numFmtId="0" fontId="7" fillId="0" borderId="0" xfId="0" applyFont="1" applyProtection="1">
      <protection locked="0"/>
    </xf>
    <xf numFmtId="49" fontId="7" fillId="0" borderId="0" xfId="0" applyNumberFormat="1" applyFont="1" applyProtection="1">
      <protection locked="0"/>
    </xf>
    <xf numFmtId="0" fontId="8" fillId="0" borderId="0" xfId="0" applyFont="1" applyProtection="1">
      <protection locked="0"/>
    </xf>
    <xf numFmtId="0" fontId="9" fillId="0" borderId="0" xfId="0" applyFont="1" applyProtection="1">
      <protection locked="0"/>
    </xf>
    <xf numFmtId="49" fontId="2" fillId="0" borderId="3" xfId="0"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49" fontId="11" fillId="0" borderId="8" xfId="0" applyNumberFormat="1" applyFont="1" applyBorder="1" applyAlignment="1" applyProtection="1">
      <alignment horizontal="left" vertical="center"/>
      <protection locked="0"/>
    </xf>
    <xf numFmtId="0" fontId="11" fillId="0" borderId="9"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12" fillId="0" borderId="10" xfId="0" applyFont="1" applyBorder="1" applyAlignment="1" applyProtection="1">
      <alignment vertical="center" wrapText="1"/>
      <protection locked="0"/>
    </xf>
    <xf numFmtId="0" fontId="3" fillId="0" borderId="5"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2" fillId="0" borderId="5" xfId="0" applyNumberFormat="1" applyFont="1" applyBorder="1" applyAlignment="1" applyProtection="1">
      <alignment horizontal="center" vertical="top" wrapText="1"/>
      <protection locked="0"/>
    </xf>
    <xf numFmtId="0" fontId="3" fillId="0" borderId="3" xfId="0" applyFont="1" applyBorder="1" applyAlignment="1" applyProtection="1">
      <alignment horizontal="left" vertical="top" wrapText="1"/>
      <protection locked="0"/>
    </xf>
    <xf numFmtId="3" fontId="3" fillId="0" borderId="12" xfId="0" applyNumberFormat="1" applyFont="1" applyBorder="1" applyAlignment="1" applyProtection="1">
      <alignment horizontal="left" vertical="top" wrapText="1"/>
      <protection locked="0"/>
    </xf>
    <xf numFmtId="3" fontId="3" fillId="0" borderId="12" xfId="0" applyNumberFormat="1" applyFont="1" applyBorder="1" applyAlignment="1" applyProtection="1">
      <alignment horizontal="center" vertical="center" wrapText="1"/>
      <protection locked="0"/>
    </xf>
    <xf numFmtId="165" fontId="3" fillId="0" borderId="12" xfId="0" applyNumberFormat="1" applyFont="1" applyBorder="1" applyAlignment="1" applyProtection="1">
      <alignment horizontal="center" vertical="center" wrapText="1"/>
      <protection locked="0"/>
    </xf>
    <xf numFmtId="49" fontId="2" fillId="0" borderId="12" xfId="0" applyNumberFormat="1" applyFont="1" applyBorder="1" applyAlignment="1" applyProtection="1">
      <alignment horizontal="center" vertical="top" wrapText="1"/>
      <protection locked="0"/>
    </xf>
    <xf numFmtId="49" fontId="3" fillId="0" borderId="3" xfId="0" applyNumberFormat="1" applyFont="1" applyBorder="1" applyAlignment="1" applyProtection="1">
      <alignment horizontal="center" vertical="top" wrapText="1"/>
      <protection locked="0"/>
    </xf>
    <xf numFmtId="0" fontId="3" fillId="2" borderId="12" xfId="0" applyFont="1" applyFill="1" applyBorder="1" applyAlignment="1" applyProtection="1">
      <alignment horizontal="left" vertical="top" wrapText="1"/>
      <protection locked="0"/>
    </xf>
    <xf numFmtId="49" fontId="3" fillId="0" borderId="5" xfId="0" applyNumberFormat="1" applyFont="1" applyBorder="1" applyAlignment="1" applyProtection="1">
      <alignment horizontal="center" vertical="top" wrapText="1"/>
      <protection locked="0"/>
    </xf>
    <xf numFmtId="49" fontId="3" fillId="0" borderId="12" xfId="0" applyNumberFormat="1" applyFont="1" applyBorder="1" applyAlignment="1" applyProtection="1">
      <alignment horizontal="center" vertical="top" wrapText="1"/>
      <protection locked="0"/>
    </xf>
    <xf numFmtId="49" fontId="8" fillId="0" borderId="0" xfId="0" applyNumberFormat="1" applyFont="1" applyAlignment="1" applyProtection="1">
      <alignment horizontal="left" vertical="top"/>
      <protection locked="0"/>
    </xf>
    <xf numFmtId="0" fontId="3" fillId="0" borderId="0" xfId="0" applyFont="1" applyAlignment="1" applyProtection="1">
      <alignment vertical="top" wrapText="1"/>
      <protection locked="0"/>
    </xf>
    <xf numFmtId="49" fontId="7" fillId="0" borderId="0" xfId="0" applyNumberFormat="1" applyFont="1" applyAlignment="1" applyProtection="1">
      <alignment horizontal="left" vertical="top"/>
      <protection locked="0"/>
    </xf>
    <xf numFmtId="0" fontId="0" fillId="0" borderId="0" xfId="0"/>
    <xf numFmtId="0" fontId="3" fillId="0" borderId="12" xfId="0" applyFont="1" applyBorder="1" applyAlignment="1" applyProtection="1">
      <alignment horizontal="center" vertical="center" wrapText="1"/>
      <protection locked="0"/>
    </xf>
    <xf numFmtId="0" fontId="3" fillId="0" borderId="12" xfId="0" applyFont="1" applyBorder="1" applyAlignment="1" applyProtection="1">
      <alignment horizontal="center" vertical="top" wrapText="1"/>
      <protection locked="0"/>
    </xf>
    <xf numFmtId="0" fontId="3" fillId="0" borderId="12" xfId="0" applyFont="1" applyBorder="1" applyAlignment="1" applyProtection="1">
      <alignment vertical="top" wrapText="1"/>
      <protection locked="0"/>
    </xf>
    <xf numFmtId="0" fontId="15" fillId="0" borderId="0" xfId="0" applyFont="1"/>
    <xf numFmtId="49" fontId="2" fillId="0" borderId="12" xfId="0" applyNumberFormat="1"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0" fillId="0" borderId="15" xfId="0" applyBorder="1"/>
    <xf numFmtId="49" fontId="11" fillId="0" borderId="8" xfId="0" applyNumberFormat="1" applyFont="1" applyBorder="1" applyAlignment="1" applyProtection="1">
      <alignment horizontal="left" vertical="center"/>
      <protection locked="0"/>
    </xf>
    <xf numFmtId="0" fontId="12" fillId="0" borderId="9" xfId="0" applyFont="1" applyBorder="1" applyAlignment="1" applyProtection="1">
      <alignment vertical="center" wrapText="1"/>
      <protection locked="0"/>
    </xf>
    <xf numFmtId="0" fontId="0" fillId="0" borderId="9" xfId="0" applyBorder="1"/>
    <xf numFmtId="0" fontId="3" fillId="0" borderId="12" xfId="0" applyFont="1" applyBorder="1" applyAlignment="1" applyProtection="1">
      <alignment horizontal="left" vertical="top" wrapText="1"/>
      <protection locked="0"/>
    </xf>
    <xf numFmtId="0" fontId="3" fillId="0" borderId="12" xfId="0" applyFont="1" applyBorder="1" applyAlignment="1" applyProtection="1">
      <alignment horizontal="center" vertical="top" wrapText="1"/>
      <protection locked="0"/>
    </xf>
    <xf numFmtId="49" fontId="2" fillId="0" borderId="12" xfId="0" applyNumberFormat="1" applyFont="1" applyBorder="1" applyAlignment="1" applyProtection="1">
      <alignment horizontal="center" vertical="top" wrapText="1"/>
      <protection locked="0"/>
    </xf>
    <xf numFmtId="49" fontId="2" fillId="0" borderId="8" xfId="0" applyNumberFormat="1" applyFont="1" applyBorder="1" applyAlignment="1" applyProtection="1">
      <alignment horizontal="center" vertical="top" wrapText="1"/>
      <protection locked="0"/>
    </xf>
    <xf numFmtId="49" fontId="2" fillId="0" borderId="12" xfId="0" applyNumberFormat="1" applyFont="1" applyBorder="1" applyAlignment="1" applyProtection="1">
      <alignment horizontal="left" vertical="top" wrapText="1"/>
      <protection locked="0"/>
    </xf>
    <xf numFmtId="49" fontId="2" fillId="3" borderId="12" xfId="0" applyNumberFormat="1" applyFont="1" applyFill="1" applyBorder="1" applyAlignment="1" applyProtection="1">
      <alignment horizontal="left" vertical="top" wrapText="1"/>
      <protection locked="0"/>
    </xf>
    <xf numFmtId="0" fontId="3" fillId="3" borderId="12" xfId="0" applyFont="1" applyFill="1" applyBorder="1" applyAlignment="1" applyProtection="1">
      <alignment horizontal="left" vertical="top" wrapText="1"/>
      <protection locked="0"/>
    </xf>
    <xf numFmtId="49" fontId="3" fillId="3" borderId="12" xfId="0" applyNumberFormat="1" applyFont="1" applyFill="1" applyBorder="1" applyAlignment="1" applyProtection="1">
      <alignment vertical="top" wrapText="1"/>
      <protection locked="0"/>
    </xf>
    <xf numFmtId="49" fontId="3" fillId="3" borderId="12" xfId="0" applyNumberFormat="1" applyFont="1" applyFill="1" applyBorder="1" applyAlignment="1" applyProtection="1">
      <alignment horizontal="left" vertical="top" wrapText="1"/>
      <protection locked="0"/>
    </xf>
    <xf numFmtId="49" fontId="3" fillId="3" borderId="3" xfId="0" applyNumberFormat="1" applyFont="1" applyFill="1" applyBorder="1" applyAlignment="1" applyProtection="1">
      <alignment vertical="top" wrapText="1"/>
      <protection locked="0"/>
    </xf>
    <xf numFmtId="49" fontId="3" fillId="3" borderId="10" xfId="0" applyNumberFormat="1"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49" fontId="3" fillId="3" borderId="14" xfId="0" applyNumberFormat="1" applyFont="1" applyFill="1" applyBorder="1" applyAlignment="1" applyProtection="1">
      <alignment vertical="top" wrapText="1"/>
      <protection locked="0"/>
    </xf>
    <xf numFmtId="49" fontId="14" fillId="0" borderId="0" xfId="0" applyNumberFormat="1" applyFont="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1" xfId="0" applyBorder="1"/>
    <xf numFmtId="0" fontId="0" fillId="0" borderId="0" xfId="0"/>
    <xf numFmtId="49" fontId="6" fillId="0" borderId="0" xfId="0" applyNumberFormat="1" applyFont="1" applyProtection="1">
      <protection locked="0"/>
    </xf>
    <xf numFmtId="0" fontId="6" fillId="0" borderId="0" xfId="0" applyFont="1" applyProtection="1">
      <protection locked="0"/>
    </xf>
    <xf numFmtId="0" fontId="14" fillId="0" borderId="0" xfId="0" applyFont="1" applyProtection="1">
      <protection locked="0"/>
    </xf>
    <xf numFmtId="0" fontId="7" fillId="0" borderId="0" xfId="0" applyFont="1" applyProtection="1"/>
    <xf numFmtId="0" fontId="9" fillId="0" borderId="0" xfId="0" applyFont="1" applyProtection="1"/>
    <xf numFmtId="0" fontId="2" fillId="0" borderId="12" xfId="0" applyFont="1" applyBorder="1" applyAlignment="1" applyProtection="1">
      <alignment horizontal="center" vertical="center" wrapText="1"/>
    </xf>
    <xf numFmtId="14" fontId="2" fillId="0" borderId="12" xfId="0" applyNumberFormat="1" applyFont="1" applyBorder="1" applyAlignment="1" applyProtection="1">
      <alignment horizontal="center" vertical="center" wrapText="1"/>
    </xf>
    <xf numFmtId="0" fontId="2" fillId="6" borderId="12" xfId="0" applyFont="1" applyFill="1" applyBorder="1" applyAlignment="1" applyProtection="1">
      <alignment horizontal="left" vertical="top" wrapText="1"/>
    </xf>
    <xf numFmtId="49" fontId="2" fillId="0" borderId="12" xfId="0" applyNumberFormat="1" applyFont="1" applyBorder="1" applyAlignment="1" applyProtection="1">
      <alignment horizontal="center" vertical="top" wrapText="1"/>
    </xf>
    <xf numFmtId="0" fontId="2" fillId="0" borderId="12" xfId="0" applyFont="1" applyBorder="1" applyAlignment="1" applyProtection="1">
      <alignment horizontal="left" vertical="top" wrapText="1"/>
    </xf>
    <xf numFmtId="3" fontId="2" fillId="0" borderId="12" xfId="0" applyNumberFormat="1" applyFont="1" applyBorder="1" applyAlignment="1" applyProtection="1">
      <alignment horizontal="center" vertical="center" wrapText="1"/>
      <protection locked="0"/>
    </xf>
    <xf numFmtId="3" fontId="2" fillId="0" borderId="12" xfId="0" applyNumberFormat="1" applyFont="1" applyBorder="1" applyAlignment="1" applyProtection="1">
      <alignment horizontal="center" vertical="center" wrapText="1"/>
    </xf>
    <xf numFmtId="0" fontId="2" fillId="7" borderId="12" xfId="0" applyFont="1" applyFill="1" applyBorder="1" applyAlignment="1" applyProtection="1">
      <alignment horizontal="left" vertical="top" wrapText="1"/>
    </xf>
    <xf numFmtId="165" fontId="2" fillId="0" borderId="12" xfId="0" applyNumberFormat="1" applyFont="1" applyBorder="1" applyAlignment="1" applyProtection="1">
      <alignment horizontal="center" vertical="center" wrapText="1"/>
    </xf>
    <xf numFmtId="0" fontId="2" fillId="0" borderId="12" xfId="0" applyFont="1" applyBorder="1" applyAlignment="1" applyProtection="1">
      <alignment horizontal="left" vertical="top" wrapText="1" indent="2"/>
    </xf>
    <xf numFmtId="165" fontId="3" fillId="0" borderId="12" xfId="0" applyNumberFormat="1" applyFont="1" applyBorder="1" applyAlignment="1" applyProtection="1">
      <alignment horizontal="center" vertical="center" wrapText="1"/>
    </xf>
    <xf numFmtId="0" fontId="3" fillId="8" borderId="12" xfId="0" applyFont="1" applyFill="1" applyBorder="1" applyAlignment="1" applyProtection="1">
      <alignment horizontal="left" vertical="top" wrapText="1"/>
    </xf>
    <xf numFmtId="0" fontId="2" fillId="8" borderId="12" xfId="0" applyFont="1" applyFill="1" applyBorder="1" applyAlignment="1" applyProtection="1">
      <alignment horizontal="left" vertical="top" wrapText="1"/>
    </xf>
    <xf numFmtId="0" fontId="3" fillId="0" borderId="12" xfId="0" applyFont="1" applyBorder="1" applyAlignment="1" applyProtection="1">
      <alignment horizontal="left" vertical="top" wrapText="1" indent="1"/>
    </xf>
    <xf numFmtId="49" fontId="3" fillId="0" borderId="12" xfId="0" applyNumberFormat="1" applyFont="1" applyBorder="1" applyAlignment="1" applyProtection="1">
      <alignment horizontal="left" vertical="top" wrapText="1" indent="2"/>
    </xf>
    <xf numFmtId="0" fontId="3" fillId="0" borderId="12" xfId="0" applyFont="1" applyBorder="1" applyAlignment="1" applyProtection="1">
      <alignment horizontal="left" vertical="top" wrapText="1"/>
    </xf>
    <xf numFmtId="0" fontId="2" fillId="0" borderId="12" xfId="0" applyFont="1" applyBorder="1" applyAlignment="1" applyProtection="1">
      <alignment horizontal="left" vertical="top" wrapText="1" indent="1"/>
    </xf>
    <xf numFmtId="165" fontId="2" fillId="0" borderId="12" xfId="0" applyNumberFormat="1" applyFont="1" applyBorder="1" applyAlignment="1" applyProtection="1">
      <alignment horizontal="center" vertical="center" wrapText="1"/>
      <protection locked="0"/>
    </xf>
    <xf numFmtId="49" fontId="3" fillId="0" borderId="12" xfId="0" applyNumberFormat="1" applyFont="1" applyBorder="1" applyAlignment="1" applyProtection="1">
      <alignment horizontal="left" vertical="top" wrapText="1" indent="1"/>
    </xf>
    <xf numFmtId="0" fontId="8" fillId="0" borderId="0" xfId="0" applyFont="1" applyProtection="1"/>
    <xf numFmtId="49" fontId="2" fillId="0" borderId="0" xfId="0" applyNumberFormat="1" applyFont="1" applyAlignment="1" applyProtection="1">
      <alignment horizontal="left" vertical="top"/>
    </xf>
    <xf numFmtId="0" fontId="7" fillId="0" borderId="12"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14" fontId="3" fillId="0" borderId="12" xfId="0" applyNumberFormat="1" applyFont="1" applyBorder="1" applyAlignment="1" applyProtection="1">
      <alignment horizontal="center" vertical="center" wrapText="1"/>
    </xf>
    <xf numFmtId="0" fontId="2" fillId="0" borderId="0" xfId="0" applyFont="1" applyProtection="1"/>
    <xf numFmtId="49" fontId="10" fillId="0" borderId="0" xfId="0" applyNumberFormat="1" applyFont="1" applyAlignment="1" applyProtection="1">
      <alignment vertical="center"/>
    </xf>
    <xf numFmtId="0" fontId="3" fillId="0" borderId="12"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7" fillId="0" borderId="12" xfId="0" applyFont="1" applyBorder="1" applyAlignment="1" applyProtection="1">
      <alignment horizontal="left" vertical="top" wrapText="1"/>
    </xf>
    <xf numFmtId="0" fontId="11" fillId="0" borderId="0" xfId="0" applyFont="1" applyProtection="1"/>
    <xf numFmtId="0" fontId="16" fillId="0" borderId="12" xfId="0" applyFont="1" applyBorder="1" applyAlignment="1" applyProtection="1">
      <alignment horizontal="right" vertical="top" wrapText="1"/>
    </xf>
    <xf numFmtId="165" fontId="11" fillId="0" borderId="12" xfId="0" applyNumberFormat="1" applyFont="1" applyBorder="1" applyAlignment="1" applyProtection="1">
      <alignment horizontal="center" vertical="center" wrapText="1"/>
    </xf>
    <xf numFmtId="0" fontId="7" fillId="0" borderId="12" xfId="0" applyFont="1" applyBorder="1" applyAlignment="1" applyProtection="1">
      <alignment horizontal="right" vertical="top" wrapText="1"/>
    </xf>
    <xf numFmtId="0" fontId="8" fillId="0" borderId="12" xfId="0" applyFont="1" applyBorder="1" applyAlignment="1" applyProtection="1">
      <alignment horizontal="left" vertical="top" wrapText="1"/>
    </xf>
    <xf numFmtId="0" fontId="7" fillId="0" borderId="0" xfId="0" applyFont="1" applyAlignment="1" applyProtection="1">
      <alignment horizontal="left" vertical="top" wrapText="1"/>
    </xf>
    <xf numFmtId="165" fontId="2" fillId="0" borderId="0" xfId="0" applyNumberFormat="1" applyFont="1" applyAlignment="1" applyProtection="1">
      <alignment horizontal="center" vertical="center" wrapText="1"/>
    </xf>
    <xf numFmtId="0" fontId="3" fillId="0" borderId="0" xfId="0" applyFont="1" applyProtection="1">
      <protection locked="0"/>
    </xf>
    <xf numFmtId="0" fontId="8" fillId="9" borderId="5" xfId="0" applyFont="1" applyFill="1" applyBorder="1" applyAlignment="1" applyProtection="1">
      <alignment horizontal="center" vertical="center" wrapText="1"/>
      <protection locked="0"/>
    </xf>
    <xf numFmtId="0" fontId="8" fillId="0" borderId="12" xfId="0" applyFont="1" applyBorder="1" applyAlignment="1" applyProtection="1">
      <alignment horizontal="center" vertical="center"/>
      <protection locked="0"/>
    </xf>
    <xf numFmtId="14" fontId="3" fillId="0" borderId="5" xfId="0" applyNumberFormat="1" applyFont="1" applyBorder="1" applyAlignment="1" applyProtection="1">
      <alignment horizontal="center" vertical="center" wrapText="1"/>
      <protection locked="0"/>
    </xf>
    <xf numFmtId="0" fontId="3" fillId="0" borderId="12" xfId="0" applyFont="1" applyBorder="1" applyAlignment="1" applyProtection="1">
      <alignment horizontal="center"/>
      <protection locked="0"/>
    </xf>
    <xf numFmtId="0" fontId="3" fillId="5" borderId="5" xfId="0" applyFont="1" applyFill="1" applyBorder="1" applyProtection="1">
      <protection locked="0"/>
    </xf>
    <xf numFmtId="0" fontId="3" fillId="5" borderId="12" xfId="0" applyFont="1" applyFill="1" applyBorder="1" applyProtection="1">
      <protection locked="0"/>
    </xf>
    <xf numFmtId="0" fontId="3" fillId="9" borderId="12" xfId="0" applyFont="1" applyFill="1" applyBorder="1" applyAlignment="1" applyProtection="1">
      <alignment horizontal="center" vertical="top" wrapText="1"/>
      <protection locked="0"/>
    </xf>
    <xf numFmtId="49" fontId="3" fillId="9" borderId="12" xfId="0" applyNumberFormat="1" applyFont="1" applyFill="1" applyBorder="1" applyAlignment="1" applyProtection="1">
      <alignment horizontal="left" vertical="top" wrapText="1"/>
      <protection locked="0"/>
    </xf>
    <xf numFmtId="165" fontId="3" fillId="0" borderId="12" xfId="0" applyNumberFormat="1" applyFont="1" applyBorder="1" applyAlignment="1" applyProtection="1">
      <alignment horizontal="center" vertical="top" wrapText="1"/>
      <protection locked="0"/>
    </xf>
    <xf numFmtId="165" fontId="3" fillId="0" borderId="12" xfId="0" applyNumberFormat="1" applyFont="1" applyBorder="1" applyAlignment="1" applyProtection="1">
      <alignment horizontal="center" vertical="center"/>
      <protection locked="0"/>
    </xf>
    <xf numFmtId="3" fontId="3" fillId="0" borderId="12" xfId="0" applyNumberFormat="1" applyFont="1" applyBorder="1" applyAlignment="1" applyProtection="1">
      <alignment horizontal="center" vertical="center"/>
      <protection locked="0"/>
    </xf>
    <xf numFmtId="0" fontId="3" fillId="0" borderId="5" xfId="0" applyFont="1" applyBorder="1" applyProtection="1">
      <protection locked="0"/>
    </xf>
    <xf numFmtId="0" fontId="3" fillId="0" borderId="12" xfId="0" applyFont="1" applyBorder="1" applyProtection="1">
      <protection locked="0"/>
    </xf>
    <xf numFmtId="0" fontId="3" fillId="0" borderId="7" xfId="0" applyFont="1" applyBorder="1" applyProtection="1">
      <protection locked="0"/>
    </xf>
    <xf numFmtId="49" fontId="3" fillId="0" borderId="12" xfId="0" applyNumberFormat="1" applyFont="1" applyBorder="1" applyAlignment="1" applyProtection="1">
      <alignment horizontal="right" vertical="top" wrapText="1"/>
      <protection locked="0"/>
    </xf>
    <xf numFmtId="1" fontId="3" fillId="0" borderId="12" xfId="0" applyNumberFormat="1" applyFont="1" applyBorder="1" applyAlignment="1" applyProtection="1">
      <alignment horizontal="center" vertical="top" wrapText="1"/>
    </xf>
    <xf numFmtId="165" fontId="3" fillId="0" borderId="12" xfId="0" applyNumberFormat="1" applyFont="1" applyBorder="1" applyAlignment="1" applyProtection="1">
      <alignment horizontal="center" vertical="center"/>
    </xf>
    <xf numFmtId="3" fontId="3" fillId="0" borderId="12" xfId="0" applyNumberFormat="1" applyFont="1" applyBorder="1" applyAlignment="1" applyProtection="1">
      <alignment horizontal="center" vertical="center"/>
    </xf>
    <xf numFmtId="0" fontId="2" fillId="0" borderId="12" xfId="0" applyFont="1" applyBorder="1" applyAlignment="1" applyProtection="1">
      <alignment horizontal="left" vertical="top" wrapText="1"/>
      <protection locked="0"/>
    </xf>
    <xf numFmtId="0" fontId="3" fillId="0" borderId="0" xfId="0" applyFont="1" applyProtection="1"/>
    <xf numFmtId="0" fontId="3" fillId="9" borderId="3" xfId="0" applyFont="1" applyFill="1" applyBorder="1" applyAlignment="1" applyProtection="1">
      <alignment horizontal="center" vertical="center" wrapText="1"/>
    </xf>
    <xf numFmtId="0" fontId="3" fillId="9" borderId="12" xfId="0" applyFont="1" applyFill="1" applyBorder="1" applyAlignment="1" applyProtection="1">
      <alignment horizontal="center" vertical="center" wrapText="1"/>
    </xf>
    <xf numFmtId="0" fontId="3" fillId="9" borderId="12" xfId="0" applyFont="1" applyFill="1" applyBorder="1" applyAlignment="1" applyProtection="1">
      <alignment horizontal="center" vertical="top" wrapText="1"/>
    </xf>
    <xf numFmtId="3" fontId="3" fillId="9" borderId="12" xfId="0" applyNumberFormat="1" applyFont="1" applyFill="1" applyBorder="1" applyAlignment="1" applyProtection="1">
      <alignment horizontal="center" vertical="center" wrapText="1"/>
      <protection locked="0"/>
    </xf>
    <xf numFmtId="0" fontId="3" fillId="0" borderId="12" xfId="0" applyFont="1" applyBorder="1" applyAlignment="1" applyProtection="1">
      <alignment horizontal="center" vertical="top" wrapText="1"/>
    </xf>
    <xf numFmtId="0" fontId="3" fillId="0" borderId="12" xfId="0" applyFont="1" applyBorder="1" applyAlignment="1" applyProtection="1">
      <alignment horizontal="center" vertical="center"/>
    </xf>
    <xf numFmtId="0" fontId="3" fillId="9" borderId="12" xfId="0" applyFont="1" applyFill="1" applyBorder="1" applyAlignment="1" applyProtection="1">
      <alignment wrapText="1"/>
    </xf>
    <xf numFmtId="49" fontId="3" fillId="9" borderId="12" xfId="0" applyNumberFormat="1" applyFont="1" applyFill="1" applyBorder="1" applyAlignment="1" applyProtection="1">
      <alignment horizontal="left" vertical="top" wrapText="1"/>
    </xf>
    <xf numFmtId="0" fontId="3" fillId="9" borderId="0" xfId="0" applyFont="1" applyFill="1" applyAlignment="1" applyProtection="1">
      <alignment wrapText="1"/>
    </xf>
    <xf numFmtId="0" fontId="12" fillId="0" borderId="0" xfId="0" applyFont="1" applyProtection="1"/>
    <xf numFmtId="3" fontId="12" fillId="9" borderId="12" xfId="0" applyNumberFormat="1" applyFont="1" applyFill="1" applyBorder="1" applyAlignment="1" applyProtection="1">
      <alignment horizontal="center" vertical="center" wrapText="1"/>
    </xf>
    <xf numFmtId="0" fontId="3" fillId="10" borderId="3" xfId="0" applyFont="1" applyFill="1" applyBorder="1" applyAlignment="1" applyProtection="1">
      <alignment horizontal="left" vertical="top" wrapText="1"/>
      <protection locked="0"/>
    </xf>
    <xf numFmtId="0" fontId="3" fillId="10" borderId="12" xfId="0" applyFont="1" applyFill="1" applyBorder="1" applyAlignment="1" applyProtection="1">
      <alignment horizontal="left" vertical="top" wrapText="1"/>
      <protection locked="0"/>
    </xf>
    <xf numFmtId="0" fontId="3" fillId="10" borderId="7" xfId="0" applyFont="1" applyFill="1" applyBorder="1" applyAlignment="1" applyProtection="1">
      <alignment horizontal="left" vertical="top" wrapText="1"/>
      <protection locked="0"/>
    </xf>
    <xf numFmtId="0" fontId="3" fillId="10" borderId="5" xfId="0" applyFont="1" applyFill="1" applyBorder="1" applyAlignment="1" applyProtection="1">
      <alignment horizontal="left" vertical="top" wrapText="1"/>
      <protection locked="0"/>
    </xf>
    <xf numFmtId="0" fontId="3" fillId="10" borderId="12" xfId="0" applyFont="1" applyFill="1" applyBorder="1" applyAlignment="1" applyProtection="1">
      <alignment horizontal="left" vertical="top" wrapText="1" indent="3"/>
      <protection locked="0"/>
    </xf>
    <xf numFmtId="0" fontId="3" fillId="10" borderId="12" xfId="0" applyFont="1" applyFill="1" applyBorder="1" applyAlignment="1" applyProtection="1">
      <alignment horizontal="center" vertical="center" wrapText="1"/>
      <protection locked="0"/>
    </xf>
    <xf numFmtId="3" fontId="3" fillId="10" borderId="12" xfId="0" applyNumberFormat="1" applyFont="1" applyFill="1" applyBorder="1" applyAlignment="1" applyProtection="1">
      <alignment horizontal="center" vertical="center" wrapText="1"/>
      <protection locked="0"/>
    </xf>
    <xf numFmtId="0" fontId="3" fillId="10" borderId="12" xfId="0" applyFont="1" applyFill="1" applyBorder="1" applyAlignment="1" applyProtection="1">
      <alignment horizontal="center" vertical="top" wrapText="1"/>
      <protection locked="0"/>
    </xf>
    <xf numFmtId="0" fontId="12" fillId="10" borderId="12" xfId="0" applyFont="1" applyFill="1" applyBorder="1" applyAlignment="1" applyProtection="1">
      <alignment horizontal="left" vertical="top" wrapText="1"/>
      <protection locked="0"/>
    </xf>
    <xf numFmtId="0" fontId="12" fillId="10" borderId="12" xfId="0" applyFont="1" applyFill="1" applyBorder="1" applyAlignment="1" applyProtection="1">
      <alignment horizontal="center" vertical="top" wrapText="1"/>
      <protection locked="0"/>
    </xf>
    <xf numFmtId="49" fontId="3" fillId="0" borderId="5" xfId="0" applyNumberFormat="1" applyFont="1" applyBorder="1" applyAlignment="1" applyProtection="1">
      <alignment horizontal="left" vertical="top" wrapText="1"/>
      <protection locked="0"/>
    </xf>
    <xf numFmtId="3" fontId="3" fillId="10" borderId="5" xfId="0" applyNumberFormat="1" applyFont="1" applyFill="1" applyBorder="1" applyAlignment="1" applyProtection="1">
      <alignment horizontal="center" vertical="center" wrapText="1"/>
      <protection locked="0"/>
    </xf>
    <xf numFmtId="0" fontId="2" fillId="0" borderId="12" xfId="0" applyFont="1" applyBorder="1" applyAlignment="1">
      <alignment horizontal="center" vertical="top"/>
    </xf>
    <xf numFmtId="0" fontId="2" fillId="0" borderId="12" xfId="0" applyFont="1" applyBorder="1" applyAlignment="1">
      <alignment vertical="top" wrapText="1"/>
    </xf>
    <xf numFmtId="0" fontId="2" fillId="0" borderId="12" xfId="0" applyFont="1" applyBorder="1" applyAlignment="1">
      <alignment wrapText="1"/>
    </xf>
    <xf numFmtId="0" fontId="2" fillId="0" borderId="0" xfId="0" applyFont="1"/>
    <xf numFmtId="0" fontId="2" fillId="0" borderId="0" xfId="0" applyFont="1" applyAlignment="1">
      <alignment horizontal="center" vertical="top"/>
    </xf>
    <xf numFmtId="0" fontId="2" fillId="0" borderId="0" xfId="0" applyFont="1" applyAlignment="1">
      <alignment vertical="top" wrapText="1"/>
    </xf>
    <xf numFmtId="0" fontId="2" fillId="0" borderId="0" xfId="0" applyFont="1" applyAlignment="1">
      <alignment wrapText="1"/>
    </xf>
    <xf numFmtId="0" fontId="7" fillId="0" borderId="0" xfId="0" applyFont="1"/>
    <xf numFmtId="0" fontId="0" fillId="0" borderId="0" xfId="0" applyAlignment="1">
      <alignment wrapText="1"/>
    </xf>
    <xf numFmtId="0" fontId="3" fillId="10" borderId="12" xfId="0" applyFont="1" applyFill="1" applyBorder="1" applyAlignment="1" applyProtection="1">
      <alignment vertical="top" wrapText="1"/>
      <protection locked="0"/>
    </xf>
    <xf numFmtId="49" fontId="3" fillId="9" borderId="12" xfId="0" applyNumberFormat="1" applyFont="1" applyFill="1" applyBorder="1" applyAlignment="1" applyProtection="1">
      <alignment horizontal="center" vertical="top" wrapText="1"/>
      <protection locked="0"/>
    </xf>
    <xf numFmtId="0" fontId="3" fillId="10" borderId="3" xfId="0" applyFont="1" applyFill="1" applyBorder="1" applyAlignment="1" applyProtection="1">
      <alignment vertical="top" wrapText="1"/>
      <protection locked="0"/>
    </xf>
    <xf numFmtId="0" fontId="3" fillId="10" borderId="3" xfId="0" applyFont="1" applyFill="1" applyBorder="1" applyAlignment="1" applyProtection="1">
      <alignment horizontal="center" vertical="center" wrapText="1"/>
      <protection locked="0"/>
    </xf>
    <xf numFmtId="0" fontId="3" fillId="10" borderId="13" xfId="0" applyFont="1" applyFill="1" applyBorder="1" applyAlignment="1" applyProtection="1">
      <alignment horizontal="center" vertical="center" wrapText="1"/>
      <protection locked="0"/>
    </xf>
    <xf numFmtId="0" fontId="3" fillId="0" borderId="12" xfId="0" applyFont="1" applyBorder="1" applyAlignment="1" applyProtection="1">
      <alignment horizontal="left" vertical="top" wrapText="1" indent="2"/>
      <protection locked="0"/>
    </xf>
    <xf numFmtId="0" fontId="3" fillId="0" borderId="5" xfId="0" applyFont="1" applyBorder="1" applyAlignment="1" applyProtection="1">
      <alignment vertical="top" wrapText="1"/>
      <protection locked="0"/>
    </xf>
    <xf numFmtId="0" fontId="3" fillId="0" borderId="5" xfId="0" applyFont="1" applyBorder="1" applyAlignment="1" applyProtection="1">
      <alignment horizontal="center" vertical="top" wrapText="1"/>
      <protection locked="0"/>
    </xf>
    <xf numFmtId="49" fontId="14" fillId="0" borderId="12" xfId="0" applyNumberFormat="1" applyFont="1" applyBorder="1" applyAlignment="1" applyProtection="1">
      <alignment horizontal="center" vertical="top" wrapText="1"/>
    </xf>
    <xf numFmtId="0" fontId="3" fillId="0" borderId="12" xfId="0" applyFont="1" applyBorder="1" applyAlignment="1" applyProtection="1">
      <alignment vertical="top" wrapText="1"/>
    </xf>
    <xf numFmtId="49" fontId="3" fillId="0" borderId="12" xfId="0" applyNumberFormat="1" applyFont="1" applyBorder="1" applyAlignment="1" applyProtection="1">
      <alignment horizontal="center" vertical="top" wrapText="1"/>
    </xf>
    <xf numFmtId="3" fontId="2" fillId="0" borderId="0" xfId="0" applyNumberFormat="1" applyFont="1" applyAlignment="1" applyProtection="1">
      <alignment horizontal="center" vertical="center" wrapText="1"/>
      <protection locked="0"/>
    </xf>
    <xf numFmtId="0" fontId="7" fillId="0" borderId="0" xfId="0"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9" fillId="0" borderId="0" xfId="0" applyFont="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vertical="center"/>
      <protection locked="0"/>
    </xf>
    <xf numFmtId="0" fontId="3" fillId="0" borderId="3" xfId="0" applyFont="1" applyBorder="1" applyAlignment="1" applyProtection="1">
      <alignment horizontal="center" vertical="top" wrapText="1"/>
      <protection locked="0"/>
    </xf>
    <xf numFmtId="0" fontId="3" fillId="0" borderId="5" xfId="0" applyFont="1" applyBorder="1" applyAlignment="1" applyProtection="1">
      <alignment horizontal="left" vertical="top" wrapText="1" indent="2"/>
      <protection locked="0"/>
    </xf>
    <xf numFmtId="0" fontId="3" fillId="0" borderId="8" xfId="0" applyFont="1" applyBorder="1" applyAlignment="1" applyProtection="1">
      <alignment horizontal="left" vertical="top" wrapText="1" indent="2"/>
      <protection locked="0"/>
    </xf>
    <xf numFmtId="0" fontId="20" fillId="0" borderId="12" xfId="0" applyFont="1" applyBorder="1" applyAlignment="1" applyProtection="1">
      <alignment horizontal="left" vertical="top" wrapText="1" indent="2"/>
      <protection locked="0"/>
    </xf>
    <xf numFmtId="0" fontId="22" fillId="0" borderId="0" xfId="18"/>
    <xf numFmtId="0" fontId="22" fillId="0" borderId="0" xfId="18" applyAlignment="1">
      <alignment horizontal="center"/>
    </xf>
    <xf numFmtId="0" fontId="21" fillId="0" borderId="0" xfId="18" applyFont="1" applyAlignment="1">
      <alignment horizontal="center"/>
    </xf>
    <xf numFmtId="0" fontId="7" fillId="0" borderId="12" xfId="18" applyFont="1" applyBorder="1" applyAlignment="1">
      <alignment horizontal="center" vertical="center" wrapText="1"/>
    </xf>
    <xf numFmtId="0" fontId="21" fillId="0" borderId="5" xfId="18" applyFont="1" applyBorder="1" applyAlignment="1">
      <alignment horizontal="center" vertical="top" wrapText="1"/>
    </xf>
    <xf numFmtId="0" fontId="7" fillId="0" borderId="12" xfId="18" applyFont="1" applyBorder="1" applyAlignment="1">
      <alignment horizontal="center" vertical="top" wrapText="1"/>
    </xf>
    <xf numFmtId="0" fontId="3" fillId="9" borderId="12" xfId="0" applyFont="1" applyFill="1" applyBorder="1" applyAlignment="1" applyProtection="1">
      <alignment horizontal="center" vertical="center" wrapText="1"/>
      <protection locked="0"/>
    </xf>
    <xf numFmtId="0" fontId="2" fillId="0" borderId="0" xfId="0" applyFont="1" applyProtection="1">
      <protection locked="0"/>
    </xf>
    <xf numFmtId="0" fontId="2" fillId="0" borderId="1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49" fontId="3" fillId="0" borderId="12" xfId="0" applyNumberFormat="1" applyFont="1" applyBorder="1" applyAlignment="1" applyProtection="1">
      <alignment horizontal="left" vertical="top" wrapText="1"/>
      <protection locked="0"/>
    </xf>
    <xf numFmtId="0" fontId="2" fillId="0" borderId="0" xfId="0" applyFont="1" applyAlignment="1" applyProtection="1">
      <alignment horizontal="left" vertical="top"/>
      <protection locked="0"/>
    </xf>
    <xf numFmtId="0" fontId="18" fillId="0" borderId="0" xfId="0" applyFont="1"/>
    <xf numFmtId="0" fontId="18" fillId="0" borderId="0" xfId="0" applyFont="1" applyAlignment="1">
      <alignment horizontal="left"/>
    </xf>
    <xf numFmtId="0" fontId="18" fillId="0" borderId="0" xfId="0" applyFont="1" applyAlignment="1">
      <alignment vertical="center" wrapText="1"/>
    </xf>
    <xf numFmtId="14" fontId="18" fillId="0" borderId="0" xfId="0" applyNumberFormat="1" applyFont="1" applyAlignment="1">
      <alignment horizontal="left"/>
    </xf>
    <xf numFmtId="49" fontId="14" fillId="0" borderId="0" xfId="0" applyNumberFormat="1" applyFont="1" applyAlignment="1" applyProtection="1">
      <protection locked="0"/>
    </xf>
    <xf numFmtId="0" fontId="33" fillId="10" borderId="12" xfId="0" applyFont="1" applyFill="1" applyBorder="1" applyAlignment="1" applyProtection="1">
      <alignment horizontal="left" vertical="top" wrapText="1"/>
      <protection locked="0"/>
    </xf>
    <xf numFmtId="0" fontId="33" fillId="0" borderId="12" xfId="0" applyFont="1" applyFill="1" applyBorder="1" applyAlignment="1" applyProtection="1">
      <alignment horizontal="left" vertical="top" wrapText="1"/>
    </xf>
    <xf numFmtId="0" fontId="37" fillId="0" borderId="12" xfId="0" applyFont="1" applyBorder="1" applyAlignment="1" applyProtection="1">
      <alignment horizontal="center" vertical="center" wrapText="1"/>
      <protection locked="0"/>
    </xf>
    <xf numFmtId="0" fontId="3" fillId="0" borderId="12" xfId="0" applyFont="1" applyBorder="1" applyAlignment="1" applyProtection="1">
      <alignment horizontal="left" vertical="top" wrapText="1"/>
      <protection locked="0"/>
    </xf>
    <xf numFmtId="0" fontId="33" fillId="0" borderId="12" xfId="0" applyFont="1" applyBorder="1" applyAlignment="1" applyProtection="1">
      <alignment horizontal="center" vertical="top" wrapText="1"/>
      <protection locked="0"/>
    </xf>
    <xf numFmtId="14" fontId="3" fillId="0" borderId="12" xfId="0" applyNumberFormat="1" applyFont="1" applyBorder="1" applyAlignment="1" applyProtection="1">
      <alignment horizontal="left" vertical="top" wrapText="1"/>
      <protection locked="0"/>
    </xf>
    <xf numFmtId="0" fontId="33" fillId="0" borderId="12" xfId="0" applyFont="1" applyBorder="1" applyAlignment="1" applyProtection="1">
      <alignment horizontal="left" vertical="top" wrapText="1"/>
      <protection locked="0"/>
    </xf>
    <xf numFmtId="0" fontId="33" fillId="0" borderId="12" xfId="0" applyFont="1" applyFill="1" applyBorder="1" applyAlignment="1" applyProtection="1">
      <alignment horizontal="left" vertical="top" wrapText="1"/>
      <protection locked="0"/>
    </xf>
    <xf numFmtId="14" fontId="33" fillId="0" borderId="12" xfId="0" applyNumberFormat="1" applyFont="1" applyFill="1" applyBorder="1" applyAlignment="1" applyProtection="1">
      <alignment horizontal="left" vertical="top" wrapText="1"/>
      <protection locked="0"/>
    </xf>
    <xf numFmtId="0" fontId="33" fillId="0" borderId="12" xfId="0" applyFont="1" applyFill="1" applyBorder="1" applyAlignment="1" applyProtection="1">
      <alignment horizontal="left" vertical="center" wrapText="1"/>
      <protection locked="0"/>
    </xf>
    <xf numFmtId="0" fontId="42" fillId="0" borderId="12" xfId="19" applyFont="1" applyFill="1" applyBorder="1" applyAlignment="1" applyProtection="1">
      <alignment horizontal="left" vertical="center" wrapText="1"/>
      <protection locked="0"/>
    </xf>
    <xf numFmtId="14" fontId="33" fillId="0" borderId="12" xfId="0" applyNumberFormat="1" applyFont="1" applyBorder="1" applyAlignment="1" applyProtection="1">
      <alignment horizontal="left" vertical="top" wrapText="1"/>
      <protection locked="0"/>
    </xf>
    <xf numFmtId="0" fontId="43" fillId="0" borderId="12" xfId="0" applyFont="1" applyBorder="1" applyAlignment="1">
      <alignment vertical="top" wrapText="1"/>
    </xf>
    <xf numFmtId="0" fontId="3" fillId="12" borderId="12" xfId="0" applyFont="1" applyFill="1" applyBorder="1" applyAlignment="1" applyProtection="1">
      <alignment horizontal="left" vertical="top" wrapText="1"/>
      <protection locked="0"/>
    </xf>
    <xf numFmtId="4" fontId="33" fillId="0" borderId="12" xfId="0" applyNumberFormat="1" applyFont="1" applyBorder="1" applyAlignment="1" applyProtection="1">
      <alignment horizontal="left" vertical="top" wrapText="1"/>
      <protection locked="0"/>
    </xf>
    <xf numFmtId="14" fontId="33" fillId="0" borderId="12" xfId="0" applyNumberFormat="1" applyFont="1" applyBorder="1" applyAlignment="1" applyProtection="1">
      <alignment horizontal="center" vertical="center" wrapText="1"/>
      <protection locked="0"/>
    </xf>
    <xf numFmtId="0" fontId="33" fillId="0" borderId="12" xfId="0" applyNumberFormat="1" applyFont="1" applyBorder="1" applyAlignment="1" applyProtection="1">
      <alignment horizontal="center" vertical="center" wrapText="1"/>
      <protection locked="0"/>
    </xf>
    <xf numFmtId="0" fontId="36" fillId="0" borderId="12" xfId="0" applyFont="1" applyBorder="1" applyAlignment="1" applyProtection="1">
      <alignment vertical="top" wrapText="1"/>
      <protection locked="0"/>
    </xf>
    <xf numFmtId="14" fontId="36" fillId="0" borderId="12" xfId="0" applyNumberFormat="1" applyFont="1" applyBorder="1" applyAlignment="1" applyProtection="1">
      <alignment horizontal="center"/>
      <protection locked="0"/>
    </xf>
    <xf numFmtId="0" fontId="36" fillId="0" borderId="12" xfId="0" applyFont="1" applyBorder="1" applyAlignment="1" applyProtection="1">
      <alignment horizontal="center"/>
      <protection locked="0"/>
    </xf>
    <xf numFmtId="0" fontId="33" fillId="0" borderId="12" xfId="0" applyFont="1" applyBorder="1" applyAlignment="1" applyProtection="1">
      <alignment horizontal="center" vertical="center" wrapText="1"/>
      <protection locked="0"/>
    </xf>
    <xf numFmtId="165" fontId="33" fillId="0" borderId="12" xfId="0" applyNumberFormat="1" applyFont="1" applyBorder="1" applyAlignment="1" applyProtection="1">
      <alignment horizontal="left" vertical="top" wrapText="1"/>
      <protection locked="0"/>
    </xf>
    <xf numFmtId="0" fontId="42" fillId="0" borderId="12" xfId="19" applyFont="1" applyFill="1" applyBorder="1" applyAlignment="1" applyProtection="1">
      <alignment horizontal="left" vertical="top" wrapText="1"/>
      <protection locked="0"/>
    </xf>
    <xf numFmtId="14" fontId="33" fillId="0" borderId="12" xfId="0" applyNumberFormat="1" applyFont="1" applyFill="1" applyBorder="1" applyAlignment="1" applyProtection="1">
      <alignment horizontal="left" vertical="center" wrapText="1"/>
      <protection locked="0"/>
    </xf>
    <xf numFmtId="0" fontId="44" fillId="12" borderId="12" xfId="19" applyFont="1" applyFill="1" applyBorder="1" applyAlignment="1" applyProtection="1">
      <alignment horizontal="left" vertical="top" wrapText="1"/>
      <protection locked="0"/>
    </xf>
    <xf numFmtId="0" fontId="3" fillId="0" borderId="12" xfId="0" applyFont="1" applyFill="1" applyBorder="1" applyAlignment="1" applyProtection="1">
      <alignment horizontal="left" vertical="top" wrapText="1"/>
      <protection locked="0"/>
    </xf>
    <xf numFmtId="0" fontId="33" fillId="0" borderId="12" xfId="0" applyFont="1" applyBorder="1" applyAlignment="1">
      <alignment horizontal="left" vertical="top" wrapText="1"/>
    </xf>
    <xf numFmtId="165" fontId="33" fillId="0" borderId="12" xfId="0" applyNumberFormat="1" applyFont="1" applyBorder="1" applyAlignment="1" applyProtection="1">
      <alignment horizontal="center" vertical="center" wrapText="1"/>
      <protection locked="0"/>
    </xf>
    <xf numFmtId="0" fontId="44" fillId="0" borderId="12" xfId="19" applyFont="1" applyFill="1" applyBorder="1" applyAlignment="1" applyProtection="1">
      <alignment horizontal="left" vertical="top" wrapText="1"/>
      <protection locked="0"/>
    </xf>
    <xf numFmtId="0" fontId="35" fillId="0" borderId="11" xfId="0" applyFont="1" applyBorder="1" applyAlignment="1" applyProtection="1">
      <alignment horizontal="center" vertical="top" wrapText="1"/>
      <protection locked="0"/>
    </xf>
    <xf numFmtId="0" fontId="35" fillId="0" borderId="9" xfId="0" applyFont="1" applyBorder="1" applyAlignment="1" applyProtection="1">
      <alignment horizontal="center" vertical="top" wrapText="1"/>
      <protection locked="0"/>
    </xf>
    <xf numFmtId="0" fontId="35" fillId="0" borderId="10" xfId="0" applyFont="1" applyBorder="1" applyAlignment="1" applyProtection="1">
      <alignment horizontal="center" vertical="top" wrapText="1"/>
      <protection locked="0"/>
    </xf>
    <xf numFmtId="49" fontId="36" fillId="0" borderId="5" xfId="0" applyNumberFormat="1" applyFont="1" applyBorder="1" applyAlignment="1" applyProtection="1">
      <alignment vertical="top" wrapText="1"/>
      <protection locked="0"/>
    </xf>
    <xf numFmtId="49" fontId="36" fillId="0" borderId="12" xfId="0" applyNumberFormat="1" applyFont="1" applyBorder="1" applyAlignment="1" applyProtection="1">
      <alignment vertical="top" wrapText="1"/>
      <protection locked="0"/>
    </xf>
    <xf numFmtId="0" fontId="33" fillId="0" borderId="12" xfId="0" applyFont="1" applyBorder="1" applyAlignment="1" applyProtection="1">
      <alignment vertical="top" wrapText="1"/>
      <protection locked="0"/>
    </xf>
    <xf numFmtId="0" fontId="46" fillId="0" borderId="12" xfId="0" applyFont="1" applyBorder="1"/>
    <xf numFmtId="0" fontId="33" fillId="0" borderId="8" xfId="0" applyFont="1" applyBorder="1" applyAlignment="1" applyProtection="1">
      <alignment vertical="top" wrapText="1"/>
      <protection locked="0"/>
    </xf>
    <xf numFmtId="0" fontId="33" fillId="2" borderId="8" xfId="0" applyFont="1" applyFill="1" applyBorder="1" applyAlignment="1" applyProtection="1">
      <alignment vertical="top" wrapText="1"/>
      <protection locked="0"/>
    </xf>
    <xf numFmtId="0" fontId="47" fillId="0" borderId="12" xfId="0" applyFont="1" applyBorder="1" applyAlignment="1">
      <alignment horizontal="justify" vertical="center" wrapText="1"/>
    </xf>
    <xf numFmtId="0" fontId="47" fillId="0" borderId="12" xfId="0" applyFont="1" applyBorder="1" applyAlignment="1">
      <alignment horizontal="justify" vertical="top"/>
    </xf>
    <xf numFmtId="0" fontId="47" fillId="0" borderId="12" xfId="0" applyFont="1" applyBorder="1" applyAlignment="1">
      <alignment vertical="top"/>
    </xf>
    <xf numFmtId="0" fontId="47" fillId="0" borderId="12" xfId="0" applyFont="1" applyBorder="1" applyAlignment="1">
      <alignment vertical="top" wrapText="1"/>
    </xf>
    <xf numFmtId="0" fontId="47" fillId="0" borderId="12" xfId="0" applyFont="1" applyBorder="1" applyAlignment="1" applyProtection="1">
      <alignment horizontal="left" vertical="top" wrapText="1"/>
      <protection locked="0"/>
    </xf>
    <xf numFmtId="0" fontId="36" fillId="0" borderId="12" xfId="0" applyFont="1" applyBorder="1" applyAlignment="1">
      <alignment horizontal="center" vertical="center"/>
    </xf>
    <xf numFmtId="0" fontId="33" fillId="0" borderId="12" xfId="0" applyFont="1" applyFill="1" applyBorder="1" applyAlignment="1" applyProtection="1">
      <alignment horizontal="center" vertical="top" wrapText="1"/>
      <protection locked="0"/>
    </xf>
    <xf numFmtId="0" fontId="36" fillId="0" borderId="12" xfId="0" applyFont="1" applyFill="1" applyBorder="1" applyAlignment="1">
      <alignment vertical="top" wrapText="1"/>
    </xf>
    <xf numFmtId="0" fontId="36" fillId="0" borderId="12" xfId="0" applyFont="1" applyFill="1" applyBorder="1" applyAlignment="1">
      <alignment horizontal="left" vertical="top" wrapText="1"/>
    </xf>
    <xf numFmtId="0" fontId="39" fillId="0" borderId="12" xfId="0" applyFont="1" applyFill="1" applyBorder="1" applyAlignment="1">
      <alignment vertical="top" wrapText="1"/>
    </xf>
    <xf numFmtId="0" fontId="36" fillId="0" borderId="12" xfId="0" applyFont="1" applyFill="1" applyBorder="1" applyAlignment="1">
      <alignment horizontal="center" vertical="center" wrapText="1"/>
    </xf>
    <xf numFmtId="0" fontId="36" fillId="0" borderId="12" xfId="0" applyFont="1" applyFill="1" applyBorder="1" applyAlignment="1">
      <alignment horizontal="center" vertical="top"/>
    </xf>
    <xf numFmtId="0" fontId="36" fillId="0" borderId="12" xfId="18" applyFont="1" applyBorder="1" applyAlignment="1">
      <alignment horizontal="center" vertical="top" wrapText="1"/>
    </xf>
    <xf numFmtId="4" fontId="36" fillId="0" borderId="12" xfId="18" applyNumberFormat="1" applyFont="1" applyBorder="1" applyAlignment="1">
      <alignment horizontal="center" vertical="top" wrapText="1"/>
    </xf>
    <xf numFmtId="2" fontId="36" fillId="0" borderId="12" xfId="18" applyNumberFormat="1" applyFont="1" applyBorder="1" applyAlignment="1">
      <alignment horizontal="center" vertical="top" wrapText="1"/>
    </xf>
    <xf numFmtId="0" fontId="39" fillId="0" borderId="12" xfId="18" applyFont="1" applyBorder="1" applyAlignment="1">
      <alignment horizontal="center" vertical="top" wrapText="1"/>
    </xf>
    <xf numFmtId="0" fontId="39" fillId="0" borderId="5" xfId="0" applyFont="1" applyBorder="1" applyAlignment="1">
      <alignment horizontal="center" vertical="top" wrapText="1"/>
    </xf>
    <xf numFmtId="0" fontId="42" fillId="0" borderId="12" xfId="19" applyFont="1" applyBorder="1" applyAlignment="1">
      <alignment horizontal="center" vertical="center"/>
    </xf>
    <xf numFmtId="0" fontId="39" fillId="0" borderId="12" xfId="0" applyFont="1" applyBorder="1" applyAlignment="1" applyProtection="1">
      <alignment horizontal="center" vertical="center" wrapText="1"/>
      <protection locked="0"/>
    </xf>
    <xf numFmtId="165" fontId="33" fillId="0" borderId="12" xfId="0" applyNumberFormat="1" applyFont="1" applyBorder="1" applyAlignment="1" applyProtection="1">
      <alignment horizontal="center" vertical="top" wrapText="1"/>
      <protection locked="0"/>
    </xf>
    <xf numFmtId="0" fontId="7" fillId="12" borderId="12" xfId="0" applyFont="1" applyFill="1" applyBorder="1" applyAlignment="1" applyProtection="1">
      <alignment horizontal="left" vertical="top" wrapText="1"/>
    </xf>
    <xf numFmtId="0" fontId="36" fillId="0" borderId="12" xfId="0" applyFont="1" applyBorder="1" applyAlignment="1">
      <alignment horizontal="center" vertical="center" wrapText="1"/>
    </xf>
    <xf numFmtId="0" fontId="36" fillId="0" borderId="12" xfId="0" applyFont="1" applyBorder="1" applyAlignment="1">
      <alignment vertical="top" wrapText="1"/>
    </xf>
    <xf numFmtId="0" fontId="49" fillId="0" borderId="12" xfId="19" applyFont="1" applyBorder="1" applyAlignment="1">
      <alignment vertical="top" wrapText="1"/>
    </xf>
    <xf numFmtId="0" fontId="38" fillId="10" borderId="12" xfId="0" applyFont="1" applyFill="1" applyBorder="1" applyAlignment="1" applyProtection="1">
      <alignment horizontal="left" vertical="top" wrapText="1"/>
      <protection locked="0"/>
    </xf>
    <xf numFmtId="49" fontId="50" fillId="0" borderId="12" xfId="19" applyNumberFormat="1" applyFont="1" applyBorder="1" applyAlignment="1" applyProtection="1">
      <alignment horizontal="left" vertical="top" wrapText="1"/>
      <protection locked="0"/>
    </xf>
    <xf numFmtId="0" fontId="33" fillId="10" borderId="12" xfId="0" applyFont="1" applyFill="1" applyBorder="1" applyAlignment="1" applyProtection="1">
      <alignment horizontal="center" vertical="top" wrapText="1"/>
      <protection locked="0"/>
    </xf>
    <xf numFmtId="0" fontId="33" fillId="10" borderId="12" xfId="0" applyFont="1" applyFill="1" applyBorder="1" applyAlignment="1" applyProtection="1">
      <alignment horizontal="left" wrapText="1"/>
      <protection locked="0"/>
    </xf>
    <xf numFmtId="49" fontId="33" fillId="0" borderId="5" xfId="0" applyNumberFormat="1" applyFont="1" applyBorder="1" applyAlignment="1" applyProtection="1">
      <alignment horizontal="center" vertical="top" wrapText="1"/>
      <protection locked="0"/>
    </xf>
    <xf numFmtId="165" fontId="33" fillId="10" borderId="5" xfId="0" applyNumberFormat="1" applyFont="1" applyFill="1" applyBorder="1" applyAlignment="1" applyProtection="1">
      <alignment horizontal="center" vertical="center" wrapText="1"/>
      <protection locked="0"/>
    </xf>
    <xf numFmtId="164" fontId="35" fillId="0" borderId="12" xfId="0" applyNumberFormat="1" applyFont="1" applyBorder="1" applyAlignment="1" applyProtection="1">
      <alignment horizontal="left" vertical="top" wrapText="1"/>
      <protection locked="0"/>
    </xf>
    <xf numFmtId="3" fontId="3" fillId="0" borderId="12" xfId="0" applyNumberFormat="1" applyFont="1" applyBorder="1" applyAlignment="1" applyProtection="1">
      <alignment horizontal="left" vertical="center" wrapText="1"/>
      <protection locked="0"/>
    </xf>
    <xf numFmtId="0" fontId="41" fillId="0" borderId="12" xfId="19" applyFill="1" applyBorder="1" applyAlignment="1" applyProtection="1">
      <alignment horizontal="left" vertical="top" wrapText="1"/>
      <protection locked="0"/>
    </xf>
    <xf numFmtId="165" fontId="33" fillId="0" borderId="12" xfId="0" applyNumberFormat="1" applyFont="1" applyFill="1" applyBorder="1" applyAlignment="1" applyProtection="1">
      <alignment horizontal="center" vertical="top"/>
      <protection locked="0"/>
    </xf>
    <xf numFmtId="0" fontId="33" fillId="0" borderId="12" xfId="0" applyFont="1" applyFill="1" applyBorder="1" applyAlignment="1" applyProtection="1">
      <alignment horizontal="center" vertical="top"/>
      <protection locked="0"/>
    </xf>
    <xf numFmtId="0" fontId="3" fillId="0" borderId="12" xfId="0" applyFont="1" applyFill="1" applyBorder="1" applyAlignment="1" applyProtection="1">
      <alignment horizontal="center" vertical="center"/>
      <protection locked="0"/>
    </xf>
    <xf numFmtId="165" fontId="3" fillId="0" borderId="12" xfId="0" applyNumberFormat="1" applyFont="1" applyFill="1" applyBorder="1" applyAlignment="1" applyProtection="1">
      <alignment horizontal="center" vertical="center"/>
    </xf>
    <xf numFmtId="3" fontId="33" fillId="9" borderId="12" xfId="0" applyNumberFormat="1" applyFont="1" applyFill="1" applyBorder="1" applyAlignment="1" applyProtection="1">
      <alignment horizontal="center" vertical="center" wrapText="1"/>
      <protection locked="0"/>
    </xf>
    <xf numFmtId="0" fontId="7" fillId="0" borderId="12" xfId="0" applyFont="1" applyFill="1" applyBorder="1" applyAlignment="1" applyProtection="1">
      <alignment horizontal="left" vertical="top" wrapText="1"/>
    </xf>
    <xf numFmtId="0" fontId="3" fillId="10" borderId="12" xfId="0" applyFont="1" applyFill="1" applyBorder="1" applyAlignment="1" applyProtection="1">
      <alignment horizontal="left" vertical="top" wrapText="1"/>
      <protection locked="0"/>
    </xf>
    <xf numFmtId="0" fontId="2" fillId="0" borderId="12" xfId="0" applyFont="1" applyBorder="1" applyAlignment="1">
      <alignment horizontal="center" vertical="center"/>
    </xf>
    <xf numFmtId="0" fontId="45" fillId="0" borderId="12" xfId="19" applyFont="1" applyBorder="1" applyAlignment="1" applyProtection="1">
      <alignment horizontal="center" vertical="center" wrapText="1"/>
      <protection locked="0"/>
    </xf>
    <xf numFmtId="3" fontId="33" fillId="0" borderId="12" xfId="0" applyNumberFormat="1" applyFont="1" applyFill="1" applyBorder="1" applyAlignment="1" applyProtection="1">
      <alignment horizontal="center" vertical="top"/>
      <protection locked="0"/>
    </xf>
    <xf numFmtId="3" fontId="3" fillId="0" borderId="12" xfId="0" applyNumberFormat="1" applyFont="1" applyFill="1" applyBorder="1" applyAlignment="1" applyProtection="1">
      <alignment horizontal="center" vertical="center"/>
    </xf>
    <xf numFmtId="3" fontId="3" fillId="0" borderId="12" xfId="0" applyNumberFormat="1" applyFont="1" applyFill="1" applyBorder="1" applyAlignment="1" applyProtection="1">
      <alignment horizontal="center" vertical="center"/>
      <protection locked="0"/>
    </xf>
    <xf numFmtId="49" fontId="3" fillId="0" borderId="12" xfId="0" applyNumberFormat="1" applyFont="1" applyFill="1" applyBorder="1" applyAlignment="1" applyProtection="1">
      <alignment horizontal="right" vertical="top" wrapText="1"/>
      <protection locked="0"/>
    </xf>
    <xf numFmtId="1" fontId="3" fillId="0" borderId="12" xfId="0" applyNumberFormat="1" applyFont="1" applyFill="1" applyBorder="1" applyAlignment="1" applyProtection="1">
      <alignment horizontal="center" vertical="top" wrapText="1"/>
    </xf>
    <xf numFmtId="0" fontId="3" fillId="0" borderId="12" xfId="0" applyFont="1" applyFill="1" applyBorder="1" applyProtection="1">
      <protection locked="0"/>
    </xf>
    <xf numFmtId="0" fontId="3" fillId="0" borderId="12" xfId="0" applyFont="1" applyFill="1" applyBorder="1" applyAlignment="1" applyProtection="1">
      <alignment horizontal="center" vertical="top" wrapText="1"/>
      <protection locked="0"/>
    </xf>
    <xf numFmtId="3" fontId="33" fillId="0" borderId="12" xfId="0" applyNumberFormat="1" applyFont="1" applyFill="1" applyBorder="1" applyAlignment="1" applyProtection="1">
      <alignment horizontal="center" vertical="center" wrapText="1"/>
      <protection locked="0"/>
    </xf>
    <xf numFmtId="0" fontId="3" fillId="11" borderId="12" xfId="0" applyFont="1" applyFill="1" applyBorder="1" applyAlignment="1" applyProtection="1">
      <alignment vertical="top" wrapText="1"/>
      <protection locked="0"/>
    </xf>
    <xf numFmtId="0" fontId="3" fillId="11" borderId="12" xfId="0" applyFont="1" applyFill="1" applyBorder="1" applyAlignment="1" applyProtection="1">
      <alignment horizontal="left" vertical="top"/>
      <protection locked="0"/>
    </xf>
    <xf numFmtId="0" fontId="2" fillId="11" borderId="0" xfId="0" applyFont="1" applyFill="1" applyAlignment="1">
      <alignment vertical="top" wrapText="1"/>
    </xf>
    <xf numFmtId="165" fontId="33" fillId="11" borderId="12" xfId="0" applyNumberFormat="1" applyFont="1" applyFill="1" applyBorder="1" applyAlignment="1" applyProtection="1">
      <alignment horizontal="center" vertical="top"/>
      <protection locked="0"/>
    </xf>
    <xf numFmtId="3" fontId="3" fillId="0" borderId="12" xfId="0" applyNumberFormat="1" applyFont="1" applyFill="1" applyBorder="1" applyAlignment="1" applyProtection="1">
      <alignment horizontal="center" vertical="center" wrapText="1"/>
      <protection locked="0"/>
    </xf>
    <xf numFmtId="0" fontId="3" fillId="0" borderId="7" xfId="0" applyFont="1" applyFill="1" applyBorder="1" applyAlignment="1" applyProtection="1">
      <alignment horizontal="left" vertical="top" wrapText="1"/>
      <protection locked="0"/>
    </xf>
    <xf numFmtId="165" fontId="3" fillId="0" borderId="12" xfId="0" applyNumberFormat="1" applyFont="1" applyFill="1" applyBorder="1" applyAlignment="1" applyProtection="1">
      <alignment horizontal="center" vertical="center" wrapText="1"/>
      <protection locked="0"/>
    </xf>
    <xf numFmtId="3" fontId="2" fillId="0" borderId="12" xfId="0" applyNumberFormat="1" applyFont="1" applyFill="1" applyBorder="1" applyAlignment="1" applyProtection="1">
      <alignment horizontal="center" vertical="center" wrapText="1"/>
    </xf>
    <xf numFmtId="3" fontId="2" fillId="0" borderId="12" xfId="0" applyNumberFormat="1"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20"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0" fontId="3" fillId="0" borderId="18" xfId="0" applyFont="1" applyFill="1" applyBorder="1" applyAlignment="1" applyProtection="1">
      <alignment horizontal="center" vertical="center" wrapText="1"/>
    </xf>
    <xf numFmtId="0" fontId="3" fillId="0" borderId="10" xfId="0" applyFont="1" applyFill="1" applyBorder="1" applyAlignment="1" applyProtection="1">
      <alignment horizontal="left" vertical="top" wrapText="1"/>
      <protection locked="0"/>
    </xf>
    <xf numFmtId="0" fontId="3" fillId="0" borderId="10"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top" wrapText="1"/>
      <protection locked="0"/>
    </xf>
    <xf numFmtId="0" fontId="3" fillId="0" borderId="7" xfId="0" applyFont="1" applyFill="1" applyBorder="1" applyAlignment="1" applyProtection="1">
      <alignment horizontal="left" wrapText="1"/>
      <protection locked="0"/>
    </xf>
    <xf numFmtId="0" fontId="3" fillId="0" borderId="15" xfId="0" applyFont="1" applyFill="1" applyBorder="1" applyAlignment="1" applyProtection="1">
      <alignment horizontal="left" vertical="top" wrapText="1"/>
      <protection locked="0"/>
    </xf>
    <xf numFmtId="0" fontId="3" fillId="0" borderId="20" xfId="0" applyFont="1" applyFill="1" applyBorder="1" applyAlignment="1" applyProtection="1">
      <alignment horizontal="center" vertical="center" wrapText="1"/>
      <protection locked="0"/>
    </xf>
    <xf numFmtId="0" fontId="3" fillId="0" borderId="0" xfId="0" applyFont="1" applyFill="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165" fontId="2" fillId="11" borderId="12" xfId="0" applyNumberFormat="1" applyFont="1" applyFill="1" applyBorder="1" applyAlignment="1" applyProtection="1">
      <alignment horizontal="center" vertical="center" wrapText="1"/>
      <protection locked="0"/>
    </xf>
    <xf numFmtId="0" fontId="8" fillId="9" borderId="12" xfId="0" applyFont="1" applyFill="1" applyBorder="1" applyAlignment="1" applyProtection="1">
      <alignment horizontal="center"/>
      <protection locked="0"/>
    </xf>
    <xf numFmtId="0" fontId="36" fillId="0" borderId="5" xfId="0" applyFont="1" applyFill="1" applyBorder="1" applyAlignment="1" applyProtection="1">
      <alignment horizontal="center" vertical="center" wrapText="1"/>
      <protection locked="0"/>
    </xf>
    <xf numFmtId="0" fontId="39" fillId="0" borderId="12" xfId="0" applyFont="1" applyFill="1" applyBorder="1" applyAlignment="1" applyProtection="1">
      <alignment horizontal="center" vertical="center" wrapText="1"/>
      <protection locked="0"/>
    </xf>
    <xf numFmtId="0" fontId="33" fillId="0" borderId="12" xfId="0" applyFont="1" applyFill="1" applyBorder="1" applyAlignment="1" applyProtection="1">
      <alignment horizontal="center" vertical="center" wrapText="1"/>
      <protection locked="0"/>
    </xf>
    <xf numFmtId="0" fontId="42" fillId="0" borderId="0" xfId="19" applyFont="1" applyFill="1" applyAlignment="1">
      <alignment horizontal="center" vertical="center"/>
    </xf>
    <xf numFmtId="0" fontId="51" fillId="0" borderId="12" xfId="0" applyFont="1" applyFill="1" applyBorder="1" applyAlignment="1">
      <alignment horizontal="center" vertical="center" wrapText="1"/>
    </xf>
    <xf numFmtId="0" fontId="41" fillId="0" borderId="12" xfId="19" applyFill="1" applyBorder="1" applyAlignment="1" applyProtection="1">
      <alignment horizontal="left" vertical="center" wrapText="1"/>
      <protection locked="0"/>
    </xf>
    <xf numFmtId="0" fontId="4" fillId="0" borderId="0" xfId="0" applyFont="1" applyAlignment="1" applyProtection="1">
      <alignment horizontal="center"/>
      <protection locked="0"/>
    </xf>
    <xf numFmtId="0" fontId="5" fillId="0" borderId="1" xfId="0" applyFont="1" applyBorder="1" applyAlignment="1" applyProtection="1">
      <alignment horizontal="center" vertical="top"/>
      <protection locked="0"/>
    </xf>
    <xf numFmtId="49" fontId="10" fillId="0" borderId="0" xfId="0" applyNumberFormat="1" applyFont="1" applyAlignment="1" applyProtection="1">
      <alignment horizontal="center"/>
      <protection locked="0"/>
    </xf>
    <xf numFmtId="49" fontId="2" fillId="0" borderId="3"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top" wrapText="1"/>
      <protection locked="0"/>
    </xf>
    <xf numFmtId="49" fontId="2" fillId="0" borderId="5" xfId="0" applyNumberFormat="1" applyFont="1" applyBorder="1" applyAlignment="1" applyProtection="1">
      <alignment horizontal="center" vertical="top" wrapText="1"/>
      <protection locked="0"/>
    </xf>
    <xf numFmtId="0" fontId="2" fillId="0" borderId="11"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9" fontId="2" fillId="0" borderId="3" xfId="0" applyNumberFormat="1" applyFont="1" applyBorder="1" applyAlignment="1" applyProtection="1">
      <alignment horizontal="center" vertical="top" wrapText="1"/>
      <protection locked="0"/>
    </xf>
    <xf numFmtId="0" fontId="3" fillId="0" borderId="3"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49" fontId="36" fillId="0" borderId="3" xfId="0" applyNumberFormat="1" applyFont="1" applyBorder="1" applyAlignment="1" applyProtection="1">
      <alignment horizontal="center" vertical="top" wrapText="1"/>
      <protection locked="0"/>
    </xf>
    <xf numFmtId="0" fontId="0" fillId="0" borderId="7" xfId="0" applyBorder="1" applyAlignment="1">
      <alignment horizontal="center" vertical="top" wrapText="1"/>
    </xf>
    <xf numFmtId="0" fontId="0" fillId="0" borderId="5" xfId="0" applyBorder="1" applyAlignment="1">
      <alignment horizontal="center"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49" fontId="3" fillId="0" borderId="3" xfId="0" applyNumberFormat="1" applyFont="1" applyBorder="1" applyAlignment="1" applyProtection="1">
      <alignment horizontal="center" vertical="top" wrapText="1"/>
      <protection locked="0"/>
    </xf>
    <xf numFmtId="49" fontId="3" fillId="0" borderId="7" xfId="0" applyNumberFormat="1" applyFont="1" applyBorder="1" applyAlignment="1" applyProtection="1">
      <alignment horizontal="center" vertical="top" wrapText="1"/>
      <protection locked="0"/>
    </xf>
    <xf numFmtId="49" fontId="3" fillId="0" borderId="5" xfId="0" applyNumberFormat="1" applyFont="1" applyBorder="1" applyAlignment="1" applyProtection="1">
      <alignment horizontal="center" vertical="top" wrapText="1"/>
      <protection locked="0"/>
    </xf>
    <xf numFmtId="49" fontId="2" fillId="0" borderId="12" xfId="0" applyNumberFormat="1" applyFont="1" applyBorder="1" applyAlignment="1" applyProtection="1">
      <alignment horizontal="center" vertical="top" wrapText="1"/>
      <protection locked="0"/>
    </xf>
    <xf numFmtId="0" fontId="3" fillId="0" borderId="12" xfId="0" applyFont="1" applyBorder="1" applyAlignment="1" applyProtection="1">
      <alignment horizontal="left" vertical="top" wrapText="1"/>
      <protection locked="0"/>
    </xf>
    <xf numFmtId="49" fontId="2" fillId="0" borderId="3" xfId="0" applyNumberFormat="1" applyFont="1" applyFill="1" applyBorder="1" applyAlignment="1" applyProtection="1">
      <alignment horizontal="center" vertical="top" wrapText="1"/>
      <protection locked="0"/>
    </xf>
    <xf numFmtId="49" fontId="2" fillId="0" borderId="7" xfId="0" applyNumberFormat="1" applyFont="1" applyFill="1" applyBorder="1" applyAlignment="1" applyProtection="1">
      <alignment horizontal="center" vertical="top" wrapText="1"/>
      <protection locked="0"/>
    </xf>
    <xf numFmtId="49" fontId="2" fillId="0" borderId="5" xfId="0" applyNumberFormat="1" applyFont="1" applyFill="1" applyBorder="1" applyAlignment="1" applyProtection="1">
      <alignment horizontal="center" vertical="top" wrapText="1"/>
      <protection locked="0"/>
    </xf>
    <xf numFmtId="0" fontId="3" fillId="0" borderId="3"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49" fontId="8" fillId="0" borderId="0" xfId="0" applyNumberFormat="1" applyFont="1" applyAlignment="1" applyProtection="1">
      <alignment horizontal="left" vertical="top" wrapText="1"/>
      <protection locked="0"/>
    </xf>
    <xf numFmtId="0" fontId="32" fillId="0" borderId="2" xfId="0" applyFont="1" applyBorder="1" applyAlignment="1">
      <alignment horizontal="center" vertical="top" wrapText="1"/>
    </xf>
    <xf numFmtId="0" fontId="13" fillId="0" borderId="2" xfId="0" applyFont="1" applyBorder="1" applyAlignment="1">
      <alignment horizontal="center" vertical="top" wrapText="1"/>
    </xf>
    <xf numFmtId="0" fontId="13" fillId="0" borderId="0" xfId="0" applyFont="1" applyAlignment="1">
      <alignment horizontal="center" vertical="top" wrapText="1"/>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49" fontId="36" fillId="0" borderId="7" xfId="0" applyNumberFormat="1" applyFont="1" applyBorder="1" applyAlignment="1" applyProtection="1">
      <alignment horizontal="center" vertical="top" wrapText="1"/>
      <protection locked="0"/>
    </xf>
    <xf numFmtId="49" fontId="36" fillId="0" borderId="5" xfId="0" applyNumberFormat="1" applyFont="1" applyBorder="1" applyAlignment="1" applyProtection="1">
      <alignment horizontal="center" vertical="top" wrapText="1"/>
      <protection locked="0"/>
    </xf>
    <xf numFmtId="0" fontId="36" fillId="0" borderId="3"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36" fillId="0" borderId="5" xfId="0" applyFont="1" applyBorder="1" applyAlignment="1" applyProtection="1">
      <alignment horizontal="left" vertical="top" wrapText="1"/>
      <protection locked="0"/>
    </xf>
    <xf numFmtId="0" fontId="36" fillId="0" borderId="8" xfId="0" applyFont="1" applyBorder="1" applyAlignment="1">
      <alignment horizontal="center" vertical="top" wrapText="1"/>
    </xf>
    <xf numFmtId="0" fontId="36" fillId="0" borderId="10" xfId="0" applyFont="1" applyBorder="1" applyAlignment="1">
      <alignment horizontal="center" vertical="top" wrapText="1"/>
    </xf>
    <xf numFmtId="14" fontId="36" fillId="0" borderId="8" xfId="0" applyNumberFormat="1" applyFont="1" applyBorder="1" applyAlignment="1">
      <alignment horizontal="center" wrapText="1"/>
    </xf>
    <xf numFmtId="0" fontId="36" fillId="0" borderId="10" xfId="0" applyFont="1" applyBorder="1" applyAlignment="1">
      <alignment horizontal="center" wrapText="1"/>
    </xf>
    <xf numFmtId="14" fontId="36" fillId="0" borderId="8" xfId="0" applyNumberFormat="1" applyFont="1" applyBorder="1" applyAlignment="1">
      <alignment horizontal="center" vertical="top" wrapText="1"/>
    </xf>
    <xf numFmtId="0" fontId="33" fillId="0" borderId="3" xfId="0" applyFont="1" applyBorder="1" applyAlignment="1" applyProtection="1">
      <alignment horizontal="left" vertical="top" wrapText="1"/>
      <protection locked="0"/>
    </xf>
    <xf numFmtId="0" fontId="33" fillId="0" borderId="7"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6" fillId="0" borderId="8" xfId="0" applyFont="1" applyBorder="1" applyAlignment="1">
      <alignment horizontal="center" wrapText="1"/>
    </xf>
    <xf numFmtId="0" fontId="42" fillId="0" borderId="8" xfId="19" applyFont="1" applyBorder="1" applyAlignment="1">
      <alignment horizontal="center" wrapText="1"/>
    </xf>
    <xf numFmtId="0" fontId="36" fillId="0" borderId="8" xfId="0" applyFont="1" applyBorder="1" applyAlignment="1">
      <alignment horizontal="center" vertical="center" wrapText="1"/>
    </xf>
    <xf numFmtId="0" fontId="36" fillId="0" borderId="10" xfId="0" applyFont="1" applyBorder="1" applyAlignment="1">
      <alignment horizontal="center" vertical="center" wrapText="1"/>
    </xf>
    <xf numFmtId="0" fontId="35" fillId="0" borderId="4" xfId="0" applyFont="1" applyBorder="1" applyAlignment="1" applyProtection="1">
      <alignment horizontal="center" vertical="top" wrapText="1"/>
      <protection locked="0"/>
    </xf>
    <xf numFmtId="0" fontId="35" fillId="0" borderId="1" xfId="0" applyFont="1" applyBorder="1" applyAlignment="1" applyProtection="1">
      <alignment horizontal="center" vertical="top" wrapText="1"/>
      <protection locked="0"/>
    </xf>
    <xf numFmtId="0" fontId="35" fillId="3" borderId="8" xfId="0" applyFont="1" applyFill="1" applyBorder="1" applyAlignment="1" applyProtection="1">
      <alignment horizontal="center" vertical="top" wrapText="1"/>
      <protection locked="0"/>
    </xf>
    <xf numFmtId="0" fontId="35" fillId="3" borderId="9" xfId="0" applyFont="1" applyFill="1" applyBorder="1" applyAlignment="1" applyProtection="1">
      <alignment horizontal="center" vertical="top" wrapText="1"/>
      <protection locked="0"/>
    </xf>
    <xf numFmtId="0" fontId="35" fillId="3" borderId="10" xfId="0" applyFont="1" applyFill="1" applyBorder="1" applyAlignment="1" applyProtection="1">
      <alignment horizontal="center" vertical="top" wrapText="1"/>
      <protection locked="0"/>
    </xf>
    <xf numFmtId="0" fontId="33" fillId="4" borderId="8" xfId="0" applyFont="1" applyFill="1" applyBorder="1" applyAlignment="1" applyProtection="1">
      <alignment horizontal="center" vertical="top" wrapText="1"/>
      <protection locked="0"/>
    </xf>
    <xf numFmtId="0" fontId="33" fillId="4" borderId="9" xfId="0" applyFont="1" applyFill="1" applyBorder="1" applyAlignment="1" applyProtection="1">
      <alignment horizontal="center" vertical="top" wrapText="1"/>
      <protection locked="0"/>
    </xf>
    <xf numFmtId="0" fontId="33" fillId="4" borderId="10" xfId="0" applyFont="1" applyFill="1" applyBorder="1" applyAlignment="1" applyProtection="1">
      <alignment horizontal="center" vertical="top" wrapText="1"/>
      <protection locked="0"/>
    </xf>
    <xf numFmtId="0" fontId="35" fillId="0" borderId="8" xfId="0" applyFont="1" applyBorder="1" applyAlignment="1" applyProtection="1">
      <alignment horizontal="center" vertical="top" wrapText="1"/>
      <protection locked="0"/>
    </xf>
    <xf numFmtId="0" fontId="35" fillId="0" borderId="9" xfId="0" applyFont="1" applyBorder="1" applyAlignment="1" applyProtection="1">
      <alignment horizontal="center" vertical="top" wrapText="1"/>
      <protection locked="0"/>
    </xf>
    <xf numFmtId="0" fontId="35" fillId="0" borderId="10" xfId="0" applyFont="1" applyBorder="1" applyAlignment="1" applyProtection="1">
      <alignment horizontal="center" vertical="top" wrapText="1"/>
      <protection locked="0"/>
    </xf>
    <xf numFmtId="0" fontId="33" fillId="5" borderId="8" xfId="0" applyFont="1" applyFill="1" applyBorder="1" applyAlignment="1" applyProtection="1">
      <alignment horizontal="center" vertical="top" wrapText="1"/>
      <protection locked="0"/>
    </xf>
    <xf numFmtId="0" fontId="33" fillId="5" borderId="9" xfId="0" applyFont="1" applyFill="1" applyBorder="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 fillId="4" borderId="8" xfId="0" applyFont="1" applyFill="1" applyBorder="1" applyAlignment="1" applyProtection="1">
      <alignment horizontal="center" vertical="top" wrapText="1"/>
      <protection locked="0"/>
    </xf>
    <xf numFmtId="0" fontId="3" fillId="4" borderId="9" xfId="0" applyFont="1" applyFill="1" applyBorder="1" applyAlignment="1" applyProtection="1">
      <alignment horizontal="center" vertical="top" wrapText="1"/>
      <protection locked="0"/>
    </xf>
    <xf numFmtId="0" fontId="3" fillId="4" borderId="10" xfId="0" applyFont="1" applyFill="1" applyBorder="1" applyAlignment="1" applyProtection="1">
      <alignment horizontal="center" vertical="top" wrapText="1"/>
      <protection locked="0"/>
    </xf>
    <xf numFmtId="49" fontId="11" fillId="0" borderId="9" xfId="0" applyNumberFormat="1" applyFont="1" applyBorder="1" applyAlignment="1" applyProtection="1">
      <alignment horizontal="center" vertical="top" wrapText="1"/>
      <protection locked="0"/>
    </xf>
    <xf numFmtId="49" fontId="11" fillId="0" borderId="10" xfId="0" applyNumberFormat="1" applyFont="1" applyBorder="1" applyAlignment="1" applyProtection="1">
      <alignment horizontal="center" vertical="top" wrapText="1"/>
      <protection locked="0"/>
    </xf>
    <xf numFmtId="49" fontId="12" fillId="3" borderId="8" xfId="0" applyNumberFormat="1" applyFont="1" applyFill="1" applyBorder="1" applyAlignment="1" applyProtection="1">
      <alignment horizontal="center" vertical="top" wrapText="1"/>
      <protection locked="0"/>
    </xf>
    <xf numFmtId="49" fontId="12" fillId="3" borderId="9" xfId="0" applyNumberFormat="1" applyFont="1" applyFill="1" applyBorder="1" applyAlignment="1" applyProtection="1">
      <alignment horizontal="center" vertical="top" wrapText="1"/>
      <protection locked="0"/>
    </xf>
    <xf numFmtId="49" fontId="12" fillId="3" borderId="10" xfId="0" applyNumberFormat="1" applyFont="1" applyFill="1" applyBorder="1" applyAlignment="1" applyProtection="1">
      <alignment horizontal="center" vertical="top" wrapText="1"/>
      <protection locked="0"/>
    </xf>
    <xf numFmtId="49" fontId="14" fillId="0" borderId="0" xfId="0" applyNumberFormat="1" applyFont="1" applyAlignment="1" applyProtection="1">
      <alignment horizontal="left" vertical="top" wrapText="1"/>
      <protection locked="0"/>
    </xf>
    <xf numFmtId="49" fontId="12" fillId="4" borderId="8" xfId="0" applyNumberFormat="1" applyFont="1" applyFill="1" applyBorder="1" applyAlignment="1" applyProtection="1">
      <alignment horizontal="center" vertical="top" wrapText="1"/>
      <protection locked="0"/>
    </xf>
    <xf numFmtId="49" fontId="12" fillId="4" borderId="9" xfId="0" applyNumberFormat="1" applyFont="1" applyFill="1" applyBorder="1" applyAlignment="1" applyProtection="1">
      <alignment horizontal="center" vertical="top" wrapText="1"/>
      <protection locked="0"/>
    </xf>
    <xf numFmtId="49" fontId="12" fillId="4" borderId="10" xfId="0" applyNumberFormat="1" applyFont="1" applyFill="1" applyBorder="1" applyAlignment="1" applyProtection="1">
      <alignment horizontal="center" vertical="top" wrapText="1"/>
      <protection locked="0"/>
    </xf>
    <xf numFmtId="0" fontId="10" fillId="0" borderId="0" xfId="0" applyFont="1" applyAlignment="1" applyProtection="1">
      <alignment horizontal="center"/>
    </xf>
    <xf numFmtId="0" fontId="2" fillId="0" borderId="12" xfId="0" applyFont="1" applyBorder="1" applyAlignment="1" applyProtection="1">
      <alignment horizontal="center" vertical="center" wrapText="1"/>
    </xf>
    <xf numFmtId="49" fontId="2" fillId="6" borderId="12" xfId="0" applyNumberFormat="1" applyFont="1" applyFill="1" applyBorder="1" applyAlignment="1" applyProtection="1">
      <alignment horizontal="center" vertical="top" wrapText="1"/>
    </xf>
    <xf numFmtId="0" fontId="2" fillId="6" borderId="12" xfId="0" applyFont="1" applyFill="1" applyBorder="1" applyAlignment="1" applyProtection="1">
      <alignment horizontal="center" vertical="center" wrapText="1"/>
    </xf>
    <xf numFmtId="3" fontId="2" fillId="6" borderId="12" xfId="0" applyNumberFormat="1" applyFont="1" applyFill="1" applyBorder="1" applyAlignment="1" applyProtection="1">
      <alignment horizontal="center" vertical="center" wrapText="1"/>
    </xf>
    <xf numFmtId="49" fontId="2" fillId="0" borderId="12" xfId="0" applyNumberFormat="1" applyFont="1" applyBorder="1" applyAlignment="1" applyProtection="1">
      <alignment horizontal="left" vertical="top" wrapText="1"/>
    </xf>
    <xf numFmtId="49" fontId="2" fillId="7" borderId="12" xfId="0" applyNumberFormat="1" applyFont="1" applyFill="1" applyBorder="1" applyAlignment="1" applyProtection="1">
      <alignment horizontal="center" vertical="top" wrapText="1"/>
    </xf>
    <xf numFmtId="0" fontId="2" fillId="7" borderId="12" xfId="0" applyFont="1" applyFill="1" applyBorder="1" applyAlignment="1" applyProtection="1">
      <alignment horizontal="center" vertical="center" wrapText="1"/>
    </xf>
    <xf numFmtId="3" fontId="2" fillId="7" borderId="12" xfId="0" applyNumberFormat="1" applyFont="1" applyFill="1" applyBorder="1" applyAlignment="1" applyProtection="1">
      <alignment horizontal="center" vertical="center" wrapText="1"/>
    </xf>
    <xf numFmtId="165" fontId="2" fillId="6" borderId="12" xfId="0" applyNumberFormat="1" applyFont="1" applyFill="1" applyBorder="1" applyAlignment="1" applyProtection="1">
      <alignment horizontal="center" vertical="center" wrapText="1"/>
    </xf>
    <xf numFmtId="165" fontId="3" fillId="7" borderId="12" xfId="0" applyNumberFormat="1" applyFont="1" applyFill="1" applyBorder="1" applyAlignment="1" applyProtection="1">
      <alignment horizontal="center" vertical="center" wrapText="1"/>
    </xf>
    <xf numFmtId="49" fontId="2" fillId="8" borderId="12" xfId="0" applyNumberFormat="1" applyFont="1" applyFill="1" applyBorder="1" applyAlignment="1" applyProtection="1">
      <alignment horizontal="center" vertical="top" wrapText="1"/>
    </xf>
    <xf numFmtId="0" fontId="2" fillId="8" borderId="12" xfId="0" applyFont="1" applyFill="1" applyBorder="1" applyAlignment="1" applyProtection="1">
      <alignment horizontal="center" vertical="center" wrapText="1"/>
    </xf>
    <xf numFmtId="165" fontId="3" fillId="8" borderId="12" xfId="0" applyNumberFormat="1" applyFont="1" applyFill="1" applyBorder="1" applyAlignment="1" applyProtection="1">
      <alignment horizontal="center" vertical="center" wrapText="1"/>
    </xf>
    <xf numFmtId="165" fontId="3" fillId="6" borderId="12" xfId="0" applyNumberFormat="1" applyFont="1" applyFill="1" applyBorder="1" applyAlignment="1" applyProtection="1">
      <alignment horizontal="center" vertical="center" wrapText="1"/>
    </xf>
    <xf numFmtId="49" fontId="2" fillId="0" borderId="12" xfId="0" applyNumberFormat="1" applyFont="1" applyBorder="1" applyAlignment="1" applyProtection="1">
      <alignment horizontal="center" vertical="top" wrapText="1"/>
    </xf>
    <xf numFmtId="49" fontId="2" fillId="0" borderId="3" xfId="0" applyNumberFormat="1" applyFont="1" applyBorder="1" applyAlignment="1" applyProtection="1">
      <alignment horizontal="center" vertical="top" wrapText="1"/>
    </xf>
    <xf numFmtId="49" fontId="2" fillId="0" borderId="7" xfId="0" applyNumberFormat="1" applyFont="1" applyBorder="1" applyAlignment="1" applyProtection="1">
      <alignment horizontal="center" vertical="top" wrapText="1"/>
    </xf>
    <xf numFmtId="49" fontId="2" fillId="0" borderId="5" xfId="0" applyNumberFormat="1" applyFont="1" applyBorder="1" applyAlignment="1" applyProtection="1">
      <alignment horizontal="center" vertical="top" wrapText="1"/>
    </xf>
    <xf numFmtId="165" fontId="2" fillId="0" borderId="12" xfId="0" applyNumberFormat="1" applyFont="1" applyBorder="1" applyAlignment="1" applyProtection="1">
      <alignment horizontal="center" vertical="center" wrapText="1"/>
    </xf>
    <xf numFmtId="0" fontId="8" fillId="0" borderId="0" xfId="0" applyFont="1" applyAlignment="1" applyProtection="1">
      <alignment horizontal="left" vertical="top" wrapText="1"/>
    </xf>
    <xf numFmtId="49" fontId="8" fillId="0" borderId="0" xfId="0" applyNumberFormat="1" applyFont="1" applyAlignment="1" applyProtection="1">
      <alignment horizontal="left" vertical="top" wrapText="1"/>
    </xf>
    <xf numFmtId="49" fontId="10" fillId="0" borderId="0" xfId="0" applyNumberFormat="1" applyFont="1" applyAlignment="1" applyProtection="1">
      <alignment horizontal="center" vertical="center"/>
    </xf>
    <xf numFmtId="0" fontId="7" fillId="0" borderId="12"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2" fillId="5" borderId="18" xfId="0" applyFont="1" applyFill="1" applyBorder="1" applyAlignment="1" applyProtection="1">
      <alignment horizontal="center" vertical="top" wrapText="1"/>
    </xf>
    <xf numFmtId="0" fontId="2" fillId="5" borderId="12" xfId="0" applyFont="1" applyFill="1" applyBorder="1" applyAlignment="1" applyProtection="1">
      <alignment horizontal="center" vertical="top" wrapText="1"/>
    </xf>
    <xf numFmtId="0" fontId="2" fillId="5" borderId="19" xfId="0" applyFont="1" applyFill="1" applyBorder="1" applyAlignment="1" applyProtection="1">
      <alignment horizontal="center" vertical="top" wrapText="1"/>
    </xf>
    <xf numFmtId="14" fontId="3" fillId="5" borderId="4" xfId="0" applyNumberFormat="1" applyFont="1" applyFill="1" applyBorder="1" applyAlignment="1" applyProtection="1">
      <alignment horizontal="center" vertical="center" wrapText="1"/>
    </xf>
    <xf numFmtId="14" fontId="3" fillId="5" borderId="1" xfId="0" applyNumberFormat="1" applyFont="1" applyFill="1" applyBorder="1" applyAlignment="1" applyProtection="1">
      <alignment horizontal="center" vertical="center" wrapText="1"/>
    </xf>
    <xf numFmtId="14" fontId="3" fillId="5" borderId="13" xfId="0" applyNumberFormat="1" applyFont="1" applyFill="1" applyBorder="1" applyAlignment="1" applyProtection="1">
      <alignment horizontal="center" vertical="center" wrapText="1"/>
    </xf>
    <xf numFmtId="0" fontId="2" fillId="5" borderId="16" xfId="0" applyFont="1" applyFill="1" applyBorder="1" applyAlignment="1" applyProtection="1">
      <alignment horizontal="center" vertical="top" wrapText="1"/>
    </xf>
    <xf numFmtId="0" fontId="2" fillId="5" borderId="2" xfId="0" applyFont="1" applyFill="1" applyBorder="1" applyAlignment="1" applyProtection="1">
      <alignment horizontal="center" vertical="top" wrapText="1"/>
    </xf>
    <xf numFmtId="0" fontId="2" fillId="5" borderId="17" xfId="0" applyFont="1" applyFill="1" applyBorder="1" applyAlignment="1" applyProtection="1">
      <alignment horizontal="center" vertical="top" wrapText="1"/>
    </xf>
    <xf numFmtId="0" fontId="3" fillId="0" borderId="12" xfId="0" applyFont="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17" fillId="0" borderId="0" xfId="0" applyFont="1" applyAlignment="1" applyProtection="1">
      <alignment horizontal="center"/>
      <protection locked="0"/>
    </xf>
    <xf numFmtId="0" fontId="3" fillId="0" borderId="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8" fillId="9" borderId="8" xfId="0" applyFont="1" applyFill="1" applyBorder="1" applyAlignment="1" applyProtection="1">
      <alignment horizontal="center" vertical="center" wrapText="1"/>
      <protection locked="0"/>
    </xf>
    <xf numFmtId="0" fontId="8" fillId="9" borderId="10" xfId="0" applyFont="1" applyFill="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0" fillId="0" borderId="12" xfId="0" applyBorder="1" applyAlignment="1">
      <alignment horizontal="center" vertical="center" wrapText="1"/>
    </xf>
    <xf numFmtId="14" fontId="3" fillId="0" borderId="8" xfId="0" applyNumberFormat="1" applyFont="1" applyBorder="1" applyAlignment="1" applyProtection="1">
      <alignment horizontal="center" vertical="center" wrapText="1"/>
      <protection locked="0"/>
    </xf>
    <xf numFmtId="14" fontId="3" fillId="0" borderId="10" xfId="0" applyNumberFormat="1"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2" fillId="5" borderId="8" xfId="0" applyFont="1" applyFill="1" applyBorder="1" applyAlignment="1" applyProtection="1">
      <alignment horizontal="center" vertical="top" wrapText="1"/>
      <protection locked="0"/>
    </xf>
    <xf numFmtId="0" fontId="2" fillId="5" borderId="9" xfId="0" applyFont="1" applyFill="1" applyBorder="1" applyAlignment="1" applyProtection="1">
      <alignment horizontal="center" vertical="top" wrapText="1"/>
      <protection locked="0"/>
    </xf>
    <xf numFmtId="0" fontId="2" fillId="5" borderId="10" xfId="0" applyFont="1" applyFill="1" applyBorder="1" applyAlignment="1" applyProtection="1">
      <alignment horizontal="center" vertical="top" wrapText="1"/>
      <protection locked="0"/>
    </xf>
    <xf numFmtId="0" fontId="14" fillId="0" borderId="0" xfId="0" applyFont="1" applyAlignment="1" applyProtection="1">
      <alignment horizontal="justify" vertical="top" wrapText="1"/>
      <protection locked="0"/>
    </xf>
    <xf numFmtId="0" fontId="38" fillId="0" borderId="0" xfId="0" applyFont="1" applyAlignment="1" applyProtection="1">
      <alignment horizontal="left" wrapText="1"/>
      <protection locked="0"/>
    </xf>
    <xf numFmtId="0" fontId="14" fillId="0" borderId="0" xfId="0" applyFont="1" applyAlignment="1" applyProtection="1">
      <alignment horizontal="left" wrapText="1"/>
      <protection locked="0"/>
    </xf>
    <xf numFmtId="0" fontId="14" fillId="0" borderId="1" xfId="0" applyFont="1" applyBorder="1" applyAlignment="1" applyProtection="1">
      <alignment horizontal="justify" vertical="top" wrapText="1"/>
      <protection locked="0"/>
    </xf>
    <xf numFmtId="0" fontId="3" fillId="11" borderId="11" xfId="0" applyFont="1" applyFill="1" applyBorder="1" applyAlignment="1" applyProtection="1">
      <alignment vertical="top" wrapText="1"/>
      <protection locked="0"/>
    </xf>
    <xf numFmtId="0" fontId="0" fillId="11" borderId="11" xfId="0" applyFill="1" applyBorder="1" applyAlignment="1"/>
    <xf numFmtId="0" fontId="3" fillId="11" borderId="3" xfId="0" applyFont="1" applyFill="1" applyBorder="1" applyAlignment="1" applyProtection="1">
      <alignment horizontal="left" vertical="center" wrapText="1"/>
      <protection locked="0"/>
    </xf>
    <xf numFmtId="0" fontId="0" fillId="0" borderId="7" xfId="0" applyBorder="1" applyAlignment="1"/>
    <xf numFmtId="0" fontId="0" fillId="0" borderId="5" xfId="0" applyBorder="1" applyAlignment="1"/>
    <xf numFmtId="0" fontId="2" fillId="0" borderId="3" xfId="0" applyFont="1" applyBorder="1" applyAlignment="1" applyProtection="1">
      <alignment horizontal="left" vertical="top" wrapText="1"/>
      <protection locked="0"/>
    </xf>
    <xf numFmtId="0" fontId="3" fillId="9" borderId="3" xfId="0" applyFont="1" applyFill="1" applyBorder="1" applyAlignment="1" applyProtection="1">
      <alignment horizontal="center" vertical="top" wrapText="1"/>
      <protection locked="0"/>
    </xf>
    <xf numFmtId="49" fontId="3" fillId="9" borderId="3" xfId="0" applyNumberFormat="1" applyFont="1" applyFill="1" applyBorder="1" applyAlignment="1" applyProtection="1">
      <alignment horizontal="left" vertical="top" wrapText="1"/>
      <protection locked="0"/>
    </xf>
    <xf numFmtId="165" fontId="3" fillId="0" borderId="3" xfId="0" applyNumberFormat="1" applyFont="1" applyBorder="1" applyAlignment="1" applyProtection="1">
      <alignment horizontal="center" vertical="top" wrapText="1"/>
      <protection locked="0"/>
    </xf>
    <xf numFmtId="165" fontId="33" fillId="11" borderId="3" xfId="0" applyNumberFormat="1" applyFont="1" applyFill="1" applyBorder="1" applyAlignment="1" applyProtection="1">
      <alignment horizontal="center" vertical="top"/>
      <protection locked="0"/>
    </xf>
    <xf numFmtId="0" fontId="0" fillId="0" borderId="7" xfId="0" applyBorder="1" applyAlignment="1">
      <alignment horizontal="center"/>
    </xf>
    <xf numFmtId="0" fontId="0" fillId="0" borderId="5" xfId="0" applyBorder="1" applyAlignment="1">
      <alignment horizontal="center"/>
    </xf>
    <xf numFmtId="3" fontId="33" fillId="0" borderId="3" xfId="0" applyNumberFormat="1" applyFont="1" applyFill="1" applyBorder="1" applyAlignment="1" applyProtection="1">
      <alignment horizontal="center" vertical="top"/>
      <protection locked="0"/>
    </xf>
    <xf numFmtId="0" fontId="33" fillId="0" borderId="3" xfId="0" applyFont="1" applyFill="1" applyBorder="1" applyAlignment="1" applyProtection="1">
      <alignment horizontal="center" vertical="top"/>
      <protection locked="0"/>
    </xf>
    <xf numFmtId="0" fontId="3" fillId="5" borderId="8" xfId="0" applyFont="1" applyFill="1" applyBorder="1" applyAlignment="1" applyProtection="1">
      <alignment horizontal="center" vertical="top" wrapText="1"/>
    </xf>
    <xf numFmtId="0" fontId="3" fillId="5" borderId="9" xfId="0" applyFont="1" applyFill="1" applyBorder="1" applyAlignment="1" applyProtection="1">
      <alignment horizontal="center" vertical="top" wrapText="1"/>
    </xf>
    <xf numFmtId="0" fontId="3" fillId="5" borderId="10" xfId="0" applyFont="1" applyFill="1" applyBorder="1" applyAlignment="1" applyProtection="1">
      <alignment horizontal="center" vertical="top" wrapText="1"/>
    </xf>
    <xf numFmtId="0" fontId="12" fillId="0" borderId="8" xfId="0" applyFont="1" applyBorder="1" applyAlignment="1" applyProtection="1">
      <alignment horizontal="right"/>
    </xf>
    <xf numFmtId="0" fontId="12" fillId="0" borderId="10" xfId="0" applyFont="1" applyBorder="1" applyAlignment="1" applyProtection="1">
      <alignment horizontal="right"/>
    </xf>
    <xf numFmtId="0" fontId="17" fillId="0" borderId="0" xfId="0" applyFont="1" applyAlignment="1" applyProtection="1">
      <alignment horizontal="center"/>
    </xf>
    <xf numFmtId="49" fontId="34" fillId="0" borderId="0" xfId="0" applyNumberFormat="1" applyFont="1" applyAlignment="1" applyProtection="1">
      <alignment horizontal="center" vertical="center" wrapText="1"/>
    </xf>
    <xf numFmtId="49" fontId="18" fillId="0" borderId="0" xfId="0" applyNumberFormat="1" applyFont="1" applyAlignment="1" applyProtection="1">
      <alignment horizontal="center" vertical="center" wrapText="1"/>
    </xf>
    <xf numFmtId="0" fontId="3" fillId="6" borderId="8" xfId="0" applyFont="1" applyFill="1" applyBorder="1" applyAlignment="1" applyProtection="1">
      <alignment horizontal="center" vertical="top" wrapText="1"/>
      <protection locked="0"/>
    </xf>
    <xf numFmtId="0" fontId="3" fillId="6" borderId="9" xfId="0" applyFont="1" applyFill="1" applyBorder="1" applyAlignment="1" applyProtection="1">
      <alignment horizontal="center" vertical="top" wrapText="1"/>
      <protection locked="0"/>
    </xf>
    <xf numFmtId="0" fontId="3" fillId="6" borderId="10" xfId="0" applyFont="1" applyFill="1" applyBorder="1" applyAlignment="1" applyProtection="1">
      <alignment horizontal="center" vertical="top" wrapText="1"/>
      <protection locked="0"/>
    </xf>
    <xf numFmtId="0" fontId="3" fillId="10" borderId="3" xfId="0" applyFont="1" applyFill="1" applyBorder="1" applyAlignment="1" applyProtection="1">
      <alignment horizontal="left" vertical="top" wrapText="1"/>
      <protection locked="0"/>
    </xf>
    <xf numFmtId="0" fontId="3" fillId="10" borderId="7" xfId="0" applyFont="1" applyFill="1" applyBorder="1" applyAlignment="1" applyProtection="1">
      <alignment horizontal="left" vertical="top" wrapText="1"/>
      <protection locked="0"/>
    </xf>
    <xf numFmtId="0" fontId="3" fillId="10" borderId="5" xfId="0" applyFont="1" applyFill="1" applyBorder="1" applyAlignment="1" applyProtection="1">
      <alignment horizontal="left" vertical="top" wrapText="1"/>
      <protection locked="0"/>
    </xf>
    <xf numFmtId="0" fontId="2" fillId="6" borderId="1" xfId="0" applyFont="1" applyFill="1" applyBorder="1" applyAlignment="1">
      <alignment horizontal="center" vertical="top" wrapText="1"/>
    </xf>
    <xf numFmtId="0" fontId="0" fillId="6" borderId="1" xfId="0" applyFill="1" applyBorder="1" applyAlignment="1">
      <alignment horizontal="center" vertical="top" wrapText="1"/>
    </xf>
    <xf numFmtId="0" fontId="2" fillId="0" borderId="12" xfId="0" applyFont="1" applyBorder="1" applyAlignment="1">
      <alignment horizontal="center" vertical="top"/>
    </xf>
    <xf numFmtId="0" fontId="2" fillId="0" borderId="12" xfId="0" applyFont="1" applyBorder="1" applyAlignment="1">
      <alignment horizontal="left" vertical="top" wrapText="1"/>
    </xf>
    <xf numFmtId="49" fontId="2" fillId="6" borderId="8" xfId="0" applyNumberFormat="1" applyFont="1" applyFill="1" applyBorder="1" applyAlignment="1" applyProtection="1">
      <alignment horizontal="center" vertical="top" wrapText="1"/>
      <protection locked="0"/>
    </xf>
    <xf numFmtId="49" fontId="2" fillId="6" borderId="9" xfId="0" applyNumberFormat="1" applyFont="1" applyFill="1" applyBorder="1" applyAlignment="1" applyProtection="1">
      <alignment horizontal="center" vertical="top" wrapText="1"/>
      <protection locked="0"/>
    </xf>
    <xf numFmtId="49" fontId="2" fillId="6" borderId="10" xfId="0" applyNumberFormat="1" applyFont="1" applyFill="1" applyBorder="1" applyAlignment="1" applyProtection="1">
      <alignment horizontal="center" vertical="top" wrapText="1"/>
      <protection locked="0"/>
    </xf>
    <xf numFmtId="49" fontId="3" fillId="6" borderId="8" xfId="0" applyNumberFormat="1" applyFont="1" applyFill="1" applyBorder="1" applyAlignment="1" applyProtection="1">
      <alignment horizontal="center" vertical="top" wrapText="1"/>
      <protection locked="0"/>
    </xf>
    <xf numFmtId="49" fontId="3" fillId="6" borderId="9" xfId="0" applyNumberFormat="1" applyFont="1" applyFill="1" applyBorder="1" applyAlignment="1" applyProtection="1">
      <alignment horizontal="center" vertical="top" wrapText="1"/>
      <protection locked="0"/>
    </xf>
    <xf numFmtId="49" fontId="3" fillId="6" borderId="10" xfId="0" applyNumberFormat="1" applyFont="1" applyFill="1" applyBorder="1" applyAlignment="1" applyProtection="1">
      <alignment horizontal="center" vertical="top" wrapText="1"/>
      <protection locked="0"/>
    </xf>
    <xf numFmtId="0" fontId="3" fillId="10" borderId="12" xfId="0" applyFont="1" applyFill="1" applyBorder="1" applyAlignment="1" applyProtection="1">
      <alignment horizontal="left" vertical="top" wrapText="1"/>
      <protection locked="0"/>
    </xf>
    <xf numFmtId="49" fontId="3" fillId="0" borderId="12" xfId="0" applyNumberFormat="1" applyFont="1" applyBorder="1" applyAlignment="1" applyProtection="1">
      <alignment horizontal="center" vertical="top" wrapText="1"/>
      <protection locked="0"/>
    </xf>
    <xf numFmtId="0" fontId="11" fillId="0" borderId="1" xfId="0" applyFont="1" applyBorder="1" applyAlignment="1">
      <alignment horizontal="center"/>
    </xf>
    <xf numFmtId="49" fontId="36" fillId="6" borderId="8" xfId="0" applyNumberFormat="1" applyFont="1" applyFill="1" applyBorder="1" applyAlignment="1" applyProtection="1">
      <alignment horizontal="center" vertical="top" wrapText="1"/>
      <protection locked="0"/>
    </xf>
    <xf numFmtId="0" fontId="3" fillId="10" borderId="3" xfId="0" applyFont="1" applyFill="1" applyBorder="1" applyAlignment="1" applyProtection="1">
      <alignment vertical="top" wrapText="1"/>
      <protection locked="0"/>
    </xf>
    <xf numFmtId="0" fontId="0" fillId="0" borderId="7" xfId="0" applyBorder="1" applyAlignment="1">
      <alignment vertical="top" wrapText="1"/>
    </xf>
    <xf numFmtId="0" fontId="0" fillId="0" borderId="5" xfId="0" applyBorder="1" applyAlignment="1">
      <alignment vertical="top" wrapText="1"/>
    </xf>
    <xf numFmtId="49" fontId="3" fillId="6" borderId="12" xfId="0" applyNumberFormat="1" applyFont="1" applyFill="1" applyBorder="1" applyAlignment="1" applyProtection="1">
      <alignment horizontal="center" vertical="top" wrapText="1"/>
      <protection locked="0"/>
    </xf>
    <xf numFmtId="49" fontId="7" fillId="0" borderId="0" xfId="0" applyNumberFormat="1" applyFont="1" applyAlignment="1" applyProtection="1">
      <alignment wrapText="1"/>
      <protection locked="0"/>
    </xf>
    <xf numFmtId="49" fontId="33" fillId="0" borderId="0" xfId="0" applyNumberFormat="1" applyFont="1" applyAlignment="1" applyProtection="1">
      <alignment horizontal="center" vertical="center" wrapText="1"/>
      <protection locked="0"/>
    </xf>
    <xf numFmtId="49" fontId="6" fillId="0" borderId="3" xfId="0" applyNumberFormat="1" applyFont="1" applyBorder="1" applyAlignment="1" applyProtection="1">
      <alignment horizontal="center" vertical="top" wrapText="1"/>
      <protection locked="0"/>
    </xf>
    <xf numFmtId="49" fontId="6" fillId="0" borderId="7" xfId="0" applyNumberFormat="1" applyFont="1" applyBorder="1" applyAlignment="1" applyProtection="1">
      <alignment horizontal="center" vertical="top" wrapText="1"/>
      <protection locked="0"/>
    </xf>
    <xf numFmtId="49" fontId="6" fillId="0" borderId="5" xfId="0" applyNumberFormat="1" applyFont="1" applyBorder="1" applyAlignment="1" applyProtection="1">
      <alignment horizontal="center" vertical="top" wrapText="1"/>
      <protection locked="0"/>
    </xf>
    <xf numFmtId="0" fontId="14" fillId="0" borderId="1" xfId="0" applyFont="1" applyBorder="1" applyAlignment="1" applyProtection="1">
      <alignment horizontal="left" vertical="top" wrapText="1"/>
      <protection locked="0"/>
    </xf>
    <xf numFmtId="0" fontId="17" fillId="0" borderId="0" xfId="0" applyFont="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3" fillId="0" borderId="12" xfId="0" applyFont="1" applyBorder="1" applyAlignment="1" applyProtection="1">
      <alignment horizontal="center" vertical="top" wrapText="1"/>
      <protection locked="0"/>
    </xf>
    <xf numFmtId="0" fontId="3" fillId="0" borderId="12" xfId="0" applyFont="1" applyBorder="1" applyAlignment="1" applyProtection="1">
      <alignment horizontal="center" vertical="top" wrapText="1"/>
      <protection locked="0"/>
    </xf>
    <xf numFmtId="0" fontId="7" fillId="0" borderId="3" xfId="18" applyFont="1" applyBorder="1" applyAlignment="1">
      <alignment horizontal="center" vertical="center" wrapText="1"/>
    </xf>
    <xf numFmtId="0" fontId="7" fillId="0" borderId="5" xfId="18" applyFont="1" applyBorder="1" applyAlignment="1">
      <alignment horizontal="center" vertical="center" wrapText="1"/>
    </xf>
    <xf numFmtId="0" fontId="7" fillId="0" borderId="0" xfId="18" applyFont="1" applyAlignment="1">
      <alignment horizontal="left" wrapText="1"/>
    </xf>
    <xf numFmtId="0" fontId="39" fillId="0" borderId="0" xfId="18" applyFont="1" applyAlignment="1">
      <alignment horizontal="center" wrapText="1"/>
    </xf>
    <xf numFmtId="0" fontId="7" fillId="0" borderId="0" xfId="18" applyFont="1" applyAlignment="1">
      <alignment horizontal="center"/>
    </xf>
    <xf numFmtId="0" fontId="22" fillId="0" borderId="0" xfId="18" applyAlignment="1">
      <alignment horizontal="center"/>
    </xf>
    <xf numFmtId="0" fontId="21" fillId="0" borderId="0" xfId="18" applyFont="1" applyAlignment="1">
      <alignment horizontal="center"/>
    </xf>
    <xf numFmtId="0" fontId="7" fillId="0" borderId="8" xfId="18" applyFont="1" applyBorder="1" applyAlignment="1">
      <alignment horizontal="center" vertical="center" wrapText="1"/>
    </xf>
    <xf numFmtId="0" fontId="7" fillId="0" borderId="9" xfId="18" applyFont="1" applyBorder="1" applyAlignment="1">
      <alignment horizontal="center" vertical="center" wrapText="1"/>
    </xf>
    <xf numFmtId="0" fontId="7" fillId="0" borderId="10" xfId="18" applyFont="1" applyBorder="1" applyAlignment="1">
      <alignment horizontal="center" vertical="center" wrapText="1"/>
    </xf>
    <xf numFmtId="0" fontId="36" fillId="0" borderId="3" xfId="18" applyFont="1" applyBorder="1" applyAlignment="1">
      <alignment horizontal="center" vertical="center" wrapText="1"/>
    </xf>
    <xf numFmtId="0" fontId="36" fillId="0" borderId="5" xfId="0" applyFont="1" applyBorder="1" applyAlignment="1">
      <alignment horizontal="center" vertical="center" wrapText="1"/>
    </xf>
    <xf numFmtId="0" fontId="7" fillId="0" borderId="1" xfId="18" applyFont="1" applyBorder="1" applyAlignment="1">
      <alignment horizontal="left" wrapText="1"/>
    </xf>
    <xf numFmtId="0" fontId="40"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33" fillId="0" borderId="8" xfId="0" applyFont="1" applyBorder="1" applyAlignment="1" applyProtection="1">
      <alignment horizontal="center" vertical="center" wrapText="1"/>
      <protection locked="0"/>
    </xf>
    <xf numFmtId="0" fontId="39" fillId="0" borderId="10" xfId="0" applyFont="1" applyBorder="1" applyAlignment="1">
      <alignment horizontal="center" vertical="center" wrapText="1"/>
    </xf>
    <xf numFmtId="0" fontId="33" fillId="0" borderId="10" xfId="0" applyFont="1" applyBorder="1" applyAlignment="1" applyProtection="1">
      <alignment horizontal="center" vertical="center" wrapText="1"/>
      <protection locked="0"/>
    </xf>
    <xf numFmtId="0" fontId="33" fillId="0" borderId="6" xfId="0" applyFont="1" applyBorder="1" applyAlignment="1" applyProtection="1">
      <alignment horizontal="center" vertical="center" wrapText="1"/>
      <protection locked="0"/>
    </xf>
    <xf numFmtId="0" fontId="39" fillId="0" borderId="20" xfId="0" applyFont="1" applyBorder="1" applyAlignment="1">
      <alignment horizontal="center" vertical="center" wrapText="1"/>
    </xf>
    <xf numFmtId="0" fontId="45" fillId="0" borderId="21" xfId="19" applyFont="1" applyBorder="1" applyAlignment="1" applyProtection="1">
      <alignment horizontal="center" vertical="center" wrapText="1"/>
      <protection locked="0"/>
    </xf>
    <xf numFmtId="0" fontId="39" fillId="0" borderId="22" xfId="0" applyFont="1" applyBorder="1" applyAlignment="1">
      <alignment horizontal="center" vertical="center" wrapText="1"/>
    </xf>
    <xf numFmtId="0" fontId="42" fillId="0" borderId="8" xfId="19" applyFont="1" applyBorder="1" applyAlignment="1" applyProtection="1">
      <alignment horizontal="center" vertical="center" wrapText="1"/>
      <protection locked="0"/>
    </xf>
    <xf numFmtId="0" fontId="36" fillId="0" borderId="6" xfId="0" applyFont="1" applyFill="1" applyBorder="1" applyAlignment="1" applyProtection="1">
      <alignment horizontal="center" vertical="center" wrapText="1"/>
      <protection locked="0"/>
    </xf>
    <xf numFmtId="0" fontId="36" fillId="0" borderId="20" xfId="0" applyFont="1" applyFill="1" applyBorder="1" applyAlignment="1">
      <alignment horizontal="center" vertical="center" wrapText="1"/>
    </xf>
    <xf numFmtId="0" fontId="36" fillId="0" borderId="8" xfId="0" applyFont="1" applyFill="1" applyBorder="1" applyAlignment="1" applyProtection="1">
      <alignment horizontal="center" vertical="center" wrapText="1"/>
      <protection locked="0"/>
    </xf>
    <xf numFmtId="0" fontId="36" fillId="0" borderId="10"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42" fillId="0" borderId="8" xfId="19" applyFont="1" applyFill="1" applyBorder="1" applyAlignment="1">
      <alignment horizontal="center" vertical="center" wrapText="1"/>
    </xf>
    <xf numFmtId="0" fontId="10" fillId="0" borderId="0" xfId="0" applyFont="1" applyAlignment="1" applyProtection="1">
      <alignment horizontal="center"/>
      <protection locked="0"/>
    </xf>
    <xf numFmtId="0" fontId="3" fillId="0" borderId="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49" fontId="3" fillId="0" borderId="3" xfId="0" applyNumberFormat="1" applyFont="1" applyBorder="1" applyAlignment="1" applyProtection="1">
      <alignment horizontal="left" vertical="top" wrapText="1"/>
      <protection locked="0"/>
    </xf>
    <xf numFmtId="49" fontId="3" fillId="0" borderId="7" xfId="0" applyNumberFormat="1" applyFont="1" applyBorder="1" applyAlignment="1" applyProtection="1">
      <alignment horizontal="left" vertical="top" wrapText="1"/>
      <protection locked="0"/>
    </xf>
    <xf numFmtId="49" fontId="3" fillId="0" borderId="5" xfId="0" applyNumberFormat="1" applyFont="1" applyBorder="1" applyAlignment="1" applyProtection="1">
      <alignment horizontal="left" vertical="top" wrapText="1"/>
      <protection locked="0"/>
    </xf>
    <xf numFmtId="165" fontId="3" fillId="11" borderId="12" xfId="0" applyNumberFormat="1" applyFont="1" applyFill="1" applyBorder="1" applyAlignment="1" applyProtection="1">
      <alignment horizontal="center" vertical="center" wrapText="1"/>
      <protection locked="0"/>
    </xf>
  </cellXfs>
  <cellStyles count="20">
    <cellStyle name="Гиперссылка" xfId="19" builtinId="8"/>
    <cellStyle name="Обычный" xfId="0" builtinId="0"/>
    <cellStyle name="Обычный 2" xfId="1"/>
    <cellStyle name="Обычный 2 2" xfId="2"/>
    <cellStyle name="Обычный 2 2 2" xfId="3"/>
    <cellStyle name="Обычный 2 2 3" xfId="4"/>
    <cellStyle name="Обычный 2 3" xfId="5"/>
    <cellStyle name="Обычный 2 3 2" xfId="6"/>
    <cellStyle name="Обычный 2 4" xfId="7"/>
    <cellStyle name="Обычный 2 5" xfId="8"/>
    <cellStyle name="Обычный 2 6" xfId="9"/>
    <cellStyle name="Обычный 2 6 2" xfId="10"/>
    <cellStyle name="Обычный 2 6 3" xfId="11"/>
    <cellStyle name="Обычный 2 6 3 2" xfId="12"/>
    <cellStyle name="Обычный 2 7" xfId="13"/>
    <cellStyle name="Обычный 2 7 2" xfId="14"/>
    <cellStyle name="Обычный 2 7 2 2" xfId="15"/>
    <cellStyle name="Обычный 2 8" xfId="16"/>
    <cellStyle name="Обычный 2 8 2" xfId="17"/>
    <cellStyle name="Обычный 3"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1052;&#1054;%20&#1086;&#1073;%20&#1086;&#1090;&#1095;&#1077;&#1090;&#1077;%20&#1053;&#1050;&#1054;%203%20&#1082;&#1074;%20(&#1089;&#1077;&#1085;&#1090;&#1103;&#1073;&#1088;&#1100;)\1%20&#1074;&#1072;&#1088;.%20&#1054;&#1090;&#1095;&#1077;&#1090;&#1085;&#1099;&#1077;%20&#1092;&#1086;&#1088;&#1084;&#109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20&#1048;&#1054;&#1043;&#1042;%20&#1086;&#1073;%20&#1086;&#1090;&#1095;&#1077;&#1090;&#1077;%20&#1044;&#1050;%20&#1053;&#1050;&#1054;%20&#1085;&#1072;%2001.01.2019%20(&#1076;&#1077;&#1082;&#1072;&#1073;&#1088;&#1100;)\&#1055;&#1088;&#1080;&#1083;&#1086;&#1078;&#1077;&#1085;&#1080;&#1077;%20&#1058;&#1072;&#1073;%203-10%20&#1085;&#1072;%2001.01.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Комментарии"/>
      <sheetName val="Список"/>
    </sheetNames>
    <sheetDataSet>
      <sheetData sheetId="0" refreshError="1"/>
      <sheetData sheetId="1"/>
      <sheetData sheetId="2" refreshError="1"/>
      <sheetData sheetId="3" refreshError="1"/>
      <sheetData sheetId="4" refreshError="1"/>
      <sheetData sheetId="5" refreshError="1"/>
      <sheetData sheetId="6"/>
      <sheetData sheetId="7">
        <row r="1">
          <cell r="A1" t="str">
            <v>января</v>
          </cell>
          <cell r="B1">
            <v>2017</v>
          </cell>
          <cell r="C1" t="str">
            <v>город Ханты-Мансийск</v>
          </cell>
          <cell r="D1">
            <v>42736</v>
          </cell>
          <cell r="E1" t="str">
            <v>2017 год</v>
          </cell>
          <cell r="F1" t="str">
            <v>Да</v>
          </cell>
          <cell r="G1" t="str">
            <v>Общероссийские перечни</v>
          </cell>
        </row>
        <row r="2">
          <cell r="A2" t="str">
            <v>апреля</v>
          </cell>
          <cell r="B2">
            <v>2018</v>
          </cell>
          <cell r="C2" t="str">
            <v>город Когалым</v>
          </cell>
          <cell r="D2">
            <v>42826</v>
          </cell>
          <cell r="E2" t="str">
            <v>2018 год</v>
          </cell>
          <cell r="F2" t="str">
            <v>Нет</v>
          </cell>
          <cell r="G2" t="str">
            <v>Региональный перечень</v>
          </cell>
        </row>
        <row r="3">
          <cell r="A3" t="str">
            <v>июля</v>
          </cell>
          <cell r="B3">
            <v>2019</v>
          </cell>
          <cell r="C3" t="str">
            <v>город Лангепас</v>
          </cell>
          <cell r="D3">
            <v>42917</v>
          </cell>
          <cell r="E3" t="str">
            <v>2019 год</v>
          </cell>
        </row>
        <row r="4">
          <cell r="A4" t="str">
            <v>октября</v>
          </cell>
          <cell r="B4">
            <v>2020</v>
          </cell>
          <cell r="C4" t="str">
            <v>город Мегион</v>
          </cell>
          <cell r="D4">
            <v>43009</v>
          </cell>
          <cell r="E4" t="str">
            <v>2020 год</v>
          </cell>
        </row>
        <row r="5">
          <cell r="B5">
            <v>2021</v>
          </cell>
          <cell r="C5" t="str">
            <v>город Нефтеюганск</v>
          </cell>
          <cell r="D5">
            <v>43101</v>
          </cell>
          <cell r="E5" t="str">
            <v>2021 год</v>
          </cell>
        </row>
        <row r="6">
          <cell r="B6">
            <v>2022</v>
          </cell>
          <cell r="C6" t="str">
            <v>город Нижневартовск</v>
          </cell>
          <cell r="D6">
            <v>43191</v>
          </cell>
          <cell r="E6" t="str">
            <v>2022 год</v>
          </cell>
        </row>
        <row r="7">
          <cell r="B7">
            <v>2023</v>
          </cell>
          <cell r="C7" t="str">
            <v>город Нягань</v>
          </cell>
          <cell r="D7">
            <v>43282</v>
          </cell>
          <cell r="E7" t="str">
            <v>2023 год</v>
          </cell>
        </row>
        <row r="8">
          <cell r="B8">
            <v>2024</v>
          </cell>
          <cell r="C8" t="str">
            <v>город Покачи</v>
          </cell>
          <cell r="D8">
            <v>43374</v>
          </cell>
          <cell r="E8" t="str">
            <v>2024 год</v>
          </cell>
        </row>
        <row r="9">
          <cell r="B9">
            <v>2025</v>
          </cell>
          <cell r="C9" t="str">
            <v>город Пыть-Ях</v>
          </cell>
          <cell r="D9">
            <v>43466</v>
          </cell>
          <cell r="E9" t="str">
            <v>2025 год</v>
          </cell>
        </row>
        <row r="10">
          <cell r="B10">
            <v>2026</v>
          </cell>
          <cell r="C10" t="str">
            <v>город Радужный</v>
          </cell>
          <cell r="D10">
            <v>43556</v>
          </cell>
          <cell r="E10" t="str">
            <v>2026 год</v>
          </cell>
        </row>
        <row r="11">
          <cell r="B11">
            <v>2027</v>
          </cell>
          <cell r="C11" t="str">
            <v>город Сургут</v>
          </cell>
          <cell r="D11">
            <v>43647</v>
          </cell>
          <cell r="E11" t="str">
            <v>2027 год</v>
          </cell>
        </row>
        <row r="12">
          <cell r="B12">
            <v>2028</v>
          </cell>
          <cell r="C12" t="str">
            <v>город Урай</v>
          </cell>
          <cell r="D12">
            <v>43739</v>
          </cell>
          <cell r="E12" t="str">
            <v>2028 год</v>
          </cell>
        </row>
        <row r="13">
          <cell r="B13">
            <v>2029</v>
          </cell>
          <cell r="C13" t="str">
            <v>город Югорск</v>
          </cell>
          <cell r="D13">
            <v>43831</v>
          </cell>
          <cell r="E13" t="str">
            <v>2029 год</v>
          </cell>
        </row>
        <row r="14">
          <cell r="B14">
            <v>2030</v>
          </cell>
          <cell r="C14" t="str">
            <v>Белоярский район</v>
          </cell>
          <cell r="D14">
            <v>43922</v>
          </cell>
          <cell r="E14" t="str">
            <v>2030 год</v>
          </cell>
        </row>
        <row r="15">
          <cell r="C15" t="str">
            <v>Березовский район</v>
          </cell>
          <cell r="D15">
            <v>44013</v>
          </cell>
        </row>
        <row r="16">
          <cell r="C16" t="str">
            <v>Кондинский район</v>
          </cell>
          <cell r="D16">
            <v>44105</v>
          </cell>
        </row>
        <row r="17">
          <cell r="C17" t="str">
            <v>Нефтеюганский район</v>
          </cell>
          <cell r="D17">
            <v>44197</v>
          </cell>
        </row>
        <row r="18">
          <cell r="C18" t="str">
            <v>Нижневартовский район</v>
          </cell>
          <cell r="D18">
            <v>44287</v>
          </cell>
        </row>
        <row r="19">
          <cell r="C19" t="str">
            <v>Октябрьский район</v>
          </cell>
          <cell r="D19">
            <v>44378</v>
          </cell>
        </row>
        <row r="20">
          <cell r="C20" t="str">
            <v>Советский район</v>
          </cell>
          <cell r="D20">
            <v>44470</v>
          </cell>
        </row>
        <row r="21">
          <cell r="C21" t="str">
            <v>Сургутский район</v>
          </cell>
          <cell r="D21">
            <v>44562</v>
          </cell>
        </row>
        <row r="22">
          <cell r="C22" t="str">
            <v>Ханты-Мансийский район</v>
          </cell>
          <cell r="D22">
            <v>44652</v>
          </cell>
        </row>
        <row r="23">
          <cell r="D23">
            <v>44743</v>
          </cell>
        </row>
        <row r="24">
          <cell r="D24">
            <v>44835</v>
          </cell>
        </row>
        <row r="25">
          <cell r="D25">
            <v>44927</v>
          </cell>
        </row>
        <row r="26">
          <cell r="D26">
            <v>45017</v>
          </cell>
        </row>
        <row r="27">
          <cell r="D27">
            <v>45108</v>
          </cell>
        </row>
        <row r="28">
          <cell r="D28">
            <v>45200</v>
          </cell>
        </row>
        <row r="29">
          <cell r="D29">
            <v>45292</v>
          </cell>
        </row>
        <row r="30">
          <cell r="D30">
            <v>45383</v>
          </cell>
        </row>
        <row r="31">
          <cell r="D31">
            <v>45474</v>
          </cell>
        </row>
        <row r="32">
          <cell r="D32">
            <v>45566</v>
          </cell>
        </row>
        <row r="33">
          <cell r="D33">
            <v>45658</v>
          </cell>
        </row>
        <row r="34">
          <cell r="D34">
            <v>45748</v>
          </cell>
        </row>
        <row r="35">
          <cell r="D35">
            <v>45839</v>
          </cell>
        </row>
        <row r="36">
          <cell r="D36">
            <v>45931</v>
          </cell>
        </row>
        <row r="37">
          <cell r="D37">
            <v>46023</v>
          </cell>
        </row>
        <row r="38">
          <cell r="D38">
            <v>46113</v>
          </cell>
        </row>
        <row r="39">
          <cell r="D39">
            <v>46204</v>
          </cell>
        </row>
        <row r="40">
          <cell r="D40">
            <v>46296</v>
          </cell>
        </row>
        <row r="41">
          <cell r="D41">
            <v>46388</v>
          </cell>
        </row>
        <row r="42">
          <cell r="D42">
            <v>46478</v>
          </cell>
        </row>
        <row r="43">
          <cell r="D43">
            <v>46569</v>
          </cell>
        </row>
        <row r="44">
          <cell r="D44">
            <v>46661</v>
          </cell>
        </row>
        <row r="45">
          <cell r="D45">
            <v>46753</v>
          </cell>
        </row>
        <row r="46">
          <cell r="D46">
            <v>46844</v>
          </cell>
        </row>
        <row r="47">
          <cell r="D47">
            <v>46935</v>
          </cell>
        </row>
        <row r="48">
          <cell r="D48">
            <v>47027</v>
          </cell>
        </row>
        <row r="49">
          <cell r="D49">
            <v>47119</v>
          </cell>
        </row>
        <row r="50">
          <cell r="D50">
            <v>47209</v>
          </cell>
        </row>
        <row r="51">
          <cell r="D51">
            <v>47300</v>
          </cell>
        </row>
        <row r="52">
          <cell r="D52">
            <v>47392</v>
          </cell>
        </row>
        <row r="53">
          <cell r="D53">
            <v>47484</v>
          </cell>
        </row>
        <row r="54">
          <cell r="D54">
            <v>47574</v>
          </cell>
        </row>
        <row r="55">
          <cell r="D55">
            <v>47665</v>
          </cell>
        </row>
        <row r="56">
          <cell r="D56">
            <v>47757</v>
          </cell>
        </row>
        <row r="57">
          <cell r="D57">
            <v>47849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слуги негос. поставщ"/>
      <sheetName val="Список"/>
      <sheetName val="Образование"/>
      <sheetName val="Соц.обслуживание"/>
      <sheetName val="Здравоохранение "/>
      <sheetName val="Спорт"/>
      <sheetName val="Культура"/>
      <sheetName val="Занятость"/>
      <sheetName val="Механизмы"/>
      <sheetName val="Исп. IV кв.2018"/>
      <sheetName val="Кол-во услуг"/>
      <sheetName val="Потребители"/>
      <sheetName val="Услуги на 2019-2021"/>
      <sheetName val="Независ.оценка"/>
      <sheetName val="Единый реестр"/>
    </sheetNames>
    <sheetDataSet>
      <sheetData sheetId="0" refreshError="1"/>
      <sheetData sheetId="1">
        <row r="1">
          <cell r="A1" t="str">
            <v>Да</v>
          </cell>
        </row>
        <row r="2">
          <cell r="A2" t="str">
            <v>Нет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hmrn.ru/municipal_property/112/?bitrix_include_areas=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hyperlink" Target="mailto:kurgak@hmrn.ru" TargetMode="External"/><Relationship Id="rId2" Type="http://schemas.openxmlformats.org/officeDocument/2006/relationships/hyperlink" Target="mailto:kibkaloia@hmrn.ru" TargetMode="External"/><Relationship Id="rId1" Type="http://schemas.openxmlformats.org/officeDocument/2006/relationships/hyperlink" Target="mailto:ssv-edu@hmrn.ru" TargetMode="External"/><Relationship Id="rId5" Type="http://schemas.openxmlformats.org/officeDocument/2006/relationships/hyperlink" Target="mailto:ssv-edu@hmrn.ru" TargetMode="External"/><Relationship Id="rId4" Type="http://schemas.openxmlformats.org/officeDocument/2006/relationships/hyperlink" Target="mailto:kibkaloia@hmrn.ru"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hmrn.ru/ga/resursnyy-tsentr/so-nko-khanty-mansiyskogo-rayona/" TargetMode="External"/><Relationship Id="rId13" Type="http://schemas.openxmlformats.org/officeDocument/2006/relationships/hyperlink" Target="http://hmrn.ru/ga/resursnyy-tsentr/" TargetMode="External"/><Relationship Id="rId3" Type="http://schemas.openxmlformats.org/officeDocument/2006/relationships/hyperlink" Target="http://hmrn.ru/ga/resursnyy-tsentr/normativnye-pravovye-dokumenty/" TargetMode="External"/><Relationship Id="rId7" Type="http://schemas.openxmlformats.org/officeDocument/2006/relationships/hyperlink" Target="http://hmrn.ru/ga/resursnyy-tsentr/normativnye-pravovye-dokumenty/" TargetMode="External"/><Relationship Id="rId12" Type="http://schemas.openxmlformats.org/officeDocument/2006/relationships/hyperlink" Target="http://hmrn.ru/ga/resursnyy-tsentr/" TargetMode="External"/><Relationship Id="rId2" Type="http://schemas.openxmlformats.org/officeDocument/2006/relationships/hyperlink" Target="http://hmrn.ru/ga/resursnyy-tsentr/" TargetMode="External"/><Relationship Id="rId1" Type="http://schemas.openxmlformats.org/officeDocument/2006/relationships/hyperlink" Target="mailto:ovsyannikov@hmrn.ru" TargetMode="External"/><Relationship Id="rId6" Type="http://schemas.openxmlformats.org/officeDocument/2006/relationships/hyperlink" Target="http://hmrn.ru/ga/resursnyy-tsentr/normativnye-pravovye-dokumenty/" TargetMode="External"/><Relationship Id="rId11" Type="http://schemas.openxmlformats.org/officeDocument/2006/relationships/hyperlink" Target="http://hmrn.ru/ga/resursnyy-tsentr/so-nko-khanty-mansiyskogo-rayona/" TargetMode="External"/><Relationship Id="rId5" Type="http://schemas.openxmlformats.org/officeDocument/2006/relationships/hyperlink" Target="http://hmrn.ru/ga/resursnyy-tsentr/normativnye-pravovye-dokumenty/perechen-uslug-48.docx" TargetMode="External"/><Relationship Id="rId15" Type="http://schemas.openxmlformats.org/officeDocument/2006/relationships/printerSettings" Target="../printerSettings/printerSettings2.bin"/><Relationship Id="rId10" Type="http://schemas.openxmlformats.org/officeDocument/2006/relationships/hyperlink" Target="http://hmrn.ru/ga/resursnyy-tsentr/so-nko-khanty-mansiyskogo-rayona/" TargetMode="External"/><Relationship Id="rId4" Type="http://schemas.openxmlformats.org/officeDocument/2006/relationships/hyperlink" Target="http://hmrn.ru/ga/resursnyy-tsentr/normativnye-pravovye-dokumenty/" TargetMode="External"/><Relationship Id="rId9" Type="http://schemas.openxmlformats.org/officeDocument/2006/relationships/hyperlink" Target="http://hmrn.ru/ga/resursnyy-tsentr/so-nko-khanty-mansiyskogo-rayona/" TargetMode="External"/><Relationship Id="rId14" Type="http://schemas.openxmlformats.org/officeDocument/2006/relationships/hyperlink" Target="http://hmrn.ru/raion/ekonomika/ip/index.ph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ovsyannikov@hmrn.r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hmrn.ru/municipal_property/perechen-imushchestva-dlya-predostavleniya-sotsialno-orientirovannym-nekomercheskim-organizatsiyam/" TargetMode="External"/><Relationship Id="rId1" Type="http://schemas.openxmlformats.org/officeDocument/2006/relationships/hyperlink" Target="http://hmrn.ru/abou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16"/>
  <sheetViews>
    <sheetView zoomScale="70" workbookViewId="0">
      <selection activeCell="D12" sqref="D12:I12"/>
    </sheetView>
  </sheetViews>
  <sheetFormatPr defaultRowHeight="20.25" x14ac:dyDescent="0.3"/>
  <cols>
    <col min="1" max="14" width="11.42578125" style="1" customWidth="1"/>
    <col min="15" max="16384" width="9.140625" style="1"/>
  </cols>
  <sheetData>
    <row r="1" spans="1:14" x14ac:dyDescent="0.3">
      <c r="K1" s="2"/>
      <c r="L1" s="3" t="s">
        <v>0</v>
      </c>
    </row>
    <row r="2" spans="1:14" x14ac:dyDescent="0.3">
      <c r="K2" s="2"/>
      <c r="L2" s="3"/>
    </row>
    <row r="9" spans="1:14" s="4" customFormat="1" ht="23.25" x14ac:dyDescent="0.35">
      <c r="A9" s="330" t="s">
        <v>1</v>
      </c>
      <c r="B9" s="330"/>
      <c r="C9" s="330"/>
      <c r="D9" s="330"/>
      <c r="E9" s="330"/>
      <c r="F9" s="330"/>
      <c r="G9" s="330"/>
      <c r="H9" s="330"/>
      <c r="I9" s="330"/>
      <c r="J9" s="330"/>
      <c r="K9" s="330"/>
      <c r="L9" s="330"/>
    </row>
    <row r="10" spans="1:14" s="4" customFormat="1" ht="23.25" x14ac:dyDescent="0.35">
      <c r="A10" s="330" t="s">
        <v>2</v>
      </c>
      <c r="B10" s="330"/>
      <c r="C10" s="330"/>
      <c r="D10" s="330"/>
      <c r="E10" s="330"/>
      <c r="F10" s="330"/>
      <c r="G10" s="330"/>
      <c r="H10" s="330"/>
      <c r="I10" s="330"/>
      <c r="J10" s="330"/>
      <c r="K10" s="330"/>
      <c r="L10" s="330"/>
    </row>
    <row r="11" spans="1:14" s="4" customFormat="1" ht="23.25" x14ac:dyDescent="0.35">
      <c r="D11" s="330" t="s">
        <v>721</v>
      </c>
      <c r="E11" s="330"/>
      <c r="F11" s="330"/>
      <c r="G11" s="330"/>
      <c r="H11" s="330"/>
      <c r="I11" s="330"/>
    </row>
    <row r="12" spans="1:14" x14ac:dyDescent="0.3">
      <c r="B12" s="5"/>
      <c r="D12" s="331" t="s">
        <v>3</v>
      </c>
      <c r="E12" s="331"/>
      <c r="F12" s="331"/>
      <c r="G12" s="331"/>
      <c r="H12" s="331"/>
      <c r="I12" s="331"/>
      <c r="J12" s="5"/>
      <c r="K12" s="5"/>
      <c r="L12" s="6"/>
      <c r="M12" s="6"/>
      <c r="N12" s="6"/>
    </row>
    <row r="13" spans="1:14" s="4" customFormat="1" ht="23.25" x14ac:dyDescent="0.35">
      <c r="A13" s="330" t="s">
        <v>4</v>
      </c>
      <c r="B13" s="330"/>
      <c r="C13" s="330"/>
      <c r="D13" s="330"/>
      <c r="E13" s="330"/>
      <c r="F13" s="330"/>
      <c r="G13" s="330"/>
      <c r="H13" s="330"/>
      <c r="I13" s="330"/>
      <c r="J13" s="330"/>
      <c r="K13" s="330"/>
      <c r="L13" s="330"/>
    </row>
    <row r="14" spans="1:14" s="4" customFormat="1" ht="23.25" x14ac:dyDescent="0.35">
      <c r="A14" s="330" t="s">
        <v>5</v>
      </c>
      <c r="B14" s="330"/>
      <c r="C14" s="330"/>
      <c r="D14" s="330"/>
      <c r="E14" s="330"/>
      <c r="F14" s="330"/>
      <c r="G14" s="330"/>
      <c r="H14" s="330"/>
      <c r="I14" s="330"/>
      <c r="J14" s="330"/>
      <c r="K14" s="330"/>
      <c r="L14" s="330"/>
    </row>
    <row r="15" spans="1:14" s="4" customFormat="1" ht="23.25" x14ac:dyDescent="0.35">
      <c r="A15" s="330" t="s">
        <v>6</v>
      </c>
      <c r="B15" s="330"/>
      <c r="C15" s="330"/>
      <c r="D15" s="330"/>
      <c r="E15" s="330"/>
      <c r="F15" s="330"/>
      <c r="G15" s="330"/>
      <c r="H15" s="330"/>
      <c r="I15" s="330"/>
      <c r="J15" s="330"/>
      <c r="K15" s="330"/>
      <c r="L15" s="330"/>
    </row>
    <row r="16" spans="1:14" s="4" customFormat="1" ht="23.25" x14ac:dyDescent="0.35">
      <c r="F16" s="7" t="s">
        <v>7</v>
      </c>
      <c r="G16" s="8" t="s">
        <v>659</v>
      </c>
      <c r="H16" s="8">
        <v>2025</v>
      </c>
      <c r="I16" s="9" t="s">
        <v>9</v>
      </c>
    </row>
  </sheetData>
  <mergeCells count="7">
    <mergeCell ref="A14:L14"/>
    <mergeCell ref="A15:L15"/>
    <mergeCell ref="A9:L9"/>
    <mergeCell ref="A10:L10"/>
    <mergeCell ref="D11:I11"/>
    <mergeCell ref="D12:I12"/>
    <mergeCell ref="A13:L13"/>
  </mergeCells>
  <dataValidations count="3">
    <dataValidation type="list" allowBlank="1" showInputMessage="1" showErrorMessage="1" sqref="G16">
      <formula1>Месяцы</formula1>
    </dataValidation>
    <dataValidation type="list" allowBlank="1" showInputMessage="1" showErrorMessage="1" sqref="H16">
      <formula1>Годы</formula1>
    </dataValidation>
    <dataValidation type="list" allowBlank="1" showInputMessage="1" showErrorMessage="1" sqref="D11">
      <formula1>МО</formula1>
    </dataValidation>
  </dataValidations>
  <pageMargins left="0.39370078740157477" right="0.39370078740157477" top="0.59055118110236249" bottom="0.39370078740157477" header="0.31496062992125984" footer="0.31496062992125984"/>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1"/>
  <sheetViews>
    <sheetView topLeftCell="A13" zoomScale="60" workbookViewId="0">
      <selection activeCell="H66" sqref="H66"/>
    </sheetView>
  </sheetViews>
  <sheetFormatPr defaultRowHeight="15.75" x14ac:dyDescent="0.25"/>
  <cols>
    <col min="1" max="1" width="8" style="159" customWidth="1"/>
    <col min="2" max="2" width="44.5703125" style="159" customWidth="1"/>
    <col min="3" max="3" width="57.85546875" style="159" customWidth="1"/>
    <col min="4" max="4" width="41.42578125" style="159" customWidth="1"/>
    <col min="5" max="5" width="11.5703125" style="159" customWidth="1"/>
    <col min="6" max="16384" width="9.140625" style="159"/>
  </cols>
  <sheetData>
    <row r="1" spans="1:4" ht="58.5" customHeight="1" x14ac:dyDescent="0.25">
      <c r="A1" s="496" t="s">
        <v>760</v>
      </c>
      <c r="B1" s="497"/>
      <c r="C1" s="497"/>
      <c r="D1" s="497"/>
    </row>
    <row r="2" spans="1:4" ht="59.25" customHeight="1" x14ac:dyDescent="0.25">
      <c r="A2" s="498" t="s">
        <v>493</v>
      </c>
      <c r="B2" s="499"/>
      <c r="C2" s="499"/>
      <c r="D2" s="500"/>
    </row>
    <row r="3" spans="1:4" ht="409.5" customHeight="1" x14ac:dyDescent="0.25">
      <c r="A3" s="515" t="s">
        <v>418</v>
      </c>
      <c r="B3" s="501" t="s">
        <v>494</v>
      </c>
      <c r="C3" s="208" t="s">
        <v>750</v>
      </c>
      <c r="D3" s="285" t="s">
        <v>885</v>
      </c>
    </row>
    <row r="4" spans="1:4" ht="87.75" customHeight="1" x14ac:dyDescent="0.25">
      <c r="A4" s="515"/>
      <c r="B4" s="502"/>
      <c r="C4" s="208" t="s">
        <v>751</v>
      </c>
      <c r="D4" s="285" t="s">
        <v>886</v>
      </c>
    </row>
    <row r="5" spans="1:4" ht="59.25" customHeight="1" x14ac:dyDescent="0.25">
      <c r="A5" s="515"/>
      <c r="B5" s="503"/>
      <c r="C5" s="145" t="s">
        <v>495</v>
      </c>
      <c r="D5" s="287" t="s">
        <v>887</v>
      </c>
    </row>
    <row r="6" spans="1:4" ht="46.5" customHeight="1" x14ac:dyDescent="0.25">
      <c r="A6" s="515" t="s">
        <v>146</v>
      </c>
      <c r="B6" s="145" t="s">
        <v>496</v>
      </c>
      <c r="C6" s="145"/>
      <c r="D6" s="145"/>
    </row>
    <row r="7" spans="1:4" ht="49.5" customHeight="1" x14ac:dyDescent="0.25">
      <c r="A7" s="515"/>
      <c r="B7" s="148" t="s">
        <v>497</v>
      </c>
      <c r="C7" s="145" t="s">
        <v>425</v>
      </c>
      <c r="D7" s="150">
        <v>6210.1</v>
      </c>
    </row>
    <row r="8" spans="1:4" ht="41.25" customHeight="1" x14ac:dyDescent="0.25">
      <c r="A8" s="515"/>
      <c r="B8" s="148" t="s">
        <v>498</v>
      </c>
      <c r="C8" s="145" t="s">
        <v>425</v>
      </c>
      <c r="D8" s="150">
        <v>328.8</v>
      </c>
    </row>
    <row r="9" spans="1:4" ht="84" customHeight="1" x14ac:dyDescent="0.25">
      <c r="A9" s="515"/>
      <c r="B9" s="148"/>
      <c r="C9" s="145" t="s">
        <v>499</v>
      </c>
      <c r="D9" s="150">
        <f>D8*100/D7</f>
        <v>5.2946007310671321</v>
      </c>
    </row>
    <row r="10" spans="1:4" ht="41.25" customHeight="1" x14ac:dyDescent="0.25">
      <c r="A10" s="515"/>
      <c r="B10" s="148" t="s">
        <v>500</v>
      </c>
      <c r="C10" s="145" t="s">
        <v>425</v>
      </c>
      <c r="D10" s="150">
        <v>289.2</v>
      </c>
    </row>
    <row r="11" spans="1:4" ht="40.5" customHeight="1" x14ac:dyDescent="0.25">
      <c r="A11" s="515"/>
      <c r="B11" s="148" t="s">
        <v>501</v>
      </c>
      <c r="C11" s="145" t="s">
        <v>425</v>
      </c>
      <c r="D11" s="150">
        <f>D7+D8-D10</f>
        <v>6249.7000000000007</v>
      </c>
    </row>
    <row r="12" spans="1:4" ht="50.25" customHeight="1" x14ac:dyDescent="0.25">
      <c r="A12" s="343" t="s">
        <v>430</v>
      </c>
      <c r="B12" s="145" t="s">
        <v>431</v>
      </c>
      <c r="C12" s="145"/>
      <c r="D12" s="145"/>
    </row>
    <row r="13" spans="1:4" ht="36" customHeight="1" x14ac:dyDescent="0.25">
      <c r="A13" s="339"/>
      <c r="B13" s="148" t="s">
        <v>502</v>
      </c>
      <c r="C13" s="145" t="s">
        <v>262</v>
      </c>
      <c r="D13" s="150">
        <v>23</v>
      </c>
    </row>
    <row r="14" spans="1:4" ht="38.25" customHeight="1" x14ac:dyDescent="0.25">
      <c r="A14" s="339"/>
      <c r="B14" s="148" t="s">
        <v>498</v>
      </c>
      <c r="C14" s="145" t="s">
        <v>262</v>
      </c>
      <c r="D14" s="150">
        <v>1</v>
      </c>
    </row>
    <row r="15" spans="1:4" ht="72" customHeight="1" x14ac:dyDescent="0.25">
      <c r="A15" s="339"/>
      <c r="B15" s="148"/>
      <c r="C15" s="145" t="s">
        <v>503</v>
      </c>
      <c r="D15" s="150">
        <f>D14*100/D13</f>
        <v>4.3478260869565215</v>
      </c>
    </row>
    <row r="16" spans="1:4" ht="36.75" customHeight="1" x14ac:dyDescent="0.25">
      <c r="A16" s="339"/>
      <c r="B16" s="148" t="s">
        <v>500</v>
      </c>
      <c r="C16" s="145" t="s">
        <v>262</v>
      </c>
      <c r="D16" s="150">
        <v>1</v>
      </c>
    </row>
    <row r="17" spans="1:4" ht="38.25" customHeight="1" x14ac:dyDescent="0.25">
      <c r="A17" s="340"/>
      <c r="B17" s="148" t="s">
        <v>504</v>
      </c>
      <c r="C17" s="145" t="s">
        <v>262</v>
      </c>
      <c r="D17" s="150">
        <f>D13+D14-D16</f>
        <v>23</v>
      </c>
    </row>
    <row r="18" spans="1:4" ht="52.5" customHeight="1" x14ac:dyDescent="0.25">
      <c r="A18" s="343" t="s">
        <v>435</v>
      </c>
      <c r="B18" s="145" t="s">
        <v>505</v>
      </c>
      <c r="C18" s="145" t="s">
        <v>262</v>
      </c>
      <c r="D18" s="150">
        <v>45</v>
      </c>
    </row>
    <row r="19" spans="1:4" ht="65.25" customHeight="1" x14ac:dyDescent="0.25">
      <c r="A19" s="340"/>
      <c r="B19" s="148" t="s">
        <v>506</v>
      </c>
      <c r="C19" s="145" t="s">
        <v>262</v>
      </c>
      <c r="D19" s="150">
        <v>1</v>
      </c>
    </row>
    <row r="20" spans="1:4" ht="64.5" customHeight="1" x14ac:dyDescent="0.25">
      <c r="A20" s="343" t="s">
        <v>438</v>
      </c>
      <c r="B20" s="145" t="s">
        <v>507</v>
      </c>
      <c r="C20" s="145" t="s">
        <v>262</v>
      </c>
      <c r="D20" s="150">
        <v>137</v>
      </c>
    </row>
    <row r="21" spans="1:4" ht="70.5" customHeight="1" x14ac:dyDescent="0.25">
      <c r="A21" s="340"/>
      <c r="B21" s="148" t="s">
        <v>506</v>
      </c>
      <c r="C21" s="145" t="s">
        <v>262</v>
      </c>
      <c r="D21" s="150">
        <v>0</v>
      </c>
    </row>
    <row r="22" spans="1:4" ht="68.25" customHeight="1" x14ac:dyDescent="0.25">
      <c r="A22" s="343" t="s">
        <v>440</v>
      </c>
      <c r="B22" s="145" t="s">
        <v>508</v>
      </c>
      <c r="C22" s="145" t="s">
        <v>262</v>
      </c>
      <c r="D22" s="150">
        <f>D17+D18+D20</f>
        <v>205</v>
      </c>
    </row>
    <row r="23" spans="1:4" ht="67.5" customHeight="1" x14ac:dyDescent="0.25">
      <c r="A23" s="340"/>
      <c r="B23" s="148" t="s">
        <v>506</v>
      </c>
      <c r="C23" s="145" t="s">
        <v>262</v>
      </c>
      <c r="D23" s="150">
        <f>D19+D21+D47</f>
        <v>2</v>
      </c>
    </row>
    <row r="24" spans="1:4" ht="70.5" customHeight="1" x14ac:dyDescent="0.25">
      <c r="A24" s="30" t="s">
        <v>442</v>
      </c>
      <c r="B24" s="145" t="s">
        <v>509</v>
      </c>
      <c r="C24" s="145" t="s">
        <v>444</v>
      </c>
      <c r="D24" s="150">
        <f>D23/D22*100</f>
        <v>0.97560975609756095</v>
      </c>
    </row>
    <row r="25" spans="1:4" ht="186.75" customHeight="1" x14ac:dyDescent="0.25">
      <c r="A25" s="352" t="s">
        <v>445</v>
      </c>
      <c r="B25" s="518" t="s">
        <v>510</v>
      </c>
      <c r="C25" s="518" t="s">
        <v>511</v>
      </c>
      <c r="D25" s="165" t="s">
        <v>888</v>
      </c>
    </row>
    <row r="26" spans="1:4" ht="150.75" customHeight="1" x14ac:dyDescent="0.25">
      <c r="A26" s="348"/>
      <c r="B26" s="519"/>
      <c r="C26" s="519"/>
      <c r="D26" s="165" t="s">
        <v>889</v>
      </c>
    </row>
    <row r="27" spans="1:4" ht="151.5" customHeight="1" x14ac:dyDescent="0.25">
      <c r="A27" s="348"/>
      <c r="B27" s="519"/>
      <c r="C27" s="519"/>
      <c r="D27" s="165" t="s">
        <v>890</v>
      </c>
    </row>
    <row r="28" spans="1:4" ht="165.75" customHeight="1" x14ac:dyDescent="0.25">
      <c r="A28" s="349"/>
      <c r="B28" s="520"/>
      <c r="C28" s="520"/>
      <c r="D28" s="285" t="s">
        <v>879</v>
      </c>
    </row>
    <row r="29" spans="1:4" ht="51" customHeight="1" x14ac:dyDescent="0.25">
      <c r="A29" s="352" t="s">
        <v>448</v>
      </c>
      <c r="B29" s="501" t="s">
        <v>512</v>
      </c>
      <c r="C29" s="145" t="s">
        <v>450</v>
      </c>
      <c r="D29" s="145" t="s">
        <v>840</v>
      </c>
    </row>
    <row r="30" spans="1:4" ht="42" customHeight="1" x14ac:dyDescent="0.25">
      <c r="A30" s="353"/>
      <c r="B30" s="502"/>
      <c r="C30" s="145" t="s">
        <v>513</v>
      </c>
      <c r="D30" s="145" t="s">
        <v>783</v>
      </c>
    </row>
    <row r="31" spans="1:4" ht="60" customHeight="1" x14ac:dyDescent="0.25">
      <c r="A31" s="353"/>
      <c r="B31" s="503"/>
      <c r="C31" s="145" t="s">
        <v>514</v>
      </c>
      <c r="D31" s="145">
        <v>0.1</v>
      </c>
    </row>
    <row r="32" spans="1:4" ht="192.75" customHeight="1" x14ac:dyDescent="0.25">
      <c r="A32" s="166" t="s">
        <v>453</v>
      </c>
      <c r="B32" s="167" t="s">
        <v>515</v>
      </c>
      <c r="C32" s="145" t="s">
        <v>516</v>
      </c>
      <c r="D32" s="285" t="s">
        <v>891</v>
      </c>
    </row>
    <row r="33" spans="1:4" ht="30.75" customHeight="1" x14ac:dyDescent="0.25">
      <c r="A33" s="352" t="s">
        <v>456</v>
      </c>
      <c r="B33" s="501" t="s">
        <v>517</v>
      </c>
      <c r="C33" s="145" t="s">
        <v>458</v>
      </c>
      <c r="D33" s="149">
        <v>1</v>
      </c>
    </row>
    <row r="34" spans="1:4" ht="34.5" customHeight="1" x14ac:dyDescent="0.25">
      <c r="A34" s="353"/>
      <c r="B34" s="502"/>
      <c r="C34" s="148" t="s">
        <v>518</v>
      </c>
      <c r="D34" s="149">
        <v>1</v>
      </c>
    </row>
    <row r="35" spans="1:4" ht="23.25" customHeight="1" x14ac:dyDescent="0.25">
      <c r="A35" s="353"/>
      <c r="B35" s="502"/>
      <c r="C35" s="145" t="s">
        <v>459</v>
      </c>
      <c r="D35" s="149">
        <v>0</v>
      </c>
    </row>
    <row r="36" spans="1:4" ht="39" customHeight="1" x14ac:dyDescent="0.25">
      <c r="A36" s="353"/>
      <c r="B36" s="502"/>
      <c r="C36" s="148" t="s">
        <v>518</v>
      </c>
      <c r="D36" s="149">
        <v>0</v>
      </c>
    </row>
    <row r="37" spans="1:4" ht="42" customHeight="1" x14ac:dyDescent="0.25">
      <c r="A37" s="353"/>
      <c r="B37" s="502"/>
      <c r="C37" s="145" t="s">
        <v>460</v>
      </c>
      <c r="D37" s="149">
        <v>0</v>
      </c>
    </row>
    <row r="38" spans="1:4" ht="42" customHeight="1" x14ac:dyDescent="0.25">
      <c r="A38" s="353"/>
      <c r="B38" s="502"/>
      <c r="C38" s="148" t="s">
        <v>518</v>
      </c>
      <c r="D38" s="149">
        <v>0</v>
      </c>
    </row>
    <row r="39" spans="1:4" ht="54" customHeight="1" x14ac:dyDescent="0.25">
      <c r="A39" s="353"/>
      <c r="B39" s="502"/>
      <c r="C39" s="145" t="s">
        <v>519</v>
      </c>
      <c r="D39" s="149">
        <f t="shared" ref="D39:D47" si="0">D33+D35+D37</f>
        <v>1</v>
      </c>
    </row>
    <row r="40" spans="1:4" ht="42.75" customHeight="1" x14ac:dyDescent="0.25">
      <c r="A40" s="354"/>
      <c r="B40" s="503"/>
      <c r="C40" s="148" t="s">
        <v>520</v>
      </c>
      <c r="D40" s="149">
        <f t="shared" si="0"/>
        <v>1</v>
      </c>
    </row>
    <row r="41" spans="1:4" ht="30.75" customHeight="1" x14ac:dyDescent="0.25">
      <c r="A41" s="352" t="s">
        <v>462</v>
      </c>
      <c r="B41" s="501" t="s">
        <v>521</v>
      </c>
      <c r="C41" s="145" t="s">
        <v>458</v>
      </c>
      <c r="D41" s="149">
        <v>1</v>
      </c>
    </row>
    <row r="42" spans="1:4" ht="36.75" customHeight="1" x14ac:dyDescent="0.25">
      <c r="A42" s="353"/>
      <c r="B42" s="502"/>
      <c r="C42" s="148" t="s">
        <v>522</v>
      </c>
      <c r="D42" s="149">
        <v>1</v>
      </c>
    </row>
    <row r="43" spans="1:4" ht="33.75" customHeight="1" x14ac:dyDescent="0.25">
      <c r="A43" s="353"/>
      <c r="B43" s="502"/>
      <c r="C43" s="145" t="s">
        <v>459</v>
      </c>
      <c r="D43" s="149">
        <v>0</v>
      </c>
    </row>
    <row r="44" spans="1:4" ht="37.5" customHeight="1" x14ac:dyDescent="0.25">
      <c r="A44" s="353"/>
      <c r="B44" s="502"/>
      <c r="C44" s="148" t="s">
        <v>522</v>
      </c>
      <c r="D44" s="149">
        <v>0</v>
      </c>
    </row>
    <row r="45" spans="1:4" ht="36" customHeight="1" x14ac:dyDescent="0.25">
      <c r="A45" s="353"/>
      <c r="B45" s="502"/>
      <c r="C45" s="145" t="s">
        <v>460</v>
      </c>
      <c r="D45" s="149">
        <v>0</v>
      </c>
    </row>
    <row r="46" spans="1:4" ht="39" customHeight="1" x14ac:dyDescent="0.25">
      <c r="A46" s="353"/>
      <c r="B46" s="502"/>
      <c r="C46" s="148" t="s">
        <v>522</v>
      </c>
      <c r="D46" s="149">
        <v>0</v>
      </c>
    </row>
    <row r="47" spans="1:4" ht="39" customHeight="1" x14ac:dyDescent="0.25">
      <c r="A47" s="353"/>
      <c r="B47" s="502"/>
      <c r="C47" s="145" t="s">
        <v>523</v>
      </c>
      <c r="D47" s="149">
        <f t="shared" si="0"/>
        <v>1</v>
      </c>
    </row>
    <row r="48" spans="1:4" ht="39" customHeight="1" x14ac:dyDescent="0.25">
      <c r="A48" s="354"/>
      <c r="B48" s="503"/>
      <c r="C48" s="148" t="s">
        <v>522</v>
      </c>
      <c r="D48" s="149">
        <f>D42+D44+D46</f>
        <v>1</v>
      </c>
    </row>
    <row r="49" spans="1:5" ht="37.5" customHeight="1" x14ac:dyDescent="0.25">
      <c r="A49" s="515" t="s">
        <v>465</v>
      </c>
      <c r="B49" s="514" t="s">
        <v>524</v>
      </c>
      <c r="C49" s="145" t="s">
        <v>467</v>
      </c>
      <c r="D49" s="149">
        <v>35.299999999999997</v>
      </c>
    </row>
    <row r="50" spans="1:5" ht="37.5" customHeight="1" x14ac:dyDescent="0.25">
      <c r="A50" s="515"/>
      <c r="B50" s="514"/>
      <c r="C50" s="148" t="s">
        <v>525</v>
      </c>
      <c r="D50" s="149">
        <v>35.299999999999997</v>
      </c>
    </row>
    <row r="51" spans="1:5" ht="39.75" customHeight="1" x14ac:dyDescent="0.25">
      <c r="A51" s="515"/>
      <c r="B51" s="514"/>
      <c r="C51" s="145" t="s">
        <v>526</v>
      </c>
      <c r="D51" s="149">
        <v>0</v>
      </c>
    </row>
    <row r="52" spans="1:5" ht="39.75" customHeight="1" x14ac:dyDescent="0.25">
      <c r="A52" s="515"/>
      <c r="B52" s="514"/>
      <c r="C52" s="148" t="s">
        <v>525</v>
      </c>
      <c r="D52" s="168">
        <v>0</v>
      </c>
    </row>
    <row r="53" spans="1:5" ht="42.75" customHeight="1" x14ac:dyDescent="0.25">
      <c r="A53" s="515"/>
      <c r="B53" s="514"/>
      <c r="C53" s="144" t="s">
        <v>469</v>
      </c>
      <c r="D53" s="168">
        <v>0</v>
      </c>
    </row>
    <row r="54" spans="1:5" ht="42.75" customHeight="1" x14ac:dyDescent="0.25">
      <c r="A54" s="515"/>
      <c r="B54" s="514"/>
      <c r="C54" s="148" t="s">
        <v>525</v>
      </c>
      <c r="D54" s="169">
        <v>0</v>
      </c>
    </row>
    <row r="55" spans="1:5" ht="53.25" customHeight="1" x14ac:dyDescent="0.25">
      <c r="A55" s="515"/>
      <c r="B55" s="514"/>
      <c r="C55" s="145" t="s">
        <v>527</v>
      </c>
      <c r="D55" s="169">
        <f>D49+D51+D53</f>
        <v>35.299999999999997</v>
      </c>
    </row>
    <row r="56" spans="1:5" ht="52.5" customHeight="1" x14ac:dyDescent="0.25">
      <c r="A56" s="515"/>
      <c r="B56" s="514"/>
      <c r="C56" s="148" t="s">
        <v>525</v>
      </c>
      <c r="D56" s="169">
        <f>D50+D52+D54</f>
        <v>35.299999999999997</v>
      </c>
      <c r="E56" s="159" t="s">
        <v>892</v>
      </c>
    </row>
    <row r="57" spans="1:5" ht="38.25" customHeight="1" x14ac:dyDescent="0.25">
      <c r="A57" s="517" t="s">
        <v>752</v>
      </c>
      <c r="B57" s="509"/>
      <c r="C57" s="509"/>
      <c r="D57" s="510"/>
    </row>
    <row r="58" spans="1:5" ht="15" customHeight="1" x14ac:dyDescent="0.25">
      <c r="A58" s="355" t="s">
        <v>472</v>
      </c>
      <c r="B58" s="501" t="s">
        <v>528</v>
      </c>
      <c r="C58" s="145" t="s">
        <v>474</v>
      </c>
      <c r="D58" s="150"/>
    </row>
    <row r="59" spans="1:5" ht="81.75" customHeight="1" x14ac:dyDescent="0.25">
      <c r="A59" s="355"/>
      <c r="B59" s="503"/>
      <c r="C59" s="145" t="s">
        <v>475</v>
      </c>
      <c r="D59" s="150">
        <v>15</v>
      </c>
    </row>
    <row r="60" spans="1:5" ht="51" customHeight="1" x14ac:dyDescent="0.25">
      <c r="A60" s="521" t="s">
        <v>529</v>
      </c>
      <c r="B60" s="521"/>
      <c r="C60" s="521"/>
      <c r="D60" s="521"/>
    </row>
    <row r="61" spans="1:5" ht="104.25" customHeight="1" x14ac:dyDescent="0.25">
      <c r="A61" s="352" t="s">
        <v>477</v>
      </c>
      <c r="B61" s="501" t="s">
        <v>530</v>
      </c>
      <c r="C61" s="154" t="s">
        <v>531</v>
      </c>
      <c r="D61" s="33" t="s">
        <v>17</v>
      </c>
    </row>
    <row r="62" spans="1:5" ht="41.25" customHeight="1" x14ac:dyDescent="0.25">
      <c r="A62" s="353"/>
      <c r="B62" s="502"/>
      <c r="C62" s="148" t="s">
        <v>532</v>
      </c>
      <c r="D62" s="33" t="s">
        <v>17</v>
      </c>
    </row>
    <row r="63" spans="1:5" ht="73.5" customHeight="1" x14ac:dyDescent="0.25">
      <c r="A63" s="353"/>
      <c r="B63" s="502"/>
      <c r="C63" s="154" t="s">
        <v>533</v>
      </c>
      <c r="D63" s="33" t="s">
        <v>17</v>
      </c>
      <c r="E63" s="159" t="s">
        <v>893</v>
      </c>
    </row>
    <row r="64" spans="1:5" ht="44.25" customHeight="1" x14ac:dyDescent="0.25">
      <c r="A64" s="353"/>
      <c r="B64" s="502"/>
      <c r="C64" s="148" t="s">
        <v>534</v>
      </c>
      <c r="D64" s="33"/>
    </row>
    <row r="65" spans="1:4" ht="87" customHeight="1" x14ac:dyDescent="0.25">
      <c r="A65" s="353"/>
      <c r="B65" s="502"/>
      <c r="C65" s="147" t="s">
        <v>535</v>
      </c>
      <c r="D65" s="33" t="s">
        <v>894</v>
      </c>
    </row>
    <row r="66" spans="1:4" ht="39.75" customHeight="1" x14ac:dyDescent="0.25">
      <c r="A66" s="354"/>
      <c r="B66" s="503"/>
      <c r="C66" s="148" t="s">
        <v>525</v>
      </c>
      <c r="D66" s="155"/>
    </row>
    <row r="67" spans="1:4" x14ac:dyDescent="0.25">
      <c r="A67" s="516" t="s">
        <v>536</v>
      </c>
      <c r="B67" s="516"/>
      <c r="C67" s="516"/>
      <c r="D67" s="516"/>
    </row>
    <row r="68" spans="1:4" ht="66.75" customHeight="1" x14ac:dyDescent="0.25">
      <c r="A68" s="506" t="s">
        <v>483</v>
      </c>
      <c r="B68" s="507" t="s">
        <v>537</v>
      </c>
      <c r="C68" s="157" t="s">
        <v>485</v>
      </c>
      <c r="D68" s="158"/>
    </row>
    <row r="69" spans="1:4" ht="66.75" customHeight="1" x14ac:dyDescent="0.25">
      <c r="A69" s="506"/>
      <c r="B69" s="507"/>
      <c r="C69" s="157" t="s">
        <v>486</v>
      </c>
      <c r="D69" s="158"/>
    </row>
    <row r="70" spans="1:4" ht="47.25" x14ac:dyDescent="0.25">
      <c r="A70" s="156" t="s">
        <v>487</v>
      </c>
      <c r="B70" s="157" t="s">
        <v>538</v>
      </c>
      <c r="C70" s="157" t="s">
        <v>489</v>
      </c>
      <c r="D70" s="158"/>
    </row>
    <row r="71" spans="1:4" ht="63" x14ac:dyDescent="0.25">
      <c r="A71" s="156" t="s">
        <v>490</v>
      </c>
      <c r="B71" s="157" t="s">
        <v>539</v>
      </c>
      <c r="C71" s="157" t="s">
        <v>262</v>
      </c>
      <c r="D71" s="158"/>
    </row>
    <row r="73" spans="1:4" x14ac:dyDescent="0.25">
      <c r="A73" s="159" t="s">
        <v>492</v>
      </c>
      <c r="B73" s="162"/>
      <c r="C73" s="162"/>
      <c r="D73" s="162"/>
    </row>
    <row r="74" spans="1:4" x14ac:dyDescent="0.25">
      <c r="B74" s="162"/>
      <c r="C74" s="162"/>
      <c r="D74" s="162"/>
    </row>
    <row r="75" spans="1:4" x14ac:dyDescent="0.25">
      <c r="B75" s="162"/>
      <c r="C75" s="162"/>
      <c r="D75" s="162"/>
    </row>
    <row r="76" spans="1:4" x14ac:dyDescent="0.25">
      <c r="B76" s="162"/>
      <c r="C76" s="162"/>
      <c r="D76" s="162"/>
    </row>
    <row r="77" spans="1:4" x14ac:dyDescent="0.25">
      <c r="B77" s="162"/>
      <c r="C77" s="162"/>
      <c r="D77" s="162"/>
    </row>
    <row r="78" spans="1:4" x14ac:dyDescent="0.25">
      <c r="B78" s="162"/>
      <c r="C78" s="162"/>
      <c r="D78" s="162"/>
    </row>
    <row r="79" spans="1:4" x14ac:dyDescent="0.25">
      <c r="B79" s="162"/>
      <c r="C79" s="162"/>
      <c r="D79" s="162"/>
    </row>
    <row r="80" spans="1:4" x14ac:dyDescent="0.25">
      <c r="B80" s="162"/>
      <c r="C80" s="162"/>
      <c r="D80" s="162"/>
    </row>
    <row r="81" spans="2:4" x14ac:dyDescent="0.25">
      <c r="B81" s="162"/>
      <c r="C81" s="162"/>
      <c r="D81" s="162"/>
    </row>
  </sheetData>
  <mergeCells count="29">
    <mergeCell ref="B25:B28"/>
    <mergeCell ref="C25:C28"/>
    <mergeCell ref="A60:D60"/>
    <mergeCell ref="A61:A66"/>
    <mergeCell ref="B61:B66"/>
    <mergeCell ref="B29:B31"/>
    <mergeCell ref="A33:A40"/>
    <mergeCell ref="B33:B40"/>
    <mergeCell ref="A41:A48"/>
    <mergeCell ref="B41:B48"/>
    <mergeCell ref="A67:D67"/>
    <mergeCell ref="A68:A69"/>
    <mergeCell ref="B68:B69"/>
    <mergeCell ref="A49:A56"/>
    <mergeCell ref="B49:B56"/>
    <mergeCell ref="A57:D57"/>
    <mergeCell ref="A58:A59"/>
    <mergeCell ref="B58:B59"/>
    <mergeCell ref="A12:A17"/>
    <mergeCell ref="A18:A19"/>
    <mergeCell ref="A20:A21"/>
    <mergeCell ref="A22:A23"/>
    <mergeCell ref="A29:A31"/>
    <mergeCell ref="A25:A28"/>
    <mergeCell ref="A1:D1"/>
    <mergeCell ref="A2:D2"/>
    <mergeCell ref="A3:A5"/>
    <mergeCell ref="B3:B5"/>
    <mergeCell ref="A6:A11"/>
  </mergeCells>
  <hyperlinks>
    <hyperlink ref="D5" r:id="rId1"/>
  </hyperlinks>
  <pageMargins left="0.70866141732283472" right="0.59055118110236249" top="0.74803149606299213" bottom="0.74803149606299213" header="0.31496062992125984" footer="0.31496062992125984"/>
  <pageSetup paperSize="9" scale="68" fitToHeight="0"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zoomScale="85" workbookViewId="0">
      <selection activeCell="E13" sqref="E13"/>
    </sheetView>
  </sheetViews>
  <sheetFormatPr defaultRowHeight="15" x14ac:dyDescent="0.25"/>
  <cols>
    <col min="1" max="1" width="7.140625" customWidth="1"/>
    <col min="2" max="2" width="66" customWidth="1"/>
    <col min="3" max="3" width="56" customWidth="1"/>
    <col min="4" max="4" width="21.28515625" customWidth="1"/>
  </cols>
  <sheetData>
    <row r="1" spans="1:5" s="12" customFormat="1" ht="38.25" customHeight="1" x14ac:dyDescent="0.25">
      <c r="A1" s="523" t="s">
        <v>755</v>
      </c>
      <c r="B1" s="523"/>
      <c r="C1" s="523"/>
      <c r="D1" s="523"/>
    </row>
    <row r="2" spans="1:5" s="12" customFormat="1" ht="65.25" customHeight="1" x14ac:dyDescent="0.25">
      <c r="A2" s="31" t="s">
        <v>17</v>
      </c>
      <c r="B2" s="26" t="s">
        <v>540</v>
      </c>
      <c r="C2" s="40" t="s">
        <v>541</v>
      </c>
      <c r="D2" s="40" t="s">
        <v>542</v>
      </c>
    </row>
    <row r="3" spans="1:5" s="10" customFormat="1" ht="15.75" customHeight="1" x14ac:dyDescent="0.25">
      <c r="A3" s="524" t="s">
        <v>137</v>
      </c>
      <c r="B3" s="344" t="s">
        <v>543</v>
      </c>
      <c r="C3" s="24" t="s">
        <v>544</v>
      </c>
      <c r="D3" s="28">
        <f>SUM(D4:D6)</f>
        <v>2</v>
      </c>
    </row>
    <row r="4" spans="1:5" s="10" customFormat="1" ht="15.75" x14ac:dyDescent="0.25">
      <c r="A4" s="525"/>
      <c r="B4" s="345"/>
      <c r="C4" s="170" t="s">
        <v>545</v>
      </c>
      <c r="D4" s="28"/>
    </row>
    <row r="5" spans="1:5" s="10" customFormat="1" ht="15.75" x14ac:dyDescent="0.25">
      <c r="A5" s="525"/>
      <c r="B5" s="345"/>
      <c r="C5" s="170" t="s">
        <v>546</v>
      </c>
      <c r="D5" s="28"/>
    </row>
    <row r="6" spans="1:5" s="10" customFormat="1" ht="15.75" x14ac:dyDescent="0.25">
      <c r="A6" s="525"/>
      <c r="B6" s="345"/>
      <c r="C6" s="170" t="s">
        <v>547</v>
      </c>
      <c r="D6" s="28">
        <v>2</v>
      </c>
    </row>
    <row r="7" spans="1:5" s="10" customFormat="1" ht="88.5" customHeight="1" x14ac:dyDescent="0.25">
      <c r="A7" s="526"/>
      <c r="B7" s="171" t="s">
        <v>548</v>
      </c>
      <c r="C7" s="28" t="s">
        <v>308</v>
      </c>
      <c r="D7" s="136"/>
    </row>
    <row r="8" spans="1:5" s="10" customFormat="1" ht="31.5" x14ac:dyDescent="0.25">
      <c r="A8" s="524" t="s">
        <v>265</v>
      </c>
      <c r="B8" s="344" t="s">
        <v>549</v>
      </c>
      <c r="C8" s="24" t="s">
        <v>544</v>
      </c>
      <c r="D8" s="136">
        <f>SUM(D9:D11)</f>
        <v>35</v>
      </c>
    </row>
    <row r="9" spans="1:5" s="10" customFormat="1" ht="15.75" customHeight="1" x14ac:dyDescent="0.25">
      <c r="A9" s="525"/>
      <c r="B9" s="345"/>
      <c r="C9" s="170" t="s">
        <v>545</v>
      </c>
      <c r="D9" s="136"/>
    </row>
    <row r="10" spans="1:5" s="10" customFormat="1" ht="15.75" x14ac:dyDescent="0.25">
      <c r="A10" s="525"/>
      <c r="B10" s="345"/>
      <c r="C10" s="170" t="s">
        <v>546</v>
      </c>
      <c r="D10" s="136"/>
    </row>
    <row r="11" spans="1:5" s="12" customFormat="1" ht="24.75" customHeight="1" x14ac:dyDescent="0.25">
      <c r="A11" s="525"/>
      <c r="B11" s="346"/>
      <c r="C11" s="170" t="s">
        <v>547</v>
      </c>
      <c r="D11" s="323">
        <v>35</v>
      </c>
    </row>
    <row r="12" spans="1:5" s="10" customFormat="1" ht="91.5" customHeight="1" x14ac:dyDescent="0.25">
      <c r="A12" s="526"/>
      <c r="B12" s="41" t="s">
        <v>550</v>
      </c>
      <c r="C12" s="172" t="s">
        <v>308</v>
      </c>
      <c r="D12" s="136"/>
    </row>
    <row r="13" spans="1:5" s="12" customFormat="1" ht="87" customHeight="1" x14ac:dyDescent="0.25">
      <c r="A13" s="173" t="s">
        <v>270</v>
      </c>
      <c r="B13" s="174" t="s">
        <v>551</v>
      </c>
      <c r="C13" s="102" t="s">
        <v>308</v>
      </c>
      <c r="D13" s="136"/>
    </row>
    <row r="14" spans="1:5" s="12" customFormat="1" ht="75" customHeight="1" x14ac:dyDescent="0.25">
      <c r="A14" s="175" t="s">
        <v>130</v>
      </c>
      <c r="B14" s="174" t="s">
        <v>552</v>
      </c>
      <c r="C14" s="102" t="s">
        <v>293</v>
      </c>
      <c r="D14" s="86">
        <f>IF((D7+D12+D13)&gt;0,(D7+D12)/(D7+D12+D13)*100,0)</f>
        <v>0</v>
      </c>
    </row>
    <row r="15" spans="1:5" s="10" customFormat="1" ht="60.75" customHeight="1" x14ac:dyDescent="0.25">
      <c r="A15" s="79" t="s">
        <v>131</v>
      </c>
      <c r="B15" s="174" t="s">
        <v>553</v>
      </c>
      <c r="C15" s="102" t="s">
        <v>262</v>
      </c>
      <c r="D15" s="81">
        <v>356</v>
      </c>
      <c r="E15" s="176"/>
    </row>
    <row r="16" spans="1:5" s="10" customFormat="1" ht="78.75" x14ac:dyDescent="0.25">
      <c r="A16" s="30" t="s">
        <v>285</v>
      </c>
      <c r="B16" s="41" t="s">
        <v>554</v>
      </c>
      <c r="C16" s="24" t="s">
        <v>555</v>
      </c>
      <c r="D16" s="28">
        <v>267</v>
      </c>
      <c r="E16" s="12"/>
    </row>
    <row r="17" spans="1:4" s="10" customFormat="1" ht="15" customHeight="1" x14ac:dyDescent="0.25">
      <c r="A17" s="35" t="s">
        <v>123</v>
      </c>
      <c r="B17" s="36"/>
      <c r="C17" s="12"/>
      <c r="D17" s="12"/>
    </row>
    <row r="18" spans="1:4" s="10" customFormat="1" ht="36.75" customHeight="1" x14ac:dyDescent="0.25">
      <c r="A18" s="522" t="s">
        <v>556</v>
      </c>
      <c r="B18" s="522"/>
      <c r="C18" s="522"/>
      <c r="D18" s="522"/>
    </row>
    <row r="19" spans="1:4" s="10" customFormat="1" ht="33.75" customHeight="1" x14ac:dyDescent="0.25">
      <c r="A19" s="522" t="s">
        <v>557</v>
      </c>
      <c r="B19" s="522"/>
      <c r="C19" s="522"/>
      <c r="D19" s="522"/>
    </row>
    <row r="20" spans="1:4" s="10" customFormat="1" x14ac:dyDescent="0.25">
      <c r="A20" s="11"/>
      <c r="C20" s="12"/>
      <c r="D20" s="12"/>
    </row>
  </sheetData>
  <sheetProtection algorithmName="SHA-512" hashValue="ThpwNWbwc1TasLvlH2YEvzvy7Es8Sb/+1YvuvLKxi9xxEYWRTE2sP2rX22068HXUSsC6IfMnl3UrLF/Qdwmlmg==" saltValue="IerdH2dcfdeVYICPTDqgRA==" spinCount="100000" sheet="1" objects="1" scenarios="1" formatCells="0" formatColumns="0" formatRows="0" insertColumns="0" insertRows="0" deleteColumns="0" deleteRows="0"/>
  <mergeCells count="7">
    <mergeCell ref="A18:D18"/>
    <mergeCell ref="A19:D19"/>
    <mergeCell ref="A1:D1"/>
    <mergeCell ref="A3:A7"/>
    <mergeCell ref="B3:B6"/>
    <mergeCell ref="A8:A12"/>
    <mergeCell ref="B8:B11"/>
  </mergeCells>
  <pageMargins left="0.7" right="0.7" top="0.75" bottom="0.75" header="0.3" footer="0.3"/>
  <pageSetup paperSize="9" scale="6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zoomScale="80" zoomScaleNormal="80" workbookViewId="0">
      <pane ySplit="6" topLeftCell="A7" activePane="bottomLeft" state="frozen"/>
      <selection pane="bottomLeft" activeCell="G21" sqref="G21"/>
    </sheetView>
  </sheetViews>
  <sheetFormatPr defaultRowHeight="15" x14ac:dyDescent="0.25"/>
  <cols>
    <col min="1" max="1" width="5" style="177" customWidth="1"/>
    <col min="2" max="2" width="63.85546875" style="177" customWidth="1"/>
    <col min="3" max="4" width="9.140625" style="177"/>
    <col min="5" max="5" width="13.42578125" style="177" customWidth="1"/>
    <col min="6" max="6" width="12.42578125" style="177" customWidth="1"/>
    <col min="7" max="16384" width="9.140625" style="177"/>
  </cols>
  <sheetData>
    <row r="1" spans="1:7" s="178" customFormat="1" ht="50.25" customHeight="1" x14ac:dyDescent="0.25">
      <c r="A1" s="528" t="s">
        <v>558</v>
      </c>
      <c r="B1" s="528"/>
      <c r="C1" s="528"/>
      <c r="D1" s="528"/>
      <c r="E1" s="528"/>
      <c r="F1" s="528"/>
    </row>
    <row r="2" spans="1:7" s="178" customFormat="1" x14ac:dyDescent="0.25">
      <c r="A2" s="179"/>
      <c r="B2" s="180"/>
    </row>
    <row r="3" spans="1:7" s="181" customFormat="1" ht="15.75" customHeight="1" x14ac:dyDescent="0.25">
      <c r="A3" s="337" t="s">
        <v>12</v>
      </c>
      <c r="B3" s="529" t="s">
        <v>559</v>
      </c>
      <c r="C3" s="532" t="s">
        <v>542</v>
      </c>
      <c r="D3" s="533"/>
      <c r="E3" s="533"/>
      <c r="F3" s="534"/>
      <c r="G3" s="182"/>
    </row>
    <row r="4" spans="1:7" s="181" customFormat="1" ht="15.75" x14ac:dyDescent="0.25">
      <c r="A4" s="457"/>
      <c r="B4" s="530"/>
      <c r="C4" s="535" t="s">
        <v>688</v>
      </c>
      <c r="D4" s="536"/>
      <c r="E4" s="536"/>
      <c r="F4" s="536"/>
    </row>
    <row r="5" spans="1:7" s="181" customFormat="1" ht="47.25" x14ac:dyDescent="0.25">
      <c r="A5" s="338"/>
      <c r="B5" s="531"/>
      <c r="C5" s="39" t="s">
        <v>560</v>
      </c>
      <c r="D5" s="39" t="s">
        <v>64</v>
      </c>
      <c r="E5" s="39" t="s">
        <v>561</v>
      </c>
      <c r="F5" s="39" t="s">
        <v>70</v>
      </c>
    </row>
    <row r="6" spans="1:7" s="181" customFormat="1" ht="15.75" x14ac:dyDescent="0.25">
      <c r="A6" s="39">
        <v>1</v>
      </c>
      <c r="B6" s="39">
        <v>2</v>
      </c>
      <c r="C6" s="305">
        <v>3</v>
      </c>
      <c r="D6" s="305">
        <v>4</v>
      </c>
      <c r="E6" s="305">
        <v>5</v>
      </c>
      <c r="F6" s="305">
        <v>6</v>
      </c>
    </row>
    <row r="7" spans="1:7" s="181" customFormat="1" ht="31.5" x14ac:dyDescent="0.25">
      <c r="A7" s="183">
        <v>1</v>
      </c>
      <c r="B7" s="26" t="s">
        <v>562</v>
      </c>
      <c r="C7" s="306">
        <f>SUM(C9:C10)</f>
        <v>15</v>
      </c>
      <c r="D7" s="307">
        <f t="shared" ref="D7:F7" si="0">SUM(D9:D10)</f>
        <v>11</v>
      </c>
      <c r="E7" s="307">
        <f t="shared" si="0"/>
        <v>4</v>
      </c>
      <c r="F7" s="308">
        <f t="shared" si="0"/>
        <v>0</v>
      </c>
    </row>
    <row r="8" spans="1:7" s="181" customFormat="1" ht="15.75" x14ac:dyDescent="0.25">
      <c r="A8" s="172"/>
      <c r="B8" s="184" t="s">
        <v>317</v>
      </c>
      <c r="C8" s="309"/>
      <c r="D8" s="310"/>
      <c r="E8" s="310"/>
      <c r="F8" s="309"/>
    </row>
    <row r="9" spans="1:7" s="181" customFormat="1" ht="15.75" x14ac:dyDescent="0.25">
      <c r="A9" s="40"/>
      <c r="B9" s="185" t="s">
        <v>563</v>
      </c>
      <c r="C9" s="311">
        <f>SUM(D9:F9)</f>
        <v>15</v>
      </c>
      <c r="D9" s="233">
        <v>11</v>
      </c>
      <c r="E9" s="233">
        <v>4</v>
      </c>
      <c r="F9" s="312">
        <v>0</v>
      </c>
    </row>
    <row r="10" spans="1:7" s="181" customFormat="1" ht="15.75" x14ac:dyDescent="0.25">
      <c r="A10" s="40"/>
      <c r="B10" s="185" t="s">
        <v>564</v>
      </c>
      <c r="C10" s="313">
        <f t="shared" ref="C10:C30" si="1">SUM(D10:F10)</f>
        <v>0</v>
      </c>
      <c r="D10" s="233">
        <v>0</v>
      </c>
      <c r="E10" s="233">
        <v>0</v>
      </c>
      <c r="F10" s="312">
        <v>0</v>
      </c>
    </row>
    <row r="11" spans="1:7" s="181" customFormat="1" ht="63" x14ac:dyDescent="0.25">
      <c r="A11" s="183">
        <v>2</v>
      </c>
      <c r="B11" s="26" t="s">
        <v>565</v>
      </c>
      <c r="C11" s="314">
        <f t="shared" si="1"/>
        <v>0</v>
      </c>
      <c r="D11" s="315">
        <f t="shared" ref="D11:F15" si="2">SUM(D13:D14)</f>
        <v>0</v>
      </c>
      <c r="E11" s="315">
        <f t="shared" si="2"/>
        <v>0</v>
      </c>
      <c r="F11" s="314">
        <f t="shared" si="2"/>
        <v>0</v>
      </c>
    </row>
    <row r="12" spans="1:7" s="181" customFormat="1" ht="15.75" x14ac:dyDescent="0.25">
      <c r="A12" s="172"/>
      <c r="B12" s="184" t="s">
        <v>317</v>
      </c>
      <c r="C12" s="309"/>
      <c r="D12" s="310"/>
      <c r="E12" s="310"/>
      <c r="F12" s="309"/>
    </row>
    <row r="13" spans="1:7" s="181" customFormat="1" ht="15.75" x14ac:dyDescent="0.25">
      <c r="A13" s="40"/>
      <c r="B13" s="170" t="s">
        <v>563</v>
      </c>
      <c r="C13" s="313">
        <f t="shared" si="1"/>
        <v>0</v>
      </c>
      <c r="D13" s="233">
        <v>0</v>
      </c>
      <c r="E13" s="233">
        <v>0</v>
      </c>
      <c r="F13" s="312">
        <v>0</v>
      </c>
    </row>
    <row r="14" spans="1:7" s="181" customFormat="1" ht="15.75" x14ac:dyDescent="0.25">
      <c r="A14" s="40"/>
      <c r="B14" s="170" t="s">
        <v>564</v>
      </c>
      <c r="C14" s="313">
        <f t="shared" si="1"/>
        <v>0</v>
      </c>
      <c r="D14" s="233">
        <v>0</v>
      </c>
      <c r="E14" s="233">
        <v>0</v>
      </c>
      <c r="F14" s="312">
        <v>0</v>
      </c>
    </row>
    <row r="15" spans="1:7" s="181" customFormat="1" ht="31.5" x14ac:dyDescent="0.25">
      <c r="A15" s="183">
        <v>3</v>
      </c>
      <c r="B15" s="26" t="s">
        <v>566</v>
      </c>
      <c r="C15" s="314">
        <f t="shared" si="1"/>
        <v>15</v>
      </c>
      <c r="D15" s="315">
        <f t="shared" si="2"/>
        <v>11</v>
      </c>
      <c r="E15" s="315">
        <f t="shared" si="2"/>
        <v>4</v>
      </c>
      <c r="F15" s="314">
        <f t="shared" si="2"/>
        <v>0</v>
      </c>
    </row>
    <row r="16" spans="1:7" s="181" customFormat="1" ht="15.75" x14ac:dyDescent="0.25">
      <c r="A16" s="172"/>
      <c r="B16" s="184" t="s">
        <v>317</v>
      </c>
      <c r="C16" s="309"/>
      <c r="D16" s="310"/>
      <c r="E16" s="310"/>
      <c r="F16" s="309"/>
    </row>
    <row r="17" spans="1:6" s="181" customFormat="1" ht="15.75" x14ac:dyDescent="0.25">
      <c r="A17" s="40"/>
      <c r="B17" s="170" t="s">
        <v>563</v>
      </c>
      <c r="C17" s="313">
        <f t="shared" si="1"/>
        <v>15</v>
      </c>
      <c r="D17" s="233">
        <v>11</v>
      </c>
      <c r="E17" s="233">
        <v>4</v>
      </c>
      <c r="F17" s="312">
        <v>0</v>
      </c>
    </row>
    <row r="18" spans="1:6" s="181" customFormat="1" ht="15.75" x14ac:dyDescent="0.25">
      <c r="A18" s="40"/>
      <c r="B18" s="170" t="s">
        <v>564</v>
      </c>
      <c r="C18" s="313">
        <f t="shared" si="1"/>
        <v>0</v>
      </c>
      <c r="D18" s="233">
        <v>0</v>
      </c>
      <c r="E18" s="233">
        <v>0</v>
      </c>
      <c r="F18" s="312">
        <v>0</v>
      </c>
    </row>
    <row r="19" spans="1:6" s="181" customFormat="1" ht="15.75" x14ac:dyDescent="0.25">
      <c r="A19" s="183">
        <v>4</v>
      </c>
      <c r="B19" s="26" t="s">
        <v>567</v>
      </c>
      <c r="C19" s="316">
        <f>SUM(D19:F19)</f>
        <v>187.66</v>
      </c>
      <c r="D19" s="317">
        <v>95.3</v>
      </c>
      <c r="E19" s="301">
        <v>92.36</v>
      </c>
      <c r="F19" s="318"/>
    </row>
    <row r="20" spans="1:6" s="181" customFormat="1" ht="15.75" x14ac:dyDescent="0.25">
      <c r="A20" s="172"/>
      <c r="B20" s="184" t="s">
        <v>568</v>
      </c>
      <c r="C20" s="319">
        <f>SUM(D20:F20)</f>
        <v>0</v>
      </c>
      <c r="D20" s="320"/>
      <c r="E20" s="310"/>
      <c r="F20" s="309">
        <v>0</v>
      </c>
    </row>
    <row r="21" spans="1:6" s="181" customFormat="1" ht="15.75" x14ac:dyDescent="0.25">
      <c r="A21" s="40"/>
      <c r="B21" s="170" t="s">
        <v>569</v>
      </c>
      <c r="C21" s="313">
        <f t="shared" si="1"/>
        <v>187.66</v>
      </c>
      <c r="D21" s="233">
        <v>95.3</v>
      </c>
      <c r="E21" s="233">
        <v>92.36</v>
      </c>
      <c r="F21" s="312">
        <v>0</v>
      </c>
    </row>
    <row r="22" spans="1:6" s="181" customFormat="1" ht="15.75" x14ac:dyDescent="0.25">
      <c r="A22" s="40"/>
      <c r="B22" s="186" t="s">
        <v>570</v>
      </c>
      <c r="C22" s="313">
        <f t="shared" si="1"/>
        <v>0</v>
      </c>
      <c r="D22" s="233">
        <v>0</v>
      </c>
      <c r="E22" s="233">
        <v>0</v>
      </c>
      <c r="F22" s="312">
        <v>0</v>
      </c>
    </row>
    <row r="23" spans="1:6" s="181" customFormat="1" ht="15.75" x14ac:dyDescent="0.25">
      <c r="A23" s="183">
        <v>5</v>
      </c>
      <c r="B23" s="26" t="s">
        <v>571</v>
      </c>
      <c r="C23" s="314">
        <f>SUM(D23:F23)</f>
        <v>152.76</v>
      </c>
      <c r="D23" s="310">
        <v>66.8</v>
      </c>
      <c r="E23" s="301">
        <v>85.96</v>
      </c>
      <c r="F23" s="318">
        <v>0</v>
      </c>
    </row>
    <row r="24" spans="1:6" s="181" customFormat="1" ht="15.75" x14ac:dyDescent="0.25">
      <c r="A24" s="172"/>
      <c r="B24" s="184" t="s">
        <v>568</v>
      </c>
      <c r="C24" s="319">
        <f t="shared" si="1"/>
        <v>0</v>
      </c>
      <c r="D24" s="320"/>
      <c r="E24" s="310"/>
      <c r="F24" s="309"/>
    </row>
    <row r="25" spans="1:6" s="181" customFormat="1" ht="15.75" x14ac:dyDescent="0.25">
      <c r="A25" s="40"/>
      <c r="B25" s="170" t="s">
        <v>569</v>
      </c>
      <c r="C25" s="319">
        <f t="shared" si="1"/>
        <v>152.76</v>
      </c>
      <c r="D25" s="310">
        <v>66.8</v>
      </c>
      <c r="E25" s="310">
        <v>85.96</v>
      </c>
      <c r="F25" s="309">
        <v>0</v>
      </c>
    </row>
    <row r="26" spans="1:6" s="181" customFormat="1" ht="15.75" x14ac:dyDescent="0.25">
      <c r="A26" s="40"/>
      <c r="B26" s="186" t="s">
        <v>570</v>
      </c>
      <c r="C26" s="313">
        <f t="shared" si="1"/>
        <v>0</v>
      </c>
      <c r="D26" s="233">
        <v>0</v>
      </c>
      <c r="E26" s="233">
        <v>0</v>
      </c>
      <c r="F26" s="312">
        <v>0</v>
      </c>
    </row>
    <row r="27" spans="1:6" s="181" customFormat="1" ht="15.75" x14ac:dyDescent="0.25">
      <c r="A27" s="183">
        <v>6</v>
      </c>
      <c r="B27" s="26" t="s">
        <v>572</v>
      </c>
      <c r="C27" s="314">
        <f>SUM(D27:F27)</f>
        <v>178.01</v>
      </c>
      <c r="D27" s="310">
        <v>89.1</v>
      </c>
      <c r="E27" s="301">
        <v>88.91</v>
      </c>
      <c r="F27" s="318">
        <v>0</v>
      </c>
    </row>
    <row r="28" spans="1:6" s="181" customFormat="1" ht="15.75" x14ac:dyDescent="0.25">
      <c r="A28" s="172"/>
      <c r="B28" s="184" t="s">
        <v>317</v>
      </c>
      <c r="C28" s="319">
        <f t="shared" si="1"/>
        <v>0</v>
      </c>
      <c r="D28" s="320"/>
      <c r="E28" s="310"/>
      <c r="F28" s="309"/>
    </row>
    <row r="29" spans="1:6" s="181" customFormat="1" ht="15.75" x14ac:dyDescent="0.25">
      <c r="A29" s="40"/>
      <c r="B29" s="170" t="s">
        <v>573</v>
      </c>
      <c r="C29" s="319">
        <f t="shared" si="1"/>
        <v>178.01</v>
      </c>
      <c r="D29" s="310">
        <v>89.1</v>
      </c>
      <c r="E29" s="310">
        <v>88.91</v>
      </c>
      <c r="F29" s="309">
        <v>0</v>
      </c>
    </row>
    <row r="30" spans="1:6" s="181" customFormat="1" ht="31.5" x14ac:dyDescent="0.25">
      <c r="A30" s="40"/>
      <c r="B30" s="170" t="s">
        <v>574</v>
      </c>
      <c r="C30" s="319">
        <f t="shared" si="1"/>
        <v>0</v>
      </c>
      <c r="D30" s="310">
        <v>0</v>
      </c>
      <c r="E30" s="310">
        <v>0</v>
      </c>
      <c r="F30" s="309">
        <v>0</v>
      </c>
    </row>
    <row r="31" spans="1:6" ht="41.25" customHeight="1" x14ac:dyDescent="0.25">
      <c r="A31" s="527" t="s">
        <v>575</v>
      </c>
      <c r="B31" s="527"/>
      <c r="C31" s="527"/>
      <c r="D31" s="527"/>
      <c r="E31" s="527"/>
      <c r="F31" s="527"/>
    </row>
  </sheetData>
  <sheetProtection formatCells="0" formatColumns="0" formatRows="0" insertRows="0" sort="0" autoFilter="0"/>
  <mergeCells count="6">
    <mergeCell ref="A31:F31"/>
    <mergeCell ref="A1:F1"/>
    <mergeCell ref="A3:A5"/>
    <mergeCell ref="B3:B5"/>
    <mergeCell ref="C3:F3"/>
    <mergeCell ref="C4:F4"/>
  </mergeCells>
  <pageMargins left="0.39370078740157477" right="0.39370078740157477" top="0.59055118110236249" bottom="0.39370078740157477" header="0.31496062992125984" footer="0.31496062992125984"/>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1"/>
  <sheetViews>
    <sheetView topLeftCell="D1" workbookViewId="0">
      <selection activeCell="L8" sqref="L8:L9"/>
    </sheetView>
  </sheetViews>
  <sheetFormatPr defaultRowHeight="15" x14ac:dyDescent="0.25"/>
  <cols>
    <col min="1" max="1" width="5.7109375" style="187" customWidth="1"/>
    <col min="2" max="3" width="23.140625" style="187" customWidth="1"/>
    <col min="4" max="4" width="28" style="187" customWidth="1"/>
    <col min="5" max="5" width="62.85546875" style="187" customWidth="1"/>
    <col min="6" max="6" width="14.5703125" style="187" customWidth="1"/>
    <col min="7" max="7" width="13.7109375" style="187" customWidth="1"/>
    <col min="8" max="8" width="15.28515625" style="187" customWidth="1"/>
    <col min="9" max="9" width="15.42578125" style="187" customWidth="1"/>
    <col min="10" max="10" width="25.140625" style="187" customWidth="1"/>
    <col min="11" max="11" width="28.85546875" style="187" customWidth="1"/>
    <col min="12" max="12" width="35.7109375" style="187" customWidth="1"/>
    <col min="13" max="19" width="9.140625" style="187"/>
    <col min="20" max="21" width="9.140625" style="187" customWidth="1"/>
    <col min="22" max="16384" width="9.140625" style="187"/>
  </cols>
  <sheetData>
    <row r="1" spans="1:20" ht="32.25" customHeight="1" x14ac:dyDescent="0.25">
      <c r="A1" s="540" t="s">
        <v>761</v>
      </c>
      <c r="B1" s="541"/>
      <c r="C1" s="541"/>
      <c r="D1" s="541"/>
      <c r="E1" s="541"/>
      <c r="F1" s="541"/>
      <c r="G1" s="541"/>
      <c r="H1" s="541"/>
      <c r="I1" s="541"/>
      <c r="J1" s="541"/>
      <c r="K1" s="541"/>
      <c r="T1" s="187" t="s">
        <v>576</v>
      </c>
    </row>
    <row r="2" spans="1:20" x14ac:dyDescent="0.25">
      <c r="D2" s="542" t="s">
        <v>577</v>
      </c>
      <c r="E2" s="542"/>
      <c r="F2" s="542"/>
      <c r="G2" s="542"/>
      <c r="H2" s="542"/>
      <c r="I2" s="542"/>
      <c r="J2" s="542"/>
      <c r="K2" s="188"/>
      <c r="T2" s="187" t="s">
        <v>578</v>
      </c>
    </row>
    <row r="3" spans="1:20" x14ac:dyDescent="0.25">
      <c r="D3" s="543" t="s">
        <v>579</v>
      </c>
      <c r="E3" s="543"/>
      <c r="F3" s="543"/>
      <c r="G3" s="543"/>
      <c r="H3" s="543"/>
      <c r="I3" s="543"/>
      <c r="J3" s="543"/>
      <c r="K3" s="189"/>
    </row>
    <row r="5" spans="1:20" ht="15" customHeight="1" x14ac:dyDescent="0.25">
      <c r="A5" s="537" t="s">
        <v>12</v>
      </c>
      <c r="B5" s="537" t="s">
        <v>580</v>
      </c>
      <c r="C5" s="537" t="s">
        <v>581</v>
      </c>
      <c r="D5" s="537" t="s">
        <v>582</v>
      </c>
      <c r="E5" s="537" t="s">
        <v>583</v>
      </c>
      <c r="F5" s="544" t="s">
        <v>584</v>
      </c>
      <c r="G5" s="545"/>
      <c r="H5" s="545"/>
      <c r="I5" s="546"/>
      <c r="J5" s="537" t="s">
        <v>585</v>
      </c>
      <c r="K5" s="537" t="s">
        <v>586</v>
      </c>
      <c r="L5" s="537" t="s">
        <v>587</v>
      </c>
    </row>
    <row r="6" spans="1:20" ht="74.25" customHeight="1" x14ac:dyDescent="0.25">
      <c r="A6" s="538"/>
      <c r="B6" s="538"/>
      <c r="C6" s="538"/>
      <c r="D6" s="538"/>
      <c r="E6" s="538"/>
      <c r="F6" s="190" t="s">
        <v>588</v>
      </c>
      <c r="G6" s="190" t="s">
        <v>756</v>
      </c>
      <c r="H6" s="190" t="s">
        <v>589</v>
      </c>
      <c r="I6" s="190" t="s">
        <v>590</v>
      </c>
      <c r="J6" s="538"/>
      <c r="K6" s="538"/>
      <c r="L6" s="538"/>
    </row>
    <row r="7" spans="1:20" ht="13.5" customHeight="1" x14ac:dyDescent="0.25">
      <c r="A7" s="191">
        <v>1</v>
      </c>
      <c r="B7" s="191">
        <v>2</v>
      </c>
      <c r="C7" s="191">
        <v>3</v>
      </c>
      <c r="D7" s="191">
        <v>4</v>
      </c>
      <c r="E7" s="191">
        <v>5</v>
      </c>
      <c r="F7" s="191">
        <v>6</v>
      </c>
      <c r="G7" s="191">
        <v>7</v>
      </c>
      <c r="H7" s="191">
        <v>8</v>
      </c>
      <c r="I7" s="191">
        <v>9</v>
      </c>
      <c r="J7" s="191">
        <v>10</v>
      </c>
      <c r="K7" s="191">
        <v>11</v>
      </c>
      <c r="L7" s="191">
        <v>12</v>
      </c>
    </row>
    <row r="8" spans="1:20" ht="78" customHeight="1" x14ac:dyDescent="0.25">
      <c r="A8" s="192">
        <v>1</v>
      </c>
      <c r="B8" s="258" t="s">
        <v>847</v>
      </c>
      <c r="C8" s="258" t="s">
        <v>848</v>
      </c>
      <c r="D8" s="258" t="s">
        <v>576</v>
      </c>
      <c r="E8" s="258"/>
      <c r="F8" s="259">
        <v>2740555.56</v>
      </c>
      <c r="G8" s="260">
        <v>0</v>
      </c>
      <c r="H8" s="260">
        <v>0</v>
      </c>
      <c r="I8" s="260">
        <v>0</v>
      </c>
      <c r="J8" s="192"/>
      <c r="K8" s="192"/>
      <c r="L8" s="547" t="s">
        <v>849</v>
      </c>
    </row>
    <row r="9" spans="1:20" ht="78.75" x14ac:dyDescent="0.25">
      <c r="A9" s="192">
        <v>2</v>
      </c>
      <c r="B9" s="258" t="s">
        <v>847</v>
      </c>
      <c r="C9" s="258" t="s">
        <v>848</v>
      </c>
      <c r="D9" s="261" t="s">
        <v>578</v>
      </c>
      <c r="E9" s="192"/>
      <c r="F9" s="259">
        <v>224222.22</v>
      </c>
      <c r="G9" s="260">
        <f t="shared" ref="G9" si="0">H9+I9</f>
        <v>0</v>
      </c>
      <c r="H9" s="260">
        <v>0</v>
      </c>
      <c r="I9" s="260">
        <v>0</v>
      </c>
      <c r="J9" s="258"/>
      <c r="K9" s="258"/>
      <c r="L9" s="548"/>
    </row>
    <row r="10" spans="1:20" s="188" customFormat="1" ht="29.25" customHeight="1" x14ac:dyDescent="0.25">
      <c r="A10" s="539" t="s">
        <v>591</v>
      </c>
      <c r="B10" s="539"/>
      <c r="C10" s="539"/>
      <c r="D10" s="539"/>
      <c r="E10" s="539"/>
      <c r="F10" s="539"/>
      <c r="G10" s="539"/>
      <c r="H10" s="539"/>
      <c r="I10" s="539"/>
      <c r="J10" s="539"/>
      <c r="K10" s="539"/>
      <c r="L10" s="539"/>
    </row>
    <row r="11" spans="1:20" ht="29.25" customHeight="1" x14ac:dyDescent="0.25">
      <c r="A11" s="539" t="s">
        <v>592</v>
      </c>
      <c r="B11" s="539"/>
      <c r="C11" s="539"/>
      <c r="D11" s="539"/>
      <c r="E11" s="539"/>
      <c r="F11" s="539"/>
      <c r="G11" s="539"/>
      <c r="H11" s="539"/>
      <c r="I11" s="539"/>
      <c r="J11" s="539"/>
      <c r="K11" s="539"/>
    </row>
    <row r="56" spans="20:20" x14ac:dyDescent="0.25">
      <c r="T56" s="187" t="s">
        <v>593</v>
      </c>
    </row>
    <row r="57" spans="20:20" x14ac:dyDescent="0.25">
      <c r="T57" s="187" t="s">
        <v>594</v>
      </c>
    </row>
    <row r="58" spans="20:20" x14ac:dyDescent="0.25">
      <c r="T58" s="187" t="s">
        <v>595</v>
      </c>
    </row>
    <row r="59" spans="20:20" x14ac:dyDescent="0.25">
      <c r="T59" s="187" t="s">
        <v>596</v>
      </c>
    </row>
    <row r="60" spans="20:20" x14ac:dyDescent="0.25">
      <c r="T60" s="187" t="s">
        <v>597</v>
      </c>
    </row>
    <row r="61" spans="20:20" x14ac:dyDescent="0.25">
      <c r="T61" s="187" t="s">
        <v>598</v>
      </c>
    </row>
    <row r="62" spans="20:20" x14ac:dyDescent="0.25">
      <c r="T62" s="187" t="s">
        <v>599</v>
      </c>
    </row>
    <row r="63" spans="20:20" x14ac:dyDescent="0.25">
      <c r="T63" s="187" t="s">
        <v>600</v>
      </c>
    </row>
    <row r="64" spans="20:20" x14ac:dyDescent="0.25">
      <c r="T64" s="187" t="s">
        <v>601</v>
      </c>
    </row>
    <row r="65" spans="20:20" x14ac:dyDescent="0.25">
      <c r="T65" s="187" t="s">
        <v>602</v>
      </c>
    </row>
    <row r="66" spans="20:20" x14ac:dyDescent="0.25">
      <c r="T66" s="187" t="s">
        <v>603</v>
      </c>
    </row>
    <row r="67" spans="20:20" x14ac:dyDescent="0.25">
      <c r="T67" s="187" t="s">
        <v>604</v>
      </c>
    </row>
    <row r="68" spans="20:20" x14ac:dyDescent="0.25">
      <c r="T68" s="187" t="s">
        <v>605</v>
      </c>
    </row>
    <row r="69" spans="20:20" x14ac:dyDescent="0.25">
      <c r="T69" s="187" t="s">
        <v>606</v>
      </c>
    </row>
    <row r="70" spans="20:20" x14ac:dyDescent="0.25">
      <c r="T70" s="187" t="s">
        <v>607</v>
      </c>
    </row>
    <row r="71" spans="20:20" x14ac:dyDescent="0.25">
      <c r="T71" s="187" t="s">
        <v>608</v>
      </c>
    </row>
  </sheetData>
  <mergeCells count="15">
    <mergeCell ref="L5:L6"/>
    <mergeCell ref="A10:L10"/>
    <mergeCell ref="A11:K11"/>
    <mergeCell ref="A1:K1"/>
    <mergeCell ref="D2:J2"/>
    <mergeCell ref="D3:J3"/>
    <mergeCell ref="A5:A6"/>
    <mergeCell ref="B5:B6"/>
    <mergeCell ref="C5:C6"/>
    <mergeCell ref="D5:D6"/>
    <mergeCell ref="E5:E6"/>
    <mergeCell ref="F5:I5"/>
    <mergeCell ref="J5:J6"/>
    <mergeCell ref="K5:K6"/>
    <mergeCell ref="L8:L9"/>
  </mergeCells>
  <dataValidations count="2">
    <dataValidation type="list" allowBlank="1" showInputMessage="1" showErrorMessage="1" sqref="D8:D9">
      <formula1>$T$1:$T$2</formula1>
    </dataValidation>
    <dataValidation type="list" allowBlank="1" showInputMessage="1" showErrorMessage="1" sqref="E9">
      <formula1>$T$56:$T$71</formula1>
    </dataValidation>
  </dataValidations>
  <pageMargins left="0.70866141732283472" right="0.70866141732283472" top="0.74803149606299213" bottom="0.74803149606299213" header="0.31496062992125984" footer="0.31496062992125984"/>
  <pageSetup paperSize="9" scale="51"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zoomScale="90" workbookViewId="0">
      <selection activeCell="E20" sqref="E20"/>
    </sheetView>
  </sheetViews>
  <sheetFormatPr defaultRowHeight="15" x14ac:dyDescent="0.25"/>
  <cols>
    <col min="1" max="1" width="5.7109375" style="187" customWidth="1"/>
    <col min="2" max="2" width="23.140625" style="187" customWidth="1"/>
    <col min="3" max="3" width="25" style="187" customWidth="1"/>
    <col min="4" max="4" width="31" style="187" customWidth="1"/>
    <col min="5" max="5" width="36.7109375" style="187" customWidth="1"/>
    <col min="6" max="6" width="14.5703125" style="187" customWidth="1"/>
    <col min="7" max="7" width="13.7109375" style="187" customWidth="1"/>
    <col min="8" max="8" width="15.28515625" style="187" customWidth="1"/>
    <col min="9" max="9" width="15.42578125" style="187" customWidth="1"/>
    <col min="10" max="10" width="25.140625" style="187" customWidth="1"/>
    <col min="11" max="11" width="28.85546875" style="187" customWidth="1"/>
    <col min="12" max="12" width="31.28515625" style="187" customWidth="1"/>
    <col min="13" max="19" width="9.140625" style="187"/>
    <col min="20" max="21" width="9.140625" style="187" customWidth="1"/>
    <col min="22" max="16384" width="9.140625" style="187"/>
  </cols>
  <sheetData>
    <row r="1" spans="1:12" ht="32.25" customHeight="1" x14ac:dyDescent="0.25">
      <c r="A1" s="540" t="s">
        <v>762</v>
      </c>
      <c r="B1" s="541"/>
      <c r="C1" s="541"/>
      <c r="D1" s="541"/>
      <c r="E1" s="541"/>
      <c r="F1" s="541"/>
      <c r="G1" s="541"/>
      <c r="H1" s="541"/>
      <c r="I1" s="541"/>
      <c r="J1" s="541"/>
      <c r="K1" s="541"/>
    </row>
    <row r="2" spans="1:12" x14ac:dyDescent="0.25">
      <c r="D2" s="542" t="s">
        <v>577</v>
      </c>
      <c r="E2" s="542"/>
      <c r="F2" s="542"/>
      <c r="G2" s="542"/>
      <c r="H2" s="542"/>
      <c r="I2" s="542"/>
      <c r="J2" s="542"/>
      <c r="K2" s="188"/>
    </row>
    <row r="3" spans="1:12" x14ac:dyDescent="0.25">
      <c r="D3" s="543" t="s">
        <v>579</v>
      </c>
      <c r="E3" s="543"/>
      <c r="F3" s="543"/>
      <c r="G3" s="543"/>
      <c r="H3" s="543"/>
      <c r="I3" s="543"/>
      <c r="J3" s="543"/>
      <c r="K3" s="189"/>
    </row>
    <row r="5" spans="1:12" ht="15" customHeight="1" x14ac:dyDescent="0.25">
      <c r="A5" s="537" t="s">
        <v>12</v>
      </c>
      <c r="B5" s="537" t="s">
        <v>580</v>
      </c>
      <c r="C5" s="537" t="s">
        <v>581</v>
      </c>
      <c r="D5" s="537" t="s">
        <v>609</v>
      </c>
      <c r="E5" s="537" t="s">
        <v>610</v>
      </c>
      <c r="F5" s="544" t="s">
        <v>584</v>
      </c>
      <c r="G5" s="545"/>
      <c r="H5" s="545"/>
      <c r="I5" s="546"/>
      <c r="J5" s="537" t="s">
        <v>611</v>
      </c>
      <c r="K5" s="537" t="s">
        <v>586</v>
      </c>
      <c r="L5" s="537" t="s">
        <v>587</v>
      </c>
    </row>
    <row r="6" spans="1:12" ht="75.75" customHeight="1" x14ac:dyDescent="0.25">
      <c r="A6" s="538"/>
      <c r="B6" s="538"/>
      <c r="C6" s="538"/>
      <c r="D6" s="538"/>
      <c r="E6" s="538"/>
      <c r="F6" s="190" t="s">
        <v>588</v>
      </c>
      <c r="G6" s="190" t="s">
        <v>756</v>
      </c>
      <c r="H6" s="190" t="s">
        <v>589</v>
      </c>
      <c r="I6" s="190" t="s">
        <v>590</v>
      </c>
      <c r="J6" s="538"/>
      <c r="K6" s="538"/>
      <c r="L6" s="538"/>
    </row>
    <row r="7" spans="1:12" ht="13.5" customHeight="1" x14ac:dyDescent="0.25">
      <c r="A7" s="191">
        <v>1</v>
      </c>
      <c r="B7" s="191">
        <v>2</v>
      </c>
      <c r="C7" s="191">
        <v>3</v>
      </c>
      <c r="D7" s="191">
        <v>4</v>
      </c>
      <c r="E7" s="191">
        <v>5</v>
      </c>
      <c r="F7" s="191">
        <v>6</v>
      </c>
      <c r="G7" s="191">
        <v>7</v>
      </c>
      <c r="H7" s="191">
        <v>8</v>
      </c>
      <c r="I7" s="191">
        <v>9</v>
      </c>
      <c r="J7" s="191">
        <v>10</v>
      </c>
      <c r="K7" s="191">
        <v>11</v>
      </c>
      <c r="L7" s="191">
        <v>12</v>
      </c>
    </row>
    <row r="8" spans="1:12" ht="82.5" customHeight="1" x14ac:dyDescent="0.25">
      <c r="A8" s="192">
        <v>1</v>
      </c>
      <c r="B8" s="258" t="s">
        <v>847</v>
      </c>
      <c r="C8" s="258" t="s">
        <v>848</v>
      </c>
      <c r="D8" s="258" t="s">
        <v>850</v>
      </c>
      <c r="E8" s="258"/>
      <c r="F8" s="259">
        <v>2600000</v>
      </c>
      <c r="G8" s="260">
        <f t="shared" ref="G8" si="0">H8+I8</f>
        <v>0</v>
      </c>
      <c r="H8" s="260">
        <v>0</v>
      </c>
      <c r="I8" s="260">
        <v>0</v>
      </c>
      <c r="J8" s="258"/>
      <c r="K8" s="258"/>
      <c r="L8" s="262" t="s">
        <v>851</v>
      </c>
    </row>
    <row r="9" spans="1:12" ht="29.25" customHeight="1" x14ac:dyDescent="0.25">
      <c r="A9" s="549" t="s">
        <v>612</v>
      </c>
      <c r="B9" s="549"/>
      <c r="C9" s="549"/>
      <c r="D9" s="549"/>
      <c r="E9" s="549"/>
      <c r="F9" s="549"/>
      <c r="G9" s="549"/>
      <c r="H9" s="549"/>
      <c r="I9" s="549"/>
      <c r="J9" s="549"/>
      <c r="K9" s="549"/>
      <c r="L9" s="549"/>
    </row>
  </sheetData>
  <mergeCells count="13">
    <mergeCell ref="L5:L6"/>
    <mergeCell ref="A9:L9"/>
    <mergeCell ref="A1:K1"/>
    <mergeCell ref="D2:J2"/>
    <mergeCell ref="D3:J3"/>
    <mergeCell ref="A5:A6"/>
    <mergeCell ref="B5:B6"/>
    <mergeCell ref="C5:C6"/>
    <mergeCell ref="D5:D6"/>
    <mergeCell ref="E5:E6"/>
    <mergeCell ref="F5:I5"/>
    <mergeCell ref="J5:J6"/>
    <mergeCell ref="K5:K6"/>
  </mergeCells>
  <pageMargins left="0.70866141732283472" right="0.70866141732283472" top="0.74803149606299213" bottom="0.74803149606299213" header="0.31496062992125984" footer="0.31496062992125984"/>
  <pageSetup paperSize="9" scale="55"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zoomScale="70" zoomScaleNormal="70" workbookViewId="0">
      <selection activeCell="A9" sqref="A9:F12"/>
    </sheetView>
  </sheetViews>
  <sheetFormatPr defaultRowHeight="15" x14ac:dyDescent="0.25"/>
  <cols>
    <col min="1" max="1" width="29" style="177" customWidth="1"/>
    <col min="2" max="6" width="23.7109375" style="177" customWidth="1"/>
    <col min="7" max="16384" width="9.140625" style="177"/>
  </cols>
  <sheetData>
    <row r="1" spans="1:6" s="178" customFormat="1" ht="16.5" x14ac:dyDescent="0.25">
      <c r="A1" s="550" t="s">
        <v>763</v>
      </c>
      <c r="B1" s="551"/>
      <c r="C1" s="551"/>
      <c r="D1" s="551"/>
      <c r="E1" s="551"/>
      <c r="F1" s="551"/>
    </row>
    <row r="2" spans="1:6" s="178" customFormat="1" x14ac:dyDescent="0.25">
      <c r="A2" s="179"/>
      <c r="B2" s="179"/>
      <c r="C2" s="179"/>
      <c r="D2" s="179"/>
      <c r="E2" s="179"/>
      <c r="F2" s="179"/>
    </row>
    <row r="3" spans="1:6" s="181" customFormat="1" ht="47.25" x14ac:dyDescent="0.25">
      <c r="A3" s="39"/>
      <c r="B3" s="193" t="s">
        <v>325</v>
      </c>
      <c r="C3" s="193" t="s">
        <v>613</v>
      </c>
      <c r="D3" s="193" t="s">
        <v>327</v>
      </c>
      <c r="E3" s="193" t="s">
        <v>328</v>
      </c>
      <c r="F3" s="193" t="s">
        <v>326</v>
      </c>
    </row>
    <row r="4" spans="1:6" s="181" customFormat="1" ht="78.75" x14ac:dyDescent="0.25">
      <c r="A4" s="24" t="s">
        <v>614</v>
      </c>
      <c r="B4" s="228" t="s">
        <v>863</v>
      </c>
      <c r="C4" s="228"/>
      <c r="D4" s="228"/>
      <c r="E4" s="552" t="s">
        <v>864</v>
      </c>
      <c r="F4" s="553"/>
    </row>
    <row r="5" spans="1:6" s="181" customFormat="1" ht="46.5" customHeight="1" x14ac:dyDescent="0.25">
      <c r="A5" s="24" t="s">
        <v>615</v>
      </c>
      <c r="B5" s="228" t="s">
        <v>852</v>
      </c>
      <c r="C5" s="228"/>
      <c r="D5" s="228"/>
      <c r="E5" s="552" t="s">
        <v>853</v>
      </c>
      <c r="F5" s="553"/>
    </row>
    <row r="6" spans="1:6" s="181" customFormat="1" ht="108.75" customHeight="1" x14ac:dyDescent="0.25">
      <c r="A6" s="24" t="s">
        <v>616</v>
      </c>
      <c r="B6" s="228" t="s">
        <v>862</v>
      </c>
      <c r="C6" s="228"/>
      <c r="D6" s="228"/>
      <c r="E6" s="552" t="s">
        <v>882</v>
      </c>
      <c r="F6" s="554"/>
    </row>
    <row r="7" spans="1:6" s="181" customFormat="1" ht="47.25" x14ac:dyDescent="0.25">
      <c r="A7" s="221" t="s">
        <v>617</v>
      </c>
      <c r="B7" s="228" t="s">
        <v>856</v>
      </c>
      <c r="C7" s="228"/>
      <c r="D7" s="228"/>
      <c r="E7" s="383" t="s">
        <v>857</v>
      </c>
      <c r="F7" s="384"/>
    </row>
    <row r="8" spans="1:6" s="181" customFormat="1" ht="42.75" customHeight="1" x14ac:dyDescent="0.25">
      <c r="A8" s="221" t="s">
        <v>618</v>
      </c>
      <c r="B8" s="263" t="s">
        <v>858</v>
      </c>
      <c r="C8" s="228"/>
      <c r="D8" s="228"/>
      <c r="E8" s="559" t="s">
        <v>859</v>
      </c>
      <c r="F8" s="384"/>
    </row>
    <row r="9" spans="1:6" ht="84.75" customHeight="1" x14ac:dyDescent="0.25">
      <c r="A9" s="233" t="s">
        <v>619</v>
      </c>
      <c r="B9" s="324"/>
      <c r="C9" s="325"/>
      <c r="D9" s="325"/>
      <c r="E9" s="560" t="s">
        <v>860</v>
      </c>
      <c r="F9" s="561"/>
    </row>
    <row r="10" spans="1:6" ht="57" customHeight="1" x14ac:dyDescent="0.25">
      <c r="A10" s="233" t="s">
        <v>620</v>
      </c>
      <c r="B10" s="325"/>
      <c r="C10" s="325"/>
      <c r="D10" s="325"/>
      <c r="E10" s="562" t="s">
        <v>883</v>
      </c>
      <c r="F10" s="563"/>
    </row>
    <row r="11" spans="1:6" ht="47.25" x14ac:dyDescent="0.25">
      <c r="A11" s="233" t="s">
        <v>621</v>
      </c>
      <c r="B11" s="326"/>
      <c r="C11" s="325"/>
      <c r="D11" s="325"/>
      <c r="E11" s="564" t="s">
        <v>857</v>
      </c>
      <c r="F11" s="563"/>
    </row>
    <row r="12" spans="1:6" ht="44.25" customHeight="1" x14ac:dyDescent="0.25">
      <c r="A12" s="233" t="s">
        <v>622</v>
      </c>
      <c r="B12" s="327"/>
      <c r="C12" s="325"/>
      <c r="D12" s="325"/>
      <c r="E12" s="565" t="s">
        <v>861</v>
      </c>
      <c r="F12" s="563"/>
    </row>
    <row r="13" spans="1:6" ht="60" customHeight="1" x14ac:dyDescent="0.25">
      <c r="A13" s="54" t="s">
        <v>623</v>
      </c>
      <c r="B13" s="228" t="s">
        <v>852</v>
      </c>
      <c r="C13" s="264"/>
      <c r="D13" s="264"/>
      <c r="E13" s="555" t="s">
        <v>853</v>
      </c>
      <c r="F13" s="556"/>
    </row>
    <row r="14" spans="1:6" ht="99.75" customHeight="1" x14ac:dyDescent="0.25">
      <c r="A14" s="24" t="s">
        <v>624</v>
      </c>
      <c r="B14" s="228" t="s">
        <v>854</v>
      </c>
      <c r="C14" s="264"/>
      <c r="D14" s="264"/>
      <c r="E14" s="552" t="s">
        <v>855</v>
      </c>
      <c r="F14" s="553"/>
    </row>
    <row r="15" spans="1:6" ht="70.5" customHeight="1" x14ac:dyDescent="0.25">
      <c r="A15" s="24" t="s">
        <v>625</v>
      </c>
      <c r="B15" s="228" t="s">
        <v>856</v>
      </c>
      <c r="C15" s="264"/>
      <c r="D15" s="264"/>
      <c r="E15" s="383" t="s">
        <v>857</v>
      </c>
      <c r="F15" s="384"/>
    </row>
    <row r="16" spans="1:6" ht="48" thickBot="1" x14ac:dyDescent="0.3">
      <c r="A16" s="24" t="s">
        <v>626</v>
      </c>
      <c r="B16" s="263" t="s">
        <v>858</v>
      </c>
      <c r="C16" s="264"/>
      <c r="D16" s="264"/>
      <c r="E16" s="557" t="s">
        <v>859</v>
      </c>
      <c r="F16" s="558"/>
    </row>
  </sheetData>
  <mergeCells count="14">
    <mergeCell ref="E13:F13"/>
    <mergeCell ref="E14:F14"/>
    <mergeCell ref="E15:F15"/>
    <mergeCell ref="E16:F16"/>
    <mergeCell ref="E8:F8"/>
    <mergeCell ref="E9:F9"/>
    <mergeCell ref="E10:F10"/>
    <mergeCell ref="E11:F11"/>
    <mergeCell ref="E12:F12"/>
    <mergeCell ref="A1:F1"/>
    <mergeCell ref="E4:F4"/>
    <mergeCell ref="E5:F5"/>
    <mergeCell ref="E6:F6"/>
    <mergeCell ref="E7:F7"/>
  </mergeCells>
  <hyperlinks>
    <hyperlink ref="B16" r:id="rId1" display="mailto:ssv-edu@hmrn.ru"/>
    <hyperlink ref="E8" r:id="rId2"/>
    <hyperlink ref="E12" r:id="rId3" display="mailto:kurgak@hmrn.ru"/>
    <hyperlink ref="E16" r:id="rId4"/>
    <hyperlink ref="B8" r:id="rId5" display="mailto:ssv-edu@hmrn.ru"/>
  </hyperlinks>
  <pageMargins left="0.39370078740157477" right="0.39370078740157477" top="0.59055118110236249" bottom="0.39370078740157477" header="0.31496062992125984" footer="0.31496062992125984"/>
  <pageSetup paperSize="9" scale="71" fitToHeight="0"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zoomScale="85" workbookViewId="0">
      <pane ySplit="4" topLeftCell="A5" activePane="bottomLeft" state="frozen"/>
      <selection activeCell="B1" sqref="B1"/>
      <selection pane="bottomLeft" activeCell="O15" sqref="O15"/>
    </sheetView>
  </sheetViews>
  <sheetFormatPr defaultRowHeight="15.75" x14ac:dyDescent="0.25"/>
  <cols>
    <col min="1" max="1" width="10.7109375" style="194" bestFit="1" customWidth="1"/>
    <col min="2" max="2" width="11.28515625" style="194" bestFit="1" customWidth="1"/>
    <col min="3" max="3" width="10.140625" style="194" bestFit="1" customWidth="1"/>
    <col min="4" max="4" width="10.28515625" style="194" bestFit="1" customWidth="1"/>
    <col min="5" max="5" width="9.5703125" style="194" bestFit="1" customWidth="1"/>
    <col min="6" max="6" width="10.28515625" style="194" bestFit="1" customWidth="1"/>
    <col min="7" max="7" width="84.140625" style="194" customWidth="1"/>
    <col min="8" max="8" width="9.140625" style="194" customWidth="1"/>
    <col min="9" max="16384" width="9.140625" style="194"/>
  </cols>
  <sheetData>
    <row r="1" spans="1:7" ht="16.5" x14ac:dyDescent="0.25">
      <c r="A1" s="566" t="s">
        <v>627</v>
      </c>
      <c r="B1" s="566"/>
      <c r="C1" s="566"/>
      <c r="D1" s="566"/>
      <c r="E1" s="566"/>
      <c r="F1" s="566"/>
      <c r="G1" s="566"/>
    </row>
    <row r="2" spans="1:7" ht="16.5" x14ac:dyDescent="0.25">
      <c r="A2" s="566" t="s">
        <v>628</v>
      </c>
      <c r="B2" s="566"/>
      <c r="C2" s="566"/>
      <c r="D2" s="566"/>
      <c r="E2" s="566"/>
      <c r="F2" s="566"/>
      <c r="G2" s="566"/>
    </row>
    <row r="4" spans="1:7" ht="26.25" customHeight="1" x14ac:dyDescent="0.25">
      <c r="A4" s="195" t="s">
        <v>629</v>
      </c>
      <c r="B4" s="196" t="s">
        <v>630</v>
      </c>
      <c r="C4" s="195" t="s">
        <v>631</v>
      </c>
      <c r="D4" s="195" t="s">
        <v>632</v>
      </c>
      <c r="E4" s="197" t="s">
        <v>633</v>
      </c>
      <c r="F4" s="197" t="s">
        <v>634</v>
      </c>
      <c r="G4" s="195" t="s">
        <v>587</v>
      </c>
    </row>
    <row r="5" spans="1:7" s="112" customFormat="1" ht="54" customHeight="1" x14ac:dyDescent="0.25">
      <c r="A5" s="567" t="s">
        <v>635</v>
      </c>
      <c r="B5" s="198" t="s">
        <v>636</v>
      </c>
      <c r="C5" s="570"/>
      <c r="D5" s="573" t="s">
        <v>637</v>
      </c>
      <c r="E5" s="573"/>
      <c r="F5" s="573" t="s">
        <v>637</v>
      </c>
      <c r="G5" s="576" t="s">
        <v>638</v>
      </c>
    </row>
    <row r="6" spans="1:7" s="112" customFormat="1" ht="54" customHeight="1" x14ac:dyDescent="0.25">
      <c r="A6" s="568"/>
      <c r="B6" s="199" t="s">
        <v>639</v>
      </c>
      <c r="C6" s="571"/>
      <c r="D6" s="574"/>
      <c r="E6" s="574"/>
      <c r="F6" s="574"/>
      <c r="G6" s="577"/>
    </row>
    <row r="7" spans="1:7" s="112" customFormat="1" ht="54" customHeight="1" x14ac:dyDescent="0.25">
      <c r="A7" s="569"/>
      <c r="B7" s="200" t="s">
        <v>640</v>
      </c>
      <c r="C7" s="572"/>
      <c r="D7" s="575"/>
      <c r="E7" s="575"/>
      <c r="F7" s="575"/>
      <c r="G7" s="578"/>
    </row>
    <row r="8" spans="1:7" s="112" customFormat="1" ht="17.25" customHeight="1" x14ac:dyDescent="0.25">
      <c r="A8" s="198" t="s">
        <v>641</v>
      </c>
      <c r="B8" s="571" t="s">
        <v>642</v>
      </c>
      <c r="C8" s="573" t="s">
        <v>637</v>
      </c>
      <c r="D8" s="573"/>
      <c r="E8" s="573" t="s">
        <v>637</v>
      </c>
      <c r="F8" s="573"/>
      <c r="G8" s="576" t="s">
        <v>643</v>
      </c>
    </row>
    <row r="9" spans="1:7" s="112" customFormat="1" ht="17.25" customHeight="1" x14ac:dyDescent="0.25">
      <c r="A9" s="199" t="s">
        <v>644</v>
      </c>
      <c r="B9" s="571"/>
      <c r="C9" s="574"/>
      <c r="D9" s="574"/>
      <c r="E9" s="574"/>
      <c r="F9" s="574"/>
      <c r="G9" s="577"/>
    </row>
    <row r="10" spans="1:7" s="112" customFormat="1" ht="17.25" customHeight="1" x14ac:dyDescent="0.25">
      <c r="A10" s="199" t="s">
        <v>645</v>
      </c>
      <c r="B10" s="571"/>
      <c r="C10" s="574"/>
      <c r="D10" s="574"/>
      <c r="E10" s="574"/>
      <c r="F10" s="574"/>
      <c r="G10" s="577"/>
    </row>
    <row r="11" spans="1:7" s="112" customFormat="1" ht="17.25" customHeight="1" x14ac:dyDescent="0.25">
      <c r="A11" s="199" t="s">
        <v>646</v>
      </c>
      <c r="B11" s="571"/>
      <c r="C11" s="574"/>
      <c r="D11" s="574"/>
      <c r="E11" s="574"/>
      <c r="F11" s="574"/>
      <c r="G11" s="577"/>
    </row>
    <row r="12" spans="1:7" s="112" customFormat="1" ht="32.25" customHeight="1" x14ac:dyDescent="0.25">
      <c r="A12" s="567" t="s">
        <v>647</v>
      </c>
      <c r="B12" s="198" t="s">
        <v>648</v>
      </c>
      <c r="C12" s="573"/>
      <c r="D12" s="573"/>
      <c r="E12" s="573"/>
      <c r="F12" s="573"/>
      <c r="G12" s="576" t="s">
        <v>649</v>
      </c>
    </row>
    <row r="13" spans="1:7" s="112" customFormat="1" ht="32.25" customHeight="1" x14ac:dyDescent="0.25">
      <c r="A13" s="568"/>
      <c r="B13" s="199" t="s">
        <v>650</v>
      </c>
      <c r="C13" s="574"/>
      <c r="D13" s="574"/>
      <c r="E13" s="574"/>
      <c r="F13" s="574"/>
      <c r="G13" s="577"/>
    </row>
    <row r="14" spans="1:7" s="112" customFormat="1" ht="32.25" customHeight="1" x14ac:dyDescent="0.25">
      <c r="A14" s="568"/>
      <c r="B14" s="199" t="s">
        <v>651</v>
      </c>
      <c r="C14" s="574"/>
      <c r="D14" s="574"/>
      <c r="E14" s="574"/>
      <c r="F14" s="574"/>
      <c r="G14" s="577"/>
    </row>
    <row r="15" spans="1:7" s="112" customFormat="1" ht="32.25" customHeight="1" x14ac:dyDescent="0.25">
      <c r="A15" s="569"/>
      <c r="B15" s="200" t="s">
        <v>645</v>
      </c>
      <c r="C15" s="575"/>
      <c r="D15" s="575"/>
      <c r="E15" s="575"/>
      <c r="F15" s="575"/>
      <c r="G15" s="578"/>
    </row>
    <row r="16" spans="1:7" s="112" customFormat="1" ht="21" customHeight="1" x14ac:dyDescent="0.25">
      <c r="A16" s="567" t="s">
        <v>652</v>
      </c>
      <c r="B16" s="198" t="s">
        <v>653</v>
      </c>
      <c r="C16" s="573"/>
      <c r="D16" s="573"/>
      <c r="E16" s="573"/>
      <c r="F16" s="573"/>
      <c r="G16" s="576" t="s">
        <v>654</v>
      </c>
    </row>
    <row r="17" spans="1:7" s="112" customFormat="1" ht="21" customHeight="1" x14ac:dyDescent="0.25">
      <c r="A17" s="568"/>
      <c r="B17" s="199" t="s">
        <v>655</v>
      </c>
      <c r="C17" s="574"/>
      <c r="D17" s="574"/>
      <c r="E17" s="574"/>
      <c r="F17" s="574"/>
      <c r="G17" s="577"/>
    </row>
    <row r="18" spans="1:7" s="112" customFormat="1" ht="21" customHeight="1" x14ac:dyDescent="0.25">
      <c r="A18" s="569"/>
      <c r="B18" s="200" t="s">
        <v>644</v>
      </c>
      <c r="C18" s="575"/>
      <c r="D18" s="575"/>
      <c r="E18" s="575"/>
      <c r="F18" s="575"/>
      <c r="G18" s="578"/>
    </row>
    <row r="19" spans="1:7" s="112" customFormat="1" ht="83.25" customHeight="1" x14ac:dyDescent="0.25">
      <c r="A19" s="197" t="s">
        <v>656</v>
      </c>
      <c r="B19" s="197" t="s">
        <v>657</v>
      </c>
      <c r="C19" s="197"/>
      <c r="D19" s="197"/>
      <c r="E19" s="197"/>
      <c r="F19" s="197"/>
      <c r="G19" s="201" t="s">
        <v>658</v>
      </c>
    </row>
    <row r="20" spans="1:7" x14ac:dyDescent="0.25">
      <c r="A20" s="202"/>
      <c r="B20" s="202"/>
      <c r="C20" s="202"/>
      <c r="D20" s="202"/>
      <c r="E20" s="202"/>
      <c r="F20" s="202"/>
      <c r="G20" s="202"/>
    </row>
    <row r="21" spans="1:7" x14ac:dyDescent="0.25">
      <c r="A21" s="202"/>
      <c r="B21" s="202"/>
      <c r="C21" s="202"/>
      <c r="D21" s="202"/>
      <c r="E21" s="202"/>
      <c r="F21" s="202"/>
      <c r="G21" s="202"/>
    </row>
    <row r="22" spans="1:7" x14ac:dyDescent="0.25">
      <c r="A22" s="202"/>
      <c r="B22" s="202"/>
      <c r="C22" s="202"/>
      <c r="D22" s="202"/>
      <c r="E22" s="202"/>
      <c r="F22" s="202"/>
      <c r="G22" s="202"/>
    </row>
    <row r="23" spans="1:7" x14ac:dyDescent="0.25">
      <c r="A23" s="202"/>
      <c r="B23" s="202"/>
      <c r="C23" s="202"/>
      <c r="D23" s="202"/>
      <c r="E23" s="202"/>
      <c r="F23" s="202"/>
      <c r="G23" s="202"/>
    </row>
    <row r="24" spans="1:7" x14ac:dyDescent="0.25">
      <c r="A24" s="202"/>
      <c r="B24" s="202"/>
      <c r="C24" s="202"/>
      <c r="D24" s="202"/>
      <c r="E24" s="202"/>
      <c r="F24" s="202"/>
      <c r="G24" s="202"/>
    </row>
    <row r="25" spans="1:7" x14ac:dyDescent="0.25">
      <c r="A25" s="202"/>
      <c r="B25" s="202"/>
      <c r="C25" s="202"/>
      <c r="D25" s="202"/>
      <c r="E25" s="202"/>
      <c r="F25" s="202"/>
      <c r="G25" s="202"/>
    </row>
    <row r="26" spans="1:7" x14ac:dyDescent="0.25">
      <c r="A26" s="202"/>
      <c r="B26" s="202"/>
      <c r="C26" s="202"/>
      <c r="D26" s="202"/>
      <c r="E26" s="202"/>
      <c r="F26" s="202"/>
      <c r="G26" s="202"/>
    </row>
    <row r="27" spans="1:7" x14ac:dyDescent="0.25">
      <c r="A27" s="202"/>
      <c r="B27" s="202"/>
      <c r="C27" s="202"/>
      <c r="D27" s="202"/>
      <c r="E27" s="202"/>
      <c r="F27" s="202"/>
      <c r="G27" s="202"/>
    </row>
    <row r="28" spans="1:7" x14ac:dyDescent="0.25">
      <c r="A28" s="202"/>
      <c r="B28" s="202"/>
      <c r="C28" s="202"/>
      <c r="D28" s="202"/>
      <c r="E28" s="202"/>
      <c r="F28" s="202"/>
      <c r="G28" s="202"/>
    </row>
    <row r="29" spans="1:7" x14ac:dyDescent="0.25">
      <c r="A29" s="202"/>
      <c r="B29" s="202"/>
      <c r="C29" s="202"/>
      <c r="D29" s="202"/>
      <c r="E29" s="202"/>
      <c r="F29" s="202"/>
      <c r="G29" s="202"/>
    </row>
    <row r="30" spans="1:7" x14ac:dyDescent="0.25">
      <c r="A30" s="202"/>
      <c r="B30" s="202"/>
      <c r="C30" s="202"/>
      <c r="D30" s="202"/>
      <c r="E30" s="202"/>
      <c r="F30" s="202"/>
      <c r="G30" s="202"/>
    </row>
    <row r="31" spans="1:7" x14ac:dyDescent="0.25">
      <c r="A31" s="202"/>
      <c r="B31" s="202"/>
      <c r="C31" s="202"/>
      <c r="D31" s="202"/>
      <c r="E31" s="202"/>
      <c r="F31" s="202"/>
      <c r="G31" s="202"/>
    </row>
    <row r="32" spans="1:7" x14ac:dyDescent="0.25">
      <c r="A32" s="202"/>
      <c r="B32" s="202"/>
      <c r="C32" s="202"/>
      <c r="D32" s="202"/>
      <c r="E32" s="202"/>
      <c r="F32" s="202"/>
      <c r="G32" s="202"/>
    </row>
    <row r="33" spans="1:7" x14ac:dyDescent="0.25">
      <c r="A33" s="202"/>
      <c r="B33" s="202"/>
      <c r="C33" s="202"/>
      <c r="D33" s="202"/>
      <c r="E33" s="202"/>
      <c r="F33" s="202"/>
      <c r="G33" s="202"/>
    </row>
    <row r="34" spans="1:7" x14ac:dyDescent="0.25">
      <c r="A34" s="202"/>
      <c r="B34" s="202"/>
      <c r="C34" s="202"/>
      <c r="D34" s="202"/>
      <c r="E34" s="202"/>
      <c r="F34" s="202"/>
      <c r="G34" s="202"/>
    </row>
    <row r="35" spans="1:7" x14ac:dyDescent="0.25">
      <c r="A35" s="202"/>
      <c r="B35" s="202"/>
      <c r="C35" s="202"/>
      <c r="D35" s="202"/>
      <c r="E35" s="202"/>
      <c r="F35" s="202"/>
      <c r="G35" s="202"/>
    </row>
    <row r="36" spans="1:7" x14ac:dyDescent="0.25">
      <c r="A36" s="202"/>
      <c r="B36" s="202"/>
      <c r="C36" s="202"/>
      <c r="D36" s="202"/>
      <c r="E36" s="202"/>
      <c r="F36" s="202"/>
      <c r="G36" s="202"/>
    </row>
    <row r="37" spans="1:7" x14ac:dyDescent="0.25">
      <c r="A37" s="202"/>
      <c r="B37" s="202"/>
      <c r="C37" s="202"/>
      <c r="D37" s="202"/>
      <c r="E37" s="202"/>
      <c r="F37" s="202"/>
      <c r="G37" s="202"/>
    </row>
    <row r="38" spans="1:7" x14ac:dyDescent="0.25">
      <c r="A38" s="202"/>
      <c r="B38" s="202"/>
      <c r="C38" s="202"/>
      <c r="D38" s="202"/>
      <c r="E38" s="202"/>
      <c r="F38" s="202"/>
      <c r="G38" s="202"/>
    </row>
    <row r="39" spans="1:7" x14ac:dyDescent="0.25">
      <c r="A39" s="202"/>
      <c r="B39" s="202"/>
      <c r="C39" s="202"/>
      <c r="D39" s="202"/>
      <c r="E39" s="202"/>
      <c r="F39" s="202"/>
      <c r="G39" s="202"/>
    </row>
    <row r="40" spans="1:7" x14ac:dyDescent="0.25">
      <c r="A40" s="202"/>
      <c r="B40" s="202"/>
      <c r="C40" s="202"/>
      <c r="D40" s="202"/>
      <c r="E40" s="202"/>
      <c r="F40" s="202"/>
      <c r="G40" s="202"/>
    </row>
    <row r="41" spans="1:7" x14ac:dyDescent="0.25">
      <c r="A41" s="202"/>
      <c r="B41" s="202"/>
      <c r="C41" s="202"/>
      <c r="D41" s="202"/>
      <c r="E41" s="202"/>
      <c r="F41" s="202"/>
      <c r="G41" s="202"/>
    </row>
    <row r="42" spans="1:7" x14ac:dyDescent="0.25">
      <c r="A42" s="202"/>
      <c r="B42" s="202"/>
      <c r="C42" s="202"/>
      <c r="D42" s="202"/>
      <c r="E42" s="202"/>
      <c r="F42" s="202"/>
      <c r="G42" s="202"/>
    </row>
    <row r="43" spans="1:7" x14ac:dyDescent="0.25">
      <c r="A43" s="202"/>
      <c r="B43" s="202"/>
      <c r="C43" s="202"/>
      <c r="D43" s="202"/>
      <c r="E43" s="202"/>
      <c r="F43" s="202"/>
      <c r="G43" s="202"/>
    </row>
    <row r="44" spans="1:7" x14ac:dyDescent="0.25">
      <c r="A44" s="202"/>
      <c r="B44" s="202"/>
      <c r="C44" s="202"/>
      <c r="D44" s="202"/>
      <c r="E44" s="202"/>
      <c r="F44" s="202"/>
      <c r="G44" s="202"/>
    </row>
    <row r="45" spans="1:7" x14ac:dyDescent="0.25">
      <c r="A45" s="202"/>
      <c r="B45" s="202"/>
      <c r="C45" s="202"/>
      <c r="D45" s="202"/>
      <c r="E45" s="202"/>
      <c r="F45" s="202"/>
      <c r="G45" s="202"/>
    </row>
    <row r="46" spans="1:7" x14ac:dyDescent="0.25">
      <c r="A46" s="202"/>
      <c r="B46" s="202"/>
      <c r="C46" s="202"/>
      <c r="D46" s="202"/>
      <c r="E46" s="202"/>
      <c r="F46" s="202"/>
      <c r="G46" s="202"/>
    </row>
    <row r="47" spans="1:7" x14ac:dyDescent="0.25">
      <c r="A47" s="202"/>
      <c r="B47" s="202"/>
      <c r="C47" s="202"/>
      <c r="D47" s="202"/>
      <c r="E47" s="202"/>
      <c r="F47" s="202"/>
      <c r="G47" s="202"/>
    </row>
    <row r="48" spans="1:7" x14ac:dyDescent="0.25">
      <c r="A48" s="202"/>
      <c r="B48" s="202"/>
      <c r="C48" s="202"/>
      <c r="D48" s="202"/>
      <c r="E48" s="202"/>
      <c r="F48" s="202"/>
      <c r="G48" s="202"/>
    </row>
    <row r="49" spans="1:7" x14ac:dyDescent="0.25">
      <c r="A49" s="202"/>
      <c r="B49" s="202"/>
      <c r="C49" s="202"/>
      <c r="D49" s="202"/>
      <c r="E49" s="202"/>
      <c r="F49" s="202"/>
      <c r="G49" s="202"/>
    </row>
    <row r="50" spans="1:7" x14ac:dyDescent="0.25">
      <c r="A50" s="202"/>
      <c r="B50" s="202"/>
      <c r="C50" s="202"/>
      <c r="D50" s="202"/>
      <c r="E50" s="202"/>
      <c r="F50" s="202"/>
      <c r="G50" s="202"/>
    </row>
    <row r="51" spans="1:7" x14ac:dyDescent="0.25">
      <c r="A51" s="202"/>
      <c r="B51" s="202"/>
      <c r="C51" s="202"/>
      <c r="D51" s="202"/>
      <c r="E51" s="202"/>
      <c r="F51" s="202"/>
      <c r="G51" s="202"/>
    </row>
    <row r="52" spans="1:7" x14ac:dyDescent="0.25">
      <c r="A52" s="202"/>
      <c r="B52" s="202"/>
      <c r="C52" s="202"/>
      <c r="D52" s="202"/>
      <c r="E52" s="202"/>
      <c r="F52" s="202"/>
      <c r="G52" s="202"/>
    </row>
    <row r="53" spans="1:7" x14ac:dyDescent="0.25">
      <c r="A53" s="202"/>
      <c r="B53" s="202"/>
      <c r="C53" s="202"/>
      <c r="D53" s="202"/>
      <c r="E53" s="202"/>
      <c r="F53" s="202"/>
      <c r="G53" s="202"/>
    </row>
    <row r="54" spans="1:7" x14ac:dyDescent="0.25">
      <c r="A54" s="202"/>
      <c r="B54" s="202"/>
      <c r="C54" s="202"/>
      <c r="D54" s="202"/>
      <c r="E54" s="202"/>
      <c r="F54" s="202"/>
      <c r="G54" s="202"/>
    </row>
    <row r="55" spans="1:7" x14ac:dyDescent="0.25">
      <c r="A55" s="202"/>
      <c r="B55" s="202"/>
      <c r="C55" s="202"/>
      <c r="D55" s="202"/>
      <c r="E55" s="202"/>
      <c r="F55" s="202"/>
      <c r="G55" s="202"/>
    </row>
    <row r="56" spans="1:7" x14ac:dyDescent="0.25">
      <c r="A56" s="202"/>
      <c r="B56" s="202"/>
      <c r="C56" s="202"/>
      <c r="D56" s="202"/>
      <c r="E56" s="202"/>
      <c r="F56" s="202"/>
      <c r="G56" s="202"/>
    </row>
    <row r="57" spans="1:7" x14ac:dyDescent="0.25">
      <c r="A57" s="202"/>
      <c r="B57" s="202"/>
      <c r="C57" s="202"/>
      <c r="D57" s="202"/>
      <c r="E57" s="202"/>
      <c r="F57" s="202"/>
      <c r="G57" s="202"/>
    </row>
    <row r="58" spans="1:7" x14ac:dyDescent="0.25">
      <c r="A58" s="202"/>
      <c r="B58" s="202"/>
      <c r="C58" s="202"/>
      <c r="D58" s="202"/>
      <c r="E58" s="202"/>
      <c r="F58" s="202"/>
      <c r="G58" s="202"/>
    </row>
    <row r="59" spans="1:7" x14ac:dyDescent="0.25">
      <c r="A59" s="202"/>
      <c r="B59" s="202"/>
      <c r="C59" s="202"/>
      <c r="D59" s="202"/>
      <c r="E59" s="202"/>
      <c r="F59" s="202"/>
      <c r="G59" s="202"/>
    </row>
    <row r="60" spans="1:7" x14ac:dyDescent="0.25">
      <c r="A60" s="202"/>
      <c r="B60" s="202"/>
      <c r="C60" s="202"/>
      <c r="D60" s="202"/>
      <c r="E60" s="202"/>
      <c r="F60" s="202"/>
      <c r="G60" s="202"/>
    </row>
    <row r="61" spans="1:7" x14ac:dyDescent="0.25">
      <c r="A61" s="202"/>
      <c r="B61" s="202"/>
      <c r="C61" s="202"/>
      <c r="D61" s="202"/>
      <c r="E61" s="202"/>
      <c r="F61" s="202"/>
      <c r="G61" s="202"/>
    </row>
    <row r="62" spans="1:7" x14ac:dyDescent="0.25">
      <c r="A62" s="202"/>
      <c r="B62" s="202"/>
      <c r="C62" s="202"/>
      <c r="D62" s="202"/>
      <c r="E62" s="202"/>
      <c r="F62" s="202"/>
      <c r="G62" s="202"/>
    </row>
    <row r="63" spans="1:7" x14ac:dyDescent="0.25">
      <c r="A63" s="202"/>
      <c r="B63" s="202"/>
      <c r="C63" s="202"/>
      <c r="D63" s="202"/>
      <c r="E63" s="202"/>
      <c r="F63" s="202"/>
      <c r="G63" s="202"/>
    </row>
    <row r="64" spans="1:7" x14ac:dyDescent="0.25">
      <c r="A64" s="202"/>
      <c r="B64" s="202"/>
      <c r="C64" s="202"/>
      <c r="D64" s="202"/>
      <c r="E64" s="202"/>
      <c r="F64" s="202"/>
      <c r="G64" s="202"/>
    </row>
    <row r="65" spans="1:7" x14ac:dyDescent="0.25">
      <c r="A65" s="202"/>
      <c r="B65" s="202"/>
      <c r="C65" s="202"/>
      <c r="D65" s="202"/>
      <c r="E65" s="202"/>
      <c r="F65" s="202"/>
      <c r="G65" s="202"/>
    </row>
    <row r="66" spans="1:7" x14ac:dyDescent="0.25">
      <c r="A66" s="202"/>
      <c r="B66" s="202"/>
      <c r="C66" s="202"/>
      <c r="D66" s="202"/>
      <c r="E66" s="202"/>
      <c r="F66" s="202"/>
      <c r="G66" s="202"/>
    </row>
    <row r="67" spans="1:7" x14ac:dyDescent="0.25">
      <c r="A67" s="202"/>
      <c r="B67" s="202"/>
      <c r="C67" s="202"/>
      <c r="D67" s="202"/>
      <c r="E67" s="202"/>
      <c r="F67" s="202"/>
      <c r="G67" s="202"/>
    </row>
    <row r="68" spans="1:7" x14ac:dyDescent="0.25">
      <c r="A68" s="202"/>
      <c r="B68" s="202"/>
      <c r="C68" s="202"/>
      <c r="D68" s="202"/>
      <c r="E68" s="202"/>
      <c r="F68" s="202"/>
      <c r="G68" s="202"/>
    </row>
    <row r="69" spans="1:7" x14ac:dyDescent="0.25">
      <c r="A69" s="202"/>
      <c r="B69" s="202"/>
      <c r="C69" s="202"/>
      <c r="D69" s="202"/>
      <c r="E69" s="202"/>
      <c r="F69" s="202"/>
      <c r="G69" s="202"/>
    </row>
    <row r="70" spans="1:7" x14ac:dyDescent="0.25">
      <c r="A70" s="202"/>
      <c r="B70" s="202"/>
      <c r="C70" s="202"/>
      <c r="D70" s="202"/>
      <c r="E70" s="202"/>
      <c r="F70" s="202"/>
      <c r="G70" s="202"/>
    </row>
    <row r="71" spans="1:7" x14ac:dyDescent="0.25">
      <c r="A71" s="202"/>
      <c r="B71" s="202"/>
      <c r="C71" s="202"/>
      <c r="D71" s="202"/>
      <c r="E71" s="202"/>
      <c r="F71" s="202"/>
      <c r="G71" s="202"/>
    </row>
    <row r="72" spans="1:7" x14ac:dyDescent="0.25">
      <c r="A72" s="202"/>
      <c r="B72" s="202"/>
      <c r="C72" s="202"/>
      <c r="D72" s="202"/>
      <c r="E72" s="202"/>
      <c r="F72" s="202"/>
      <c r="G72" s="202"/>
    </row>
    <row r="73" spans="1:7" x14ac:dyDescent="0.25">
      <c r="A73" s="202"/>
      <c r="B73" s="202"/>
      <c r="C73" s="202"/>
      <c r="D73" s="202"/>
      <c r="E73" s="202"/>
      <c r="F73" s="202"/>
      <c r="G73" s="202"/>
    </row>
    <row r="74" spans="1:7" x14ac:dyDescent="0.25">
      <c r="A74" s="202"/>
      <c r="B74" s="202"/>
      <c r="C74" s="202"/>
      <c r="D74" s="202"/>
      <c r="E74" s="202"/>
      <c r="F74" s="202"/>
      <c r="G74" s="202"/>
    </row>
    <row r="75" spans="1:7" x14ac:dyDescent="0.25">
      <c r="A75" s="202"/>
      <c r="B75" s="202"/>
      <c r="C75" s="202"/>
      <c r="D75" s="202"/>
      <c r="E75" s="202"/>
      <c r="F75" s="202"/>
      <c r="G75" s="202"/>
    </row>
    <row r="76" spans="1:7" x14ac:dyDescent="0.25">
      <c r="A76" s="202"/>
      <c r="B76" s="202"/>
      <c r="C76" s="202"/>
      <c r="D76" s="202"/>
      <c r="E76" s="202"/>
      <c r="F76" s="202"/>
      <c r="G76" s="202"/>
    </row>
    <row r="77" spans="1:7" x14ac:dyDescent="0.25">
      <c r="A77" s="202"/>
      <c r="B77" s="202"/>
      <c r="C77" s="202"/>
      <c r="D77" s="202"/>
      <c r="E77" s="202"/>
      <c r="F77" s="202"/>
      <c r="G77" s="202"/>
    </row>
    <row r="78" spans="1:7" x14ac:dyDescent="0.25">
      <c r="A78" s="202"/>
      <c r="B78" s="202"/>
      <c r="C78" s="202"/>
      <c r="D78" s="202"/>
      <c r="E78" s="202"/>
      <c r="F78" s="202"/>
      <c r="G78" s="202"/>
    </row>
    <row r="79" spans="1:7" x14ac:dyDescent="0.25">
      <c r="A79" s="202"/>
      <c r="B79" s="202"/>
      <c r="C79" s="202"/>
      <c r="D79" s="202"/>
      <c r="E79" s="202"/>
      <c r="F79" s="202"/>
      <c r="G79" s="202"/>
    </row>
  </sheetData>
  <mergeCells count="26">
    <mergeCell ref="G16:G18"/>
    <mergeCell ref="A16:A18"/>
    <mergeCell ref="C16:C18"/>
    <mergeCell ref="D16:D18"/>
    <mergeCell ref="E16:E18"/>
    <mergeCell ref="F16:F18"/>
    <mergeCell ref="G8:G11"/>
    <mergeCell ref="A12:A15"/>
    <mergeCell ref="C12:C15"/>
    <mergeCell ref="D12:D15"/>
    <mergeCell ref="E12:E15"/>
    <mergeCell ref="F12:F15"/>
    <mergeCell ref="G12:G15"/>
    <mergeCell ref="B8:B11"/>
    <mergeCell ref="C8:C11"/>
    <mergeCell ref="D8:D11"/>
    <mergeCell ref="E8:E11"/>
    <mergeCell ref="F8:F11"/>
    <mergeCell ref="A1:G1"/>
    <mergeCell ref="A2:G2"/>
    <mergeCell ref="A5:A7"/>
    <mergeCell ref="C5:C7"/>
    <mergeCell ref="D5:D7"/>
    <mergeCell ref="E5:E7"/>
    <mergeCell ref="F5:F7"/>
    <mergeCell ref="G5:G7"/>
  </mergeCells>
  <pageMargins left="0.59055118110236249" right="0.39370078740157477" top="0.39370078740157477" bottom="0.39370078740157477" header="0.31496062992125984" footer="0.31496062992125984"/>
  <pageSetup paperSize="9" scale="98"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indexed="2"/>
  </sheetPr>
  <dimension ref="A1:H57"/>
  <sheetViews>
    <sheetView workbookViewId="0"/>
  </sheetViews>
  <sheetFormatPr defaultRowHeight="18.75" x14ac:dyDescent="0.3"/>
  <cols>
    <col min="1" max="1" width="10.5703125" style="203" bestFit="1" customWidth="1"/>
    <col min="2" max="2" width="6.42578125" style="203" bestFit="1" customWidth="1"/>
    <col min="3" max="3" width="32.28515625" style="203" bestFit="1" customWidth="1"/>
    <col min="4" max="4" width="13" style="204" bestFit="1" customWidth="1"/>
    <col min="5" max="5" width="13.28515625" style="204" customWidth="1"/>
    <col min="6" max="6" width="5.42578125" style="203" bestFit="1" customWidth="1"/>
    <col min="7" max="7" width="32.140625" style="203" bestFit="1" customWidth="1"/>
    <col min="8" max="8" width="37.42578125" style="203" bestFit="1" customWidth="1"/>
    <col min="9" max="16384" width="9.140625" style="203"/>
  </cols>
  <sheetData>
    <row r="1" spans="1:8" x14ac:dyDescent="0.3">
      <c r="A1" s="203" t="s">
        <v>659</v>
      </c>
      <c r="B1" s="204">
        <v>2017</v>
      </c>
      <c r="C1" s="205" t="s">
        <v>660</v>
      </c>
      <c r="D1" s="206">
        <v>42736</v>
      </c>
      <c r="E1" s="204" t="s">
        <v>661</v>
      </c>
      <c r="F1" s="203" t="s">
        <v>662</v>
      </c>
      <c r="G1" s="203" t="s">
        <v>663</v>
      </c>
      <c r="H1" s="203" t="s">
        <v>664</v>
      </c>
    </row>
    <row r="2" spans="1:8" x14ac:dyDescent="0.3">
      <c r="A2" s="203" t="s">
        <v>665</v>
      </c>
      <c r="B2" s="204">
        <v>2018</v>
      </c>
      <c r="C2" s="205" t="s">
        <v>666</v>
      </c>
      <c r="D2" s="206">
        <v>42826</v>
      </c>
      <c r="E2" s="204" t="s">
        <v>667</v>
      </c>
      <c r="F2" s="203" t="s">
        <v>668</v>
      </c>
      <c r="G2" s="203" t="s">
        <v>669</v>
      </c>
      <c r="H2" s="203" t="s">
        <v>670</v>
      </c>
    </row>
    <row r="3" spans="1:8" x14ac:dyDescent="0.3">
      <c r="A3" s="203" t="s">
        <v>8</v>
      </c>
      <c r="B3" s="204">
        <v>2019</v>
      </c>
      <c r="C3" s="205" t="s">
        <v>671</v>
      </c>
      <c r="D3" s="206">
        <v>42917</v>
      </c>
      <c r="E3" s="204" t="s">
        <v>672</v>
      </c>
      <c r="G3" s="203" t="s">
        <v>673</v>
      </c>
      <c r="H3" s="203" t="s">
        <v>674</v>
      </c>
    </row>
    <row r="4" spans="1:8" x14ac:dyDescent="0.3">
      <c r="A4" s="203" t="s">
        <v>675</v>
      </c>
      <c r="B4" s="204">
        <v>2020</v>
      </c>
      <c r="C4" s="205" t="s">
        <v>676</v>
      </c>
      <c r="D4" s="206">
        <v>43009</v>
      </c>
      <c r="E4" s="204" t="s">
        <v>677</v>
      </c>
      <c r="H4" s="203" t="s">
        <v>678</v>
      </c>
    </row>
    <row r="5" spans="1:8" x14ac:dyDescent="0.3">
      <c r="B5" s="204">
        <v>2021</v>
      </c>
      <c r="C5" s="205" t="s">
        <v>679</v>
      </c>
      <c r="D5" s="206">
        <v>43101</v>
      </c>
      <c r="E5" s="204" t="s">
        <v>680</v>
      </c>
      <c r="H5" s="203" t="s">
        <v>681</v>
      </c>
    </row>
    <row r="6" spans="1:8" x14ac:dyDescent="0.3">
      <c r="B6" s="204">
        <v>2022</v>
      </c>
      <c r="C6" s="205" t="s">
        <v>682</v>
      </c>
      <c r="D6" s="206">
        <v>43191</v>
      </c>
      <c r="E6" s="204" t="s">
        <v>683</v>
      </c>
      <c r="H6" s="203" t="s">
        <v>684</v>
      </c>
    </row>
    <row r="7" spans="1:8" x14ac:dyDescent="0.3">
      <c r="B7" s="204">
        <v>2023</v>
      </c>
      <c r="C7" s="205" t="s">
        <v>685</v>
      </c>
      <c r="D7" s="206">
        <v>43282</v>
      </c>
      <c r="E7" s="204" t="s">
        <v>259</v>
      </c>
      <c r="H7" s="203" t="s">
        <v>686</v>
      </c>
    </row>
    <row r="8" spans="1:8" x14ac:dyDescent="0.3">
      <c r="B8" s="204">
        <v>2024</v>
      </c>
      <c r="C8" s="205" t="s">
        <v>687</v>
      </c>
      <c r="D8" s="206">
        <v>43374</v>
      </c>
      <c r="E8" s="204" t="s">
        <v>688</v>
      </c>
      <c r="H8" s="203" t="s">
        <v>689</v>
      </c>
    </row>
    <row r="9" spans="1:8" x14ac:dyDescent="0.3">
      <c r="B9" s="204">
        <v>2025</v>
      </c>
      <c r="C9" s="205" t="s">
        <v>690</v>
      </c>
      <c r="D9" s="206">
        <v>43466</v>
      </c>
      <c r="E9" s="204" t="s">
        <v>691</v>
      </c>
      <c r="H9" s="203" t="s">
        <v>692</v>
      </c>
    </row>
    <row r="10" spans="1:8" x14ac:dyDescent="0.3">
      <c r="B10" s="204">
        <v>2026</v>
      </c>
      <c r="C10" s="205" t="s">
        <v>693</v>
      </c>
      <c r="D10" s="206">
        <v>43556</v>
      </c>
      <c r="E10" s="204" t="s">
        <v>694</v>
      </c>
      <c r="H10" s="203" t="s">
        <v>695</v>
      </c>
    </row>
    <row r="11" spans="1:8" x14ac:dyDescent="0.3">
      <c r="B11" s="204">
        <v>2027</v>
      </c>
      <c r="C11" s="205" t="s">
        <v>696</v>
      </c>
      <c r="D11" s="206">
        <v>43647</v>
      </c>
      <c r="E11" s="204" t="s">
        <v>697</v>
      </c>
      <c r="H11" s="203" t="s">
        <v>698</v>
      </c>
    </row>
    <row r="12" spans="1:8" x14ac:dyDescent="0.3">
      <c r="B12" s="204">
        <v>2028</v>
      </c>
      <c r="C12" s="205" t="s">
        <v>699</v>
      </c>
      <c r="D12" s="206">
        <v>43739</v>
      </c>
      <c r="E12" s="204" t="s">
        <v>700</v>
      </c>
      <c r="H12" s="203" t="s">
        <v>701</v>
      </c>
    </row>
    <row r="13" spans="1:8" x14ac:dyDescent="0.3">
      <c r="B13" s="204">
        <v>2029</v>
      </c>
      <c r="C13" s="205" t="s">
        <v>702</v>
      </c>
      <c r="D13" s="206">
        <v>43831</v>
      </c>
      <c r="E13" s="204" t="s">
        <v>703</v>
      </c>
      <c r="H13" s="203" t="s">
        <v>704</v>
      </c>
    </row>
    <row r="14" spans="1:8" x14ac:dyDescent="0.3">
      <c r="B14" s="204">
        <v>2030</v>
      </c>
      <c r="C14" s="205" t="s">
        <v>705</v>
      </c>
      <c r="D14" s="206">
        <v>43922</v>
      </c>
      <c r="E14" s="204" t="s">
        <v>706</v>
      </c>
      <c r="H14" s="203" t="s">
        <v>707</v>
      </c>
    </row>
    <row r="15" spans="1:8" x14ac:dyDescent="0.3">
      <c r="C15" s="205" t="s">
        <v>708</v>
      </c>
      <c r="D15" s="206">
        <v>44013</v>
      </c>
      <c r="H15" s="203" t="s">
        <v>709</v>
      </c>
    </row>
    <row r="16" spans="1:8" x14ac:dyDescent="0.3">
      <c r="C16" s="205" t="s">
        <v>710</v>
      </c>
      <c r="D16" s="206">
        <v>44105</v>
      </c>
      <c r="H16" s="203" t="s">
        <v>711</v>
      </c>
    </row>
    <row r="17" spans="3:8" x14ac:dyDescent="0.3">
      <c r="C17" s="205" t="s">
        <v>712</v>
      </c>
      <c r="D17" s="206">
        <v>44197</v>
      </c>
      <c r="H17" s="203" t="s">
        <v>713</v>
      </c>
    </row>
    <row r="18" spans="3:8" x14ac:dyDescent="0.3">
      <c r="C18" s="205" t="s">
        <v>714</v>
      </c>
      <c r="D18" s="206">
        <v>44287</v>
      </c>
      <c r="H18" s="203" t="s">
        <v>715</v>
      </c>
    </row>
    <row r="19" spans="3:8" x14ac:dyDescent="0.3">
      <c r="C19" s="205" t="s">
        <v>716</v>
      </c>
      <c r="D19" s="206">
        <v>44378</v>
      </c>
      <c r="H19" s="203" t="s">
        <v>717</v>
      </c>
    </row>
    <row r="20" spans="3:8" x14ac:dyDescent="0.3">
      <c r="C20" s="205" t="s">
        <v>718</v>
      </c>
      <c r="D20" s="206">
        <v>44470</v>
      </c>
      <c r="H20" s="203" t="s">
        <v>719</v>
      </c>
    </row>
    <row r="21" spans="3:8" x14ac:dyDescent="0.3">
      <c r="C21" s="205" t="s">
        <v>720</v>
      </c>
      <c r="D21" s="206">
        <v>44562</v>
      </c>
      <c r="H21" s="203" t="s">
        <v>336</v>
      </c>
    </row>
    <row r="22" spans="3:8" x14ac:dyDescent="0.3">
      <c r="C22" s="205" t="s">
        <v>721</v>
      </c>
      <c r="D22" s="206">
        <v>44652</v>
      </c>
      <c r="H22" s="203" t="s">
        <v>722</v>
      </c>
    </row>
    <row r="23" spans="3:8" x14ac:dyDescent="0.3">
      <c r="D23" s="206">
        <v>44743</v>
      </c>
      <c r="H23" s="203" t="s">
        <v>16</v>
      </c>
    </row>
    <row r="24" spans="3:8" x14ac:dyDescent="0.3">
      <c r="C24" s="205"/>
      <c r="D24" s="206">
        <v>44835</v>
      </c>
      <c r="H24" s="203" t="s">
        <v>723</v>
      </c>
    </row>
    <row r="25" spans="3:8" x14ac:dyDescent="0.3">
      <c r="D25" s="206">
        <v>44927</v>
      </c>
      <c r="H25" s="203" t="s">
        <v>724</v>
      </c>
    </row>
    <row r="26" spans="3:8" x14ac:dyDescent="0.3">
      <c r="C26" s="205"/>
      <c r="D26" s="206">
        <v>45017</v>
      </c>
      <c r="H26" s="203" t="s">
        <v>725</v>
      </c>
    </row>
    <row r="27" spans="3:8" x14ac:dyDescent="0.3">
      <c r="D27" s="206">
        <v>45108</v>
      </c>
      <c r="H27" s="203" t="s">
        <v>726</v>
      </c>
    </row>
    <row r="28" spans="3:8" x14ac:dyDescent="0.3">
      <c r="C28" s="205"/>
      <c r="D28" s="206">
        <v>45200</v>
      </c>
      <c r="H28" s="203" t="s">
        <v>727</v>
      </c>
    </row>
    <row r="29" spans="3:8" x14ac:dyDescent="0.3">
      <c r="D29" s="206">
        <v>45292</v>
      </c>
      <c r="H29" s="203" t="s">
        <v>728</v>
      </c>
    </row>
    <row r="30" spans="3:8" x14ac:dyDescent="0.3">
      <c r="C30" s="205"/>
      <c r="D30" s="206">
        <v>45383</v>
      </c>
      <c r="H30" s="203" t="s">
        <v>729</v>
      </c>
    </row>
    <row r="31" spans="3:8" x14ac:dyDescent="0.3">
      <c r="D31" s="206">
        <v>45474</v>
      </c>
      <c r="H31" s="203" t="s">
        <v>730</v>
      </c>
    </row>
    <row r="32" spans="3:8" x14ac:dyDescent="0.3">
      <c r="C32" s="205"/>
      <c r="D32" s="206">
        <v>45566</v>
      </c>
      <c r="H32" s="203" t="s">
        <v>731</v>
      </c>
    </row>
    <row r="33" spans="3:8" x14ac:dyDescent="0.3">
      <c r="D33" s="206">
        <v>45658</v>
      </c>
      <c r="H33" s="203" t="s">
        <v>732</v>
      </c>
    </row>
    <row r="34" spans="3:8" x14ac:dyDescent="0.3">
      <c r="D34" s="206">
        <v>45748</v>
      </c>
      <c r="H34" s="203" t="s">
        <v>733</v>
      </c>
    </row>
    <row r="35" spans="3:8" x14ac:dyDescent="0.3">
      <c r="D35" s="206">
        <v>45839</v>
      </c>
      <c r="H35" s="203" t="s">
        <v>734</v>
      </c>
    </row>
    <row r="36" spans="3:8" x14ac:dyDescent="0.3">
      <c r="D36" s="206">
        <v>45931</v>
      </c>
      <c r="H36" s="203" t="s">
        <v>735</v>
      </c>
    </row>
    <row r="37" spans="3:8" x14ac:dyDescent="0.3">
      <c r="D37" s="206">
        <v>46023</v>
      </c>
      <c r="H37" s="203" t="s">
        <v>736</v>
      </c>
    </row>
    <row r="38" spans="3:8" x14ac:dyDescent="0.3">
      <c r="D38" s="206">
        <v>46113</v>
      </c>
      <c r="H38" s="203" t="s">
        <v>737</v>
      </c>
    </row>
    <row r="39" spans="3:8" x14ac:dyDescent="0.3">
      <c r="D39" s="206">
        <v>46204</v>
      </c>
      <c r="H39" s="203" t="s">
        <v>738</v>
      </c>
    </row>
    <row r="40" spans="3:8" x14ac:dyDescent="0.3">
      <c r="D40" s="206">
        <v>46296</v>
      </c>
      <c r="H40" s="203" t="s">
        <v>739</v>
      </c>
    </row>
    <row r="41" spans="3:8" x14ac:dyDescent="0.3">
      <c r="D41" s="206">
        <v>46388</v>
      </c>
      <c r="H41" s="203" t="s">
        <v>740</v>
      </c>
    </row>
    <row r="42" spans="3:8" x14ac:dyDescent="0.3">
      <c r="D42" s="206">
        <v>46478</v>
      </c>
      <c r="H42" s="203" t="s">
        <v>741</v>
      </c>
    </row>
    <row r="43" spans="3:8" x14ac:dyDescent="0.3">
      <c r="D43" s="206">
        <v>46569</v>
      </c>
      <c r="H43" s="203" t="s">
        <v>742</v>
      </c>
    </row>
    <row r="44" spans="3:8" x14ac:dyDescent="0.3">
      <c r="D44" s="206">
        <v>46661</v>
      </c>
      <c r="H44" s="203" t="s">
        <v>743</v>
      </c>
    </row>
    <row r="45" spans="3:8" x14ac:dyDescent="0.3">
      <c r="C45" s="205"/>
      <c r="D45" s="206">
        <v>46753</v>
      </c>
      <c r="H45" s="203" t="s">
        <v>744</v>
      </c>
    </row>
    <row r="46" spans="3:8" x14ac:dyDescent="0.3">
      <c r="D46" s="206">
        <v>46844</v>
      </c>
      <c r="H46" s="203" t="s">
        <v>745</v>
      </c>
    </row>
    <row r="47" spans="3:8" x14ac:dyDescent="0.3">
      <c r="D47" s="206">
        <v>46935</v>
      </c>
      <c r="H47" s="203" t="s">
        <v>746</v>
      </c>
    </row>
    <row r="48" spans="3:8" x14ac:dyDescent="0.3">
      <c r="D48" s="206">
        <v>47027</v>
      </c>
      <c r="H48" s="203" t="s">
        <v>747</v>
      </c>
    </row>
    <row r="49" spans="4:8" x14ac:dyDescent="0.3">
      <c r="D49" s="206">
        <v>47119</v>
      </c>
      <c r="H49" s="203" t="s">
        <v>748</v>
      </c>
    </row>
    <row r="50" spans="4:8" x14ac:dyDescent="0.3">
      <c r="D50" s="206">
        <v>47209</v>
      </c>
    </row>
    <row r="51" spans="4:8" x14ac:dyDescent="0.3">
      <c r="D51" s="206">
        <v>47300</v>
      </c>
    </row>
    <row r="52" spans="4:8" x14ac:dyDescent="0.3">
      <c r="D52" s="206">
        <v>47392</v>
      </c>
    </row>
    <row r="53" spans="4:8" x14ac:dyDescent="0.3">
      <c r="D53" s="206">
        <v>47484</v>
      </c>
    </row>
    <row r="54" spans="4:8" x14ac:dyDescent="0.3">
      <c r="D54" s="206">
        <v>47574</v>
      </c>
    </row>
    <row r="55" spans="4:8" x14ac:dyDescent="0.3">
      <c r="D55" s="206">
        <v>47665</v>
      </c>
    </row>
    <row r="56" spans="4:8" x14ac:dyDescent="0.3">
      <c r="D56" s="206">
        <v>47757</v>
      </c>
    </row>
    <row r="57" spans="4:8" x14ac:dyDescent="0.3">
      <c r="D57" s="206">
        <v>47849</v>
      </c>
    </row>
  </sheetData>
  <sheetProtection sheet="1" objects="1" scenarios="1"/>
  <pageMargins left="0.7" right="0.7" top="0.75" bottom="0.75" header="0.3" footer="0.3"/>
  <pageSetup paperSize="9" fitToWidth="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5"/>
  <sheetViews>
    <sheetView zoomScale="70" zoomScaleNormal="70" workbookViewId="0">
      <pane ySplit="6" topLeftCell="A70" activePane="bottomLeft" state="frozen"/>
      <selection activeCell="A4" sqref="A4:D214"/>
      <selection pane="bottomLeft" activeCell="D34" sqref="D34"/>
    </sheetView>
  </sheetViews>
  <sheetFormatPr defaultRowHeight="15" x14ac:dyDescent="0.25"/>
  <cols>
    <col min="1" max="1" width="7.7109375" style="11" customWidth="1"/>
    <col min="2" max="2" width="61.5703125" style="10" customWidth="1"/>
    <col min="3" max="3" width="63.7109375" style="12" customWidth="1"/>
    <col min="4" max="4" width="71.7109375" style="12" customWidth="1"/>
    <col min="5" max="16384" width="9.140625" style="10"/>
  </cols>
  <sheetData>
    <row r="1" spans="1:4" s="13" customFormat="1" ht="17.25" x14ac:dyDescent="0.25">
      <c r="A1" s="332" t="s">
        <v>10</v>
      </c>
      <c r="B1" s="332"/>
      <c r="C1" s="332"/>
      <c r="D1" s="332"/>
    </row>
    <row r="2" spans="1:4" s="13" customFormat="1" ht="17.25" x14ac:dyDescent="0.25">
      <c r="A2" s="332" t="s">
        <v>11</v>
      </c>
      <c r="B2" s="332"/>
      <c r="C2" s="332"/>
      <c r="D2" s="332"/>
    </row>
    <row r="4" spans="1:4" ht="15.75" x14ac:dyDescent="0.25">
      <c r="A4" s="333" t="s">
        <v>12</v>
      </c>
      <c r="B4" s="335" t="s">
        <v>13</v>
      </c>
      <c r="C4" s="337" t="s">
        <v>14</v>
      </c>
      <c r="D4" s="15" t="s">
        <v>15</v>
      </c>
    </row>
    <row r="5" spans="1:4" ht="15.75" x14ac:dyDescent="0.25">
      <c r="A5" s="334"/>
      <c r="B5" s="336"/>
      <c r="C5" s="338"/>
      <c r="D5" s="16" t="s">
        <v>724</v>
      </c>
    </row>
    <row r="6" spans="1:4" ht="15.75" x14ac:dyDescent="0.25">
      <c r="A6" s="14" t="s">
        <v>17</v>
      </c>
      <c r="B6" s="17">
        <v>2</v>
      </c>
      <c r="C6" s="18">
        <v>3</v>
      </c>
      <c r="D6" s="18">
        <v>4</v>
      </c>
    </row>
    <row r="7" spans="1:4" ht="15.75" x14ac:dyDescent="0.25">
      <c r="A7" s="19" t="s">
        <v>18</v>
      </c>
      <c r="B7" s="20"/>
      <c r="C7" s="21"/>
      <c r="D7" s="22"/>
    </row>
    <row r="8" spans="1:4" ht="76.5" customHeight="1" x14ac:dyDescent="0.25">
      <c r="A8" s="339">
        <v>1</v>
      </c>
      <c r="B8" s="341" t="s">
        <v>19</v>
      </c>
      <c r="C8" s="23" t="s">
        <v>20</v>
      </c>
      <c r="D8" s="23" t="s">
        <v>764</v>
      </c>
    </row>
    <row r="9" spans="1:4" ht="82.5" customHeight="1" x14ac:dyDescent="0.25">
      <c r="A9" s="339"/>
      <c r="B9" s="341"/>
      <c r="C9" s="24" t="s">
        <v>21</v>
      </c>
      <c r="D9" s="24" t="s">
        <v>765</v>
      </c>
    </row>
    <row r="10" spans="1:4" ht="24" customHeight="1" x14ac:dyDescent="0.25">
      <c r="A10" s="339"/>
      <c r="B10" s="341"/>
      <c r="C10" s="24" t="s">
        <v>22</v>
      </c>
      <c r="D10" s="213">
        <v>44739</v>
      </c>
    </row>
    <row r="11" spans="1:4" ht="19.5" customHeight="1" x14ac:dyDescent="0.25">
      <c r="A11" s="340"/>
      <c r="B11" s="342"/>
      <c r="C11" s="24" t="s">
        <v>23</v>
      </c>
      <c r="D11" s="211" t="s">
        <v>766</v>
      </c>
    </row>
    <row r="12" spans="1:4" ht="15.75" x14ac:dyDescent="0.25">
      <c r="A12" s="343">
        <v>2</v>
      </c>
      <c r="B12" s="344" t="s">
        <v>24</v>
      </c>
      <c r="C12" s="24" t="s">
        <v>25</v>
      </c>
      <c r="D12" s="214" t="s">
        <v>767</v>
      </c>
    </row>
    <row r="13" spans="1:4" ht="15.75" x14ac:dyDescent="0.25">
      <c r="A13" s="339"/>
      <c r="B13" s="345"/>
      <c r="C13" s="24" t="s">
        <v>26</v>
      </c>
      <c r="D13" s="215" t="s">
        <v>768</v>
      </c>
    </row>
    <row r="14" spans="1:4" ht="15.75" x14ac:dyDescent="0.25">
      <c r="A14" s="339"/>
      <c r="B14" s="345"/>
      <c r="C14" s="24" t="s">
        <v>27</v>
      </c>
      <c r="D14" s="214"/>
    </row>
    <row r="15" spans="1:4" ht="15.75" x14ac:dyDescent="0.25">
      <c r="A15" s="339"/>
      <c r="B15" s="345"/>
      <c r="C15" s="24" t="s">
        <v>28</v>
      </c>
      <c r="D15" s="215" t="s">
        <v>797</v>
      </c>
    </row>
    <row r="16" spans="1:4" ht="15.75" x14ac:dyDescent="0.25">
      <c r="A16" s="339"/>
      <c r="B16" s="345"/>
      <c r="C16" s="24" t="s">
        <v>29</v>
      </c>
      <c r="D16" s="215" t="s">
        <v>769</v>
      </c>
    </row>
    <row r="17" spans="1:4" ht="78.75" x14ac:dyDescent="0.25">
      <c r="A17" s="339"/>
      <c r="B17" s="345"/>
      <c r="C17" s="24" t="s">
        <v>30</v>
      </c>
      <c r="D17" s="215" t="s">
        <v>777</v>
      </c>
    </row>
    <row r="18" spans="1:4" ht="15.75" x14ac:dyDescent="0.25">
      <c r="A18" s="339"/>
      <c r="B18" s="345"/>
      <c r="C18" s="24" t="s">
        <v>22</v>
      </c>
      <c r="D18" s="216">
        <v>44760</v>
      </c>
    </row>
    <row r="19" spans="1:4" ht="15.75" x14ac:dyDescent="0.25">
      <c r="A19" s="340"/>
      <c r="B19" s="346"/>
      <c r="C19" s="24" t="s">
        <v>23</v>
      </c>
      <c r="D19" s="215" t="s">
        <v>771</v>
      </c>
    </row>
    <row r="20" spans="1:4" ht="31.5" x14ac:dyDescent="0.25">
      <c r="A20" s="343">
        <v>3</v>
      </c>
      <c r="B20" s="344" t="s">
        <v>31</v>
      </c>
      <c r="C20" s="24" t="s">
        <v>32</v>
      </c>
      <c r="D20" s="215" t="s">
        <v>775</v>
      </c>
    </row>
    <row r="21" spans="1:4" ht="78.75" x14ac:dyDescent="0.25">
      <c r="A21" s="339"/>
      <c r="B21" s="345"/>
      <c r="C21" s="24" t="s">
        <v>30</v>
      </c>
      <c r="D21" s="215" t="s">
        <v>777</v>
      </c>
    </row>
    <row r="22" spans="1:4" ht="15.75" x14ac:dyDescent="0.25">
      <c r="A22" s="339"/>
      <c r="B22" s="345"/>
      <c r="C22" s="24" t="s">
        <v>22</v>
      </c>
      <c r="D22" s="216">
        <v>44760</v>
      </c>
    </row>
    <row r="23" spans="1:4" ht="15.75" x14ac:dyDescent="0.25">
      <c r="A23" s="339"/>
      <c r="B23" s="345"/>
      <c r="C23" s="24" t="s">
        <v>23</v>
      </c>
      <c r="D23" s="215" t="s">
        <v>771</v>
      </c>
    </row>
    <row r="24" spans="1:4" ht="15.75" x14ac:dyDescent="0.25">
      <c r="A24" s="339"/>
      <c r="B24" s="345"/>
      <c r="C24" s="24" t="s">
        <v>33</v>
      </c>
      <c r="D24" s="217" t="s">
        <v>772</v>
      </c>
    </row>
    <row r="25" spans="1:4" ht="31.5" x14ac:dyDescent="0.25">
      <c r="A25" s="339"/>
      <c r="B25" s="345"/>
      <c r="C25" s="24" t="s">
        <v>26</v>
      </c>
      <c r="D25" s="217" t="s">
        <v>773</v>
      </c>
    </row>
    <row r="26" spans="1:4" ht="15.75" x14ac:dyDescent="0.25">
      <c r="A26" s="339"/>
      <c r="B26" s="345"/>
      <c r="C26" s="24" t="s">
        <v>28</v>
      </c>
      <c r="D26" s="217" t="s">
        <v>796</v>
      </c>
    </row>
    <row r="27" spans="1:4" ht="15.75" x14ac:dyDescent="0.25">
      <c r="A27" s="340"/>
      <c r="B27" s="346"/>
      <c r="C27" s="24" t="s">
        <v>29</v>
      </c>
      <c r="D27" s="329" t="s">
        <v>774</v>
      </c>
    </row>
    <row r="28" spans="1:4" ht="78.75" x14ac:dyDescent="0.25">
      <c r="A28" s="343">
        <v>4</v>
      </c>
      <c r="B28" s="344" t="s">
        <v>34</v>
      </c>
      <c r="C28" s="24" t="s">
        <v>35</v>
      </c>
      <c r="D28" s="215" t="s">
        <v>777</v>
      </c>
    </row>
    <row r="29" spans="1:4" ht="15.75" x14ac:dyDescent="0.25">
      <c r="A29" s="339"/>
      <c r="B29" s="345"/>
      <c r="C29" s="24" t="s">
        <v>22</v>
      </c>
      <c r="D29" s="216">
        <v>44760</v>
      </c>
    </row>
    <row r="30" spans="1:4" ht="15.75" x14ac:dyDescent="0.25">
      <c r="A30" s="339"/>
      <c r="B30" s="345"/>
      <c r="C30" s="24" t="s">
        <v>23</v>
      </c>
      <c r="D30" s="215" t="s">
        <v>771</v>
      </c>
    </row>
    <row r="31" spans="1:4" ht="94.5" x14ac:dyDescent="0.25">
      <c r="A31" s="339"/>
      <c r="B31" s="345"/>
      <c r="C31" s="24" t="s">
        <v>36</v>
      </c>
      <c r="D31" s="215" t="s">
        <v>778</v>
      </c>
    </row>
    <row r="32" spans="1:4" ht="21" customHeight="1" x14ac:dyDescent="0.25">
      <c r="A32" s="339"/>
      <c r="B32" s="345"/>
      <c r="C32" s="24" t="s">
        <v>22</v>
      </c>
      <c r="D32" s="215" t="s">
        <v>776</v>
      </c>
    </row>
    <row r="33" spans="1:4" ht="15.75" x14ac:dyDescent="0.25">
      <c r="A33" s="340"/>
      <c r="B33" s="346"/>
      <c r="C33" s="24" t="s">
        <v>23</v>
      </c>
      <c r="D33" s="216">
        <v>45408</v>
      </c>
    </row>
    <row r="34" spans="1:4" ht="62.25" customHeight="1" x14ac:dyDescent="0.25">
      <c r="A34" s="343">
        <v>5</v>
      </c>
      <c r="B34" s="344" t="s">
        <v>37</v>
      </c>
      <c r="C34" s="24" t="s">
        <v>38</v>
      </c>
      <c r="D34" s="215" t="s">
        <v>881</v>
      </c>
    </row>
    <row r="35" spans="1:4" ht="15.75" x14ac:dyDescent="0.25">
      <c r="A35" s="339"/>
      <c r="B35" s="345"/>
      <c r="C35" s="24" t="s">
        <v>22</v>
      </c>
      <c r="D35" s="219">
        <v>44544</v>
      </c>
    </row>
    <row r="36" spans="1:4" ht="15.75" x14ac:dyDescent="0.25">
      <c r="A36" s="339"/>
      <c r="B36" s="345"/>
      <c r="C36" s="24" t="s">
        <v>23</v>
      </c>
      <c r="D36" s="214">
        <v>335</v>
      </c>
    </row>
    <row r="37" spans="1:4" ht="47.25" x14ac:dyDescent="0.25">
      <c r="A37" s="339"/>
      <c r="B37" s="345"/>
      <c r="C37" s="24" t="s">
        <v>39</v>
      </c>
      <c r="D37" s="220" t="s">
        <v>779</v>
      </c>
    </row>
    <row r="38" spans="1:4" ht="63" x14ac:dyDescent="0.25">
      <c r="A38" s="339"/>
      <c r="B38" s="345"/>
      <c r="C38" s="233" t="s">
        <v>40</v>
      </c>
      <c r="D38" s="276">
        <v>2555.1</v>
      </c>
    </row>
    <row r="39" spans="1:4" ht="63" x14ac:dyDescent="0.25">
      <c r="A39" s="339"/>
      <c r="B39" s="345"/>
      <c r="C39" s="233" t="s">
        <v>41</v>
      </c>
      <c r="D39" s="276">
        <v>2555.1</v>
      </c>
    </row>
    <row r="40" spans="1:4" ht="63" x14ac:dyDescent="0.25">
      <c r="A40" s="339"/>
      <c r="B40" s="345"/>
      <c r="C40" s="233" t="s">
        <v>42</v>
      </c>
      <c r="D40" s="214" t="s">
        <v>779</v>
      </c>
    </row>
    <row r="41" spans="1:4" ht="15.75" x14ac:dyDescent="0.25">
      <c r="A41" s="339"/>
      <c r="B41" s="345"/>
      <c r="C41" s="233" t="s">
        <v>43</v>
      </c>
      <c r="D41" s="27">
        <v>11</v>
      </c>
    </row>
    <row r="42" spans="1:4" ht="15.75" x14ac:dyDescent="0.25">
      <c r="A42" s="340"/>
      <c r="B42" s="346"/>
      <c r="C42" s="233" t="s">
        <v>44</v>
      </c>
      <c r="D42" s="277">
        <v>6</v>
      </c>
    </row>
    <row r="43" spans="1:4" ht="63" x14ac:dyDescent="0.25">
      <c r="A43" s="343" t="s">
        <v>45</v>
      </c>
      <c r="B43" s="344" t="s">
        <v>46</v>
      </c>
      <c r="C43" s="24" t="s">
        <v>38</v>
      </c>
      <c r="D43" s="214" t="s">
        <v>781</v>
      </c>
    </row>
    <row r="44" spans="1:4" ht="15.75" x14ac:dyDescent="0.25">
      <c r="A44" s="339"/>
      <c r="B44" s="345"/>
      <c r="C44" s="24" t="s">
        <v>22</v>
      </c>
      <c r="D44" s="216">
        <v>44539</v>
      </c>
    </row>
    <row r="45" spans="1:4" ht="15.75" x14ac:dyDescent="0.25">
      <c r="A45" s="339"/>
      <c r="B45" s="345"/>
      <c r="C45" s="24" t="s">
        <v>23</v>
      </c>
      <c r="D45" s="215">
        <v>323</v>
      </c>
    </row>
    <row r="46" spans="1:4" ht="78.75" x14ac:dyDescent="0.25">
      <c r="A46" s="339"/>
      <c r="B46" s="345"/>
      <c r="C46" s="24" t="s">
        <v>47</v>
      </c>
      <c r="D46" s="321" t="s">
        <v>780</v>
      </c>
    </row>
    <row r="47" spans="1:4" ht="271.5" customHeight="1" x14ac:dyDescent="0.25">
      <c r="A47" s="339"/>
      <c r="B47" s="345"/>
      <c r="C47" s="24" t="s">
        <v>48</v>
      </c>
      <c r="D47" s="24" t="s">
        <v>782</v>
      </c>
    </row>
    <row r="48" spans="1:4" ht="68.25" customHeight="1" x14ac:dyDescent="0.25">
      <c r="A48" s="340"/>
      <c r="B48" s="346"/>
      <c r="C48" s="24" t="s">
        <v>49</v>
      </c>
      <c r="D48" s="29">
        <v>0</v>
      </c>
    </row>
    <row r="49" spans="1:4" ht="80.25" customHeight="1" x14ac:dyDescent="0.25">
      <c r="A49" s="25"/>
      <c r="B49" s="23"/>
      <c r="C49" s="24" t="s">
        <v>50</v>
      </c>
      <c r="D49" s="29">
        <v>0</v>
      </c>
    </row>
    <row r="50" spans="1:4" ht="31.5" x14ac:dyDescent="0.25">
      <c r="A50" s="25"/>
      <c r="B50" s="23"/>
      <c r="C50" s="24" t="s">
        <v>51</v>
      </c>
      <c r="D50" s="29">
        <v>0</v>
      </c>
    </row>
    <row r="51" spans="1:4" ht="31.5" x14ac:dyDescent="0.25">
      <c r="A51" s="25"/>
      <c r="B51" s="23"/>
      <c r="C51" s="24" t="s">
        <v>52</v>
      </c>
      <c r="D51" s="29">
        <v>0</v>
      </c>
    </row>
    <row r="52" spans="1:4" ht="81.75" x14ac:dyDescent="0.25">
      <c r="A52" s="30">
        <v>6</v>
      </c>
      <c r="B52" s="24" t="s">
        <v>53</v>
      </c>
      <c r="C52" s="24"/>
      <c r="D52" s="49" t="s">
        <v>783</v>
      </c>
    </row>
    <row r="53" spans="1:4" ht="31.5" x14ac:dyDescent="0.25">
      <c r="A53" s="343" t="s">
        <v>54</v>
      </c>
      <c r="B53" s="344" t="s">
        <v>55</v>
      </c>
      <c r="C53" s="24" t="s">
        <v>56</v>
      </c>
      <c r="D53" s="49" t="s">
        <v>783</v>
      </c>
    </row>
    <row r="54" spans="1:4" ht="15.75" x14ac:dyDescent="0.25">
      <c r="A54" s="339"/>
      <c r="B54" s="345"/>
      <c r="C54" s="24" t="s">
        <v>22</v>
      </c>
      <c r="D54" s="49" t="s">
        <v>783</v>
      </c>
    </row>
    <row r="55" spans="1:4" ht="15.75" x14ac:dyDescent="0.25">
      <c r="A55" s="339"/>
      <c r="B55" s="345"/>
      <c r="C55" s="24" t="s">
        <v>23</v>
      </c>
      <c r="D55" s="49" t="s">
        <v>783</v>
      </c>
    </row>
    <row r="56" spans="1:4" ht="31.5" x14ac:dyDescent="0.25">
      <c r="A56" s="339"/>
      <c r="B56" s="345"/>
      <c r="C56" s="24" t="s">
        <v>57</v>
      </c>
      <c r="D56" s="49" t="s">
        <v>783</v>
      </c>
    </row>
    <row r="57" spans="1:4" ht="15.75" x14ac:dyDescent="0.25">
      <c r="A57" s="339"/>
      <c r="B57" s="345"/>
      <c r="C57" s="24" t="s">
        <v>22</v>
      </c>
      <c r="D57" s="49" t="s">
        <v>783</v>
      </c>
    </row>
    <row r="58" spans="1:4" ht="15.75" x14ac:dyDescent="0.25">
      <c r="A58" s="339"/>
      <c r="B58" s="345"/>
      <c r="C58" s="24" t="s">
        <v>23</v>
      </c>
      <c r="D58" s="49" t="s">
        <v>783</v>
      </c>
    </row>
    <row r="59" spans="1:4" ht="47.25" x14ac:dyDescent="0.25">
      <c r="A59" s="339"/>
      <c r="B59" s="345"/>
      <c r="C59" s="24" t="s">
        <v>58</v>
      </c>
      <c r="D59" s="49" t="s">
        <v>783</v>
      </c>
    </row>
    <row r="60" spans="1:4" ht="102.75" customHeight="1" x14ac:dyDescent="0.25">
      <c r="A60" s="340"/>
      <c r="B60" s="346"/>
      <c r="C60" s="24" t="s">
        <v>59</v>
      </c>
      <c r="D60" s="49" t="s">
        <v>783</v>
      </c>
    </row>
    <row r="61" spans="1:4" ht="47.25" x14ac:dyDescent="0.25">
      <c r="A61" s="343" t="s">
        <v>60</v>
      </c>
      <c r="B61" s="344" t="s">
        <v>61</v>
      </c>
      <c r="C61" s="24" t="s">
        <v>56</v>
      </c>
      <c r="D61" s="215" t="s">
        <v>785</v>
      </c>
    </row>
    <row r="62" spans="1:4" ht="15.75" x14ac:dyDescent="0.25">
      <c r="A62" s="339"/>
      <c r="B62" s="345"/>
      <c r="C62" s="24" t="s">
        <v>22</v>
      </c>
      <c r="D62" s="216">
        <v>44543</v>
      </c>
    </row>
    <row r="63" spans="1:4" ht="15.75" x14ac:dyDescent="0.25">
      <c r="A63" s="339"/>
      <c r="B63" s="345"/>
      <c r="C63" s="24" t="s">
        <v>23</v>
      </c>
      <c r="D63" s="215">
        <v>331</v>
      </c>
    </row>
    <row r="64" spans="1:4" ht="88.5" customHeight="1" x14ac:dyDescent="0.25">
      <c r="A64" s="339"/>
      <c r="B64" s="345"/>
      <c r="C64" s="24" t="s">
        <v>57</v>
      </c>
      <c r="D64" s="214" t="s">
        <v>786</v>
      </c>
    </row>
    <row r="65" spans="1:4" ht="15.75" x14ac:dyDescent="0.25">
      <c r="A65" s="339"/>
      <c r="B65" s="345"/>
      <c r="C65" s="24" t="s">
        <v>22</v>
      </c>
      <c r="D65" s="219">
        <v>45406</v>
      </c>
    </row>
    <row r="66" spans="1:4" ht="15.75" x14ac:dyDescent="0.25">
      <c r="A66" s="339"/>
      <c r="B66" s="345"/>
      <c r="C66" s="24" t="s">
        <v>23</v>
      </c>
      <c r="D66" s="214">
        <v>365</v>
      </c>
    </row>
    <row r="67" spans="1:4" ht="66.75" customHeight="1" x14ac:dyDescent="0.25">
      <c r="A67" s="339"/>
      <c r="B67" s="345"/>
      <c r="C67" s="24" t="s">
        <v>58</v>
      </c>
      <c r="D67" s="24" t="s">
        <v>784</v>
      </c>
    </row>
    <row r="68" spans="1:4" ht="102" customHeight="1" x14ac:dyDescent="0.25">
      <c r="A68" s="340"/>
      <c r="B68" s="346"/>
      <c r="C68" s="233" t="s">
        <v>62</v>
      </c>
      <c r="D68" s="302">
        <v>30.2</v>
      </c>
    </row>
    <row r="69" spans="1:4" ht="47.25" x14ac:dyDescent="0.25">
      <c r="A69" s="347" t="s">
        <v>63</v>
      </c>
      <c r="B69" s="344" t="s">
        <v>64</v>
      </c>
      <c r="C69" s="24" t="s">
        <v>56</v>
      </c>
      <c r="D69" s="214" t="s">
        <v>787</v>
      </c>
    </row>
    <row r="70" spans="1:4" ht="15.75" x14ac:dyDescent="0.25">
      <c r="A70" s="348"/>
      <c r="B70" s="350"/>
      <c r="C70" s="24" t="s">
        <v>22</v>
      </c>
      <c r="D70" s="219">
        <v>44544</v>
      </c>
    </row>
    <row r="71" spans="1:4" ht="15.75" x14ac:dyDescent="0.25">
      <c r="A71" s="348"/>
      <c r="B71" s="350"/>
      <c r="C71" s="24" t="s">
        <v>23</v>
      </c>
      <c r="D71" s="214">
        <v>334</v>
      </c>
    </row>
    <row r="72" spans="1:4" ht="78.75" x14ac:dyDescent="0.25">
      <c r="A72" s="348"/>
      <c r="B72" s="350"/>
      <c r="C72" s="24" t="s">
        <v>57</v>
      </c>
      <c r="D72" s="24" t="s">
        <v>788</v>
      </c>
    </row>
    <row r="73" spans="1:4" ht="15.75" x14ac:dyDescent="0.25">
      <c r="A73" s="348"/>
      <c r="B73" s="350"/>
      <c r="C73" s="24" t="s">
        <v>22</v>
      </c>
      <c r="D73" s="213">
        <v>45645</v>
      </c>
    </row>
    <row r="74" spans="1:4" ht="15.75" x14ac:dyDescent="0.25">
      <c r="A74" s="348"/>
      <c r="B74" s="350"/>
      <c r="C74" s="24" t="s">
        <v>23</v>
      </c>
      <c r="D74" s="24">
        <v>1112</v>
      </c>
    </row>
    <row r="75" spans="1:4" ht="52.5" customHeight="1" x14ac:dyDescent="0.25">
      <c r="A75" s="348"/>
      <c r="B75" s="350"/>
      <c r="C75" s="24" t="s">
        <v>58</v>
      </c>
      <c r="D75" s="24" t="s">
        <v>789</v>
      </c>
    </row>
    <row r="76" spans="1:4" ht="94.5" x14ac:dyDescent="0.25">
      <c r="A76" s="348"/>
      <c r="B76" s="350"/>
      <c r="C76" s="233" t="s">
        <v>65</v>
      </c>
      <c r="D76" s="29">
        <v>1.68</v>
      </c>
    </row>
    <row r="77" spans="1:4" ht="47.25" x14ac:dyDescent="0.25">
      <c r="A77" s="348"/>
      <c r="B77" s="350"/>
      <c r="C77" s="211" t="s">
        <v>56</v>
      </c>
      <c r="D77" s="222" t="s">
        <v>790</v>
      </c>
    </row>
    <row r="78" spans="1:4" ht="15.75" x14ac:dyDescent="0.25">
      <c r="A78" s="348"/>
      <c r="B78" s="350"/>
      <c r="C78" s="211" t="s">
        <v>22</v>
      </c>
      <c r="D78" s="223">
        <v>44531</v>
      </c>
    </row>
    <row r="79" spans="1:4" ht="15.75" x14ac:dyDescent="0.25">
      <c r="A79" s="348"/>
      <c r="B79" s="350"/>
      <c r="C79" s="211" t="s">
        <v>23</v>
      </c>
      <c r="D79" s="224">
        <v>307</v>
      </c>
    </row>
    <row r="80" spans="1:4" ht="82.5" customHeight="1" x14ac:dyDescent="0.25">
      <c r="A80" s="348"/>
      <c r="B80" s="350"/>
      <c r="C80" s="211" t="s">
        <v>57</v>
      </c>
      <c r="D80" s="225" t="s">
        <v>791</v>
      </c>
    </row>
    <row r="81" spans="1:4" ht="15.75" x14ac:dyDescent="0.25">
      <c r="A81" s="348"/>
      <c r="B81" s="350"/>
      <c r="C81" s="211" t="s">
        <v>22</v>
      </c>
      <c r="D81" s="226">
        <v>45475</v>
      </c>
    </row>
    <row r="82" spans="1:4" ht="15.75" x14ac:dyDescent="0.25">
      <c r="A82" s="348"/>
      <c r="B82" s="350"/>
      <c r="C82" s="211" t="s">
        <v>23</v>
      </c>
      <c r="D82" s="227">
        <v>589</v>
      </c>
    </row>
    <row r="83" spans="1:4" ht="70.5" customHeight="1" x14ac:dyDescent="0.25">
      <c r="A83" s="348"/>
      <c r="B83" s="350"/>
      <c r="C83" s="211" t="s">
        <v>58</v>
      </c>
      <c r="D83" s="225" t="s">
        <v>792</v>
      </c>
    </row>
    <row r="84" spans="1:4" ht="94.5" x14ac:dyDescent="0.25">
      <c r="A84" s="349"/>
      <c r="B84" s="351"/>
      <c r="C84" s="233" t="s">
        <v>65</v>
      </c>
      <c r="D84" s="29">
        <v>0.15</v>
      </c>
    </row>
    <row r="85" spans="1:4" ht="31.5" x14ac:dyDescent="0.25">
      <c r="A85" s="343" t="s">
        <v>66</v>
      </c>
      <c r="B85" s="344" t="s">
        <v>67</v>
      </c>
      <c r="C85" s="24" t="s">
        <v>56</v>
      </c>
      <c r="D85" s="228" t="s">
        <v>783</v>
      </c>
    </row>
    <row r="86" spans="1:4" ht="15.75" x14ac:dyDescent="0.25">
      <c r="A86" s="339"/>
      <c r="B86" s="345"/>
      <c r="C86" s="24" t="s">
        <v>22</v>
      </c>
      <c r="D86" s="228" t="s">
        <v>783</v>
      </c>
    </row>
    <row r="87" spans="1:4" ht="15.75" x14ac:dyDescent="0.25">
      <c r="A87" s="339"/>
      <c r="B87" s="345"/>
      <c r="C87" s="24" t="s">
        <v>23</v>
      </c>
      <c r="D87" s="228" t="s">
        <v>783</v>
      </c>
    </row>
    <row r="88" spans="1:4" ht="31.5" x14ac:dyDescent="0.25">
      <c r="A88" s="339"/>
      <c r="B88" s="345"/>
      <c r="C88" s="24" t="s">
        <v>57</v>
      </c>
      <c r="D88" s="228" t="s">
        <v>783</v>
      </c>
    </row>
    <row r="89" spans="1:4" ht="15.75" x14ac:dyDescent="0.25">
      <c r="A89" s="339"/>
      <c r="B89" s="345"/>
      <c r="C89" s="24" t="s">
        <v>22</v>
      </c>
      <c r="D89" s="228" t="s">
        <v>783</v>
      </c>
    </row>
    <row r="90" spans="1:4" ht="15.75" x14ac:dyDescent="0.25">
      <c r="A90" s="339"/>
      <c r="B90" s="345"/>
      <c r="C90" s="24" t="s">
        <v>23</v>
      </c>
      <c r="D90" s="228" t="s">
        <v>783</v>
      </c>
    </row>
    <row r="91" spans="1:4" ht="47.25" x14ac:dyDescent="0.25">
      <c r="A91" s="339"/>
      <c r="B91" s="345"/>
      <c r="C91" s="24" t="s">
        <v>58</v>
      </c>
      <c r="D91" s="228" t="s">
        <v>783</v>
      </c>
    </row>
    <row r="92" spans="1:4" ht="94.5" x14ac:dyDescent="0.25">
      <c r="A92" s="340"/>
      <c r="B92" s="346"/>
      <c r="C92" s="24" t="s">
        <v>68</v>
      </c>
      <c r="D92" s="228" t="s">
        <v>783</v>
      </c>
    </row>
    <row r="93" spans="1:4" ht="67.5" customHeight="1" x14ac:dyDescent="0.25">
      <c r="A93" s="343" t="s">
        <v>69</v>
      </c>
      <c r="B93" s="344" t="s">
        <v>70</v>
      </c>
      <c r="C93" s="24" t="s">
        <v>56</v>
      </c>
      <c r="D93" s="215" t="s">
        <v>793</v>
      </c>
    </row>
    <row r="94" spans="1:4" ht="21" customHeight="1" x14ac:dyDescent="0.25">
      <c r="A94" s="339"/>
      <c r="B94" s="345"/>
      <c r="C94" s="24" t="s">
        <v>22</v>
      </c>
      <c r="D94" s="216">
        <v>44544</v>
      </c>
    </row>
    <row r="95" spans="1:4" ht="15.75" x14ac:dyDescent="0.25">
      <c r="A95" s="339"/>
      <c r="B95" s="345"/>
      <c r="C95" s="24" t="s">
        <v>23</v>
      </c>
      <c r="D95" s="215">
        <v>336</v>
      </c>
    </row>
    <row r="96" spans="1:4" ht="78.75" x14ac:dyDescent="0.25">
      <c r="A96" s="339"/>
      <c r="B96" s="345"/>
      <c r="C96" s="24" t="s">
        <v>57</v>
      </c>
      <c r="D96" s="214" t="s">
        <v>794</v>
      </c>
    </row>
    <row r="97" spans="1:4" ht="15.75" x14ac:dyDescent="0.25">
      <c r="A97" s="339"/>
      <c r="B97" s="345"/>
      <c r="C97" s="24" t="s">
        <v>22</v>
      </c>
      <c r="D97" s="213">
        <v>45645</v>
      </c>
    </row>
    <row r="98" spans="1:4" ht="15.75" x14ac:dyDescent="0.25">
      <c r="A98" s="339"/>
      <c r="B98" s="345"/>
      <c r="C98" s="24" t="s">
        <v>23</v>
      </c>
      <c r="D98" s="24">
        <v>1111</v>
      </c>
    </row>
    <row r="99" spans="1:4" ht="47.25" x14ac:dyDescent="0.25">
      <c r="A99" s="339"/>
      <c r="B99" s="345"/>
      <c r="C99" s="24" t="s">
        <v>58</v>
      </c>
      <c r="D99" s="214" t="s">
        <v>795</v>
      </c>
    </row>
    <row r="100" spans="1:4" ht="99.75" customHeight="1" x14ac:dyDescent="0.25">
      <c r="A100" s="340"/>
      <c r="B100" s="346"/>
      <c r="C100" s="233" t="s">
        <v>71</v>
      </c>
      <c r="D100" s="29">
        <v>1.2350000000000001</v>
      </c>
    </row>
    <row r="101" spans="1:4" ht="45" customHeight="1" x14ac:dyDescent="0.25">
      <c r="A101" s="352">
        <v>7</v>
      </c>
      <c r="B101" s="344" t="s">
        <v>72</v>
      </c>
      <c r="C101" s="24" t="s">
        <v>73</v>
      </c>
      <c r="D101" s="229" t="s">
        <v>798</v>
      </c>
    </row>
    <row r="102" spans="1:4" ht="44.25" customHeight="1" x14ac:dyDescent="0.25">
      <c r="A102" s="353"/>
      <c r="B102" s="345"/>
      <c r="C102" s="24" t="s">
        <v>74</v>
      </c>
      <c r="D102" s="230" t="s">
        <v>799</v>
      </c>
    </row>
    <row r="103" spans="1:4" ht="57" customHeight="1" x14ac:dyDescent="0.25">
      <c r="A103" s="353"/>
      <c r="B103" s="345"/>
      <c r="C103" s="32" t="s">
        <v>75</v>
      </c>
      <c r="D103" s="328" t="s">
        <v>902</v>
      </c>
    </row>
    <row r="104" spans="1:4" ht="51.75" customHeight="1" x14ac:dyDescent="0.25">
      <c r="A104" s="354"/>
      <c r="B104" s="346"/>
      <c r="C104" s="32" t="s">
        <v>74</v>
      </c>
      <c r="D104" s="278" t="s">
        <v>800</v>
      </c>
    </row>
    <row r="105" spans="1:4" ht="78.75" x14ac:dyDescent="0.25">
      <c r="A105" s="30">
        <v>8</v>
      </c>
      <c r="B105" s="24" t="s">
        <v>76</v>
      </c>
      <c r="C105" s="24"/>
      <c r="D105" s="24"/>
    </row>
    <row r="106" spans="1:4" ht="63" x14ac:dyDescent="0.25">
      <c r="A106" s="355" t="s">
        <v>77</v>
      </c>
      <c r="B106" s="356" t="s">
        <v>55</v>
      </c>
      <c r="C106" s="24" t="s">
        <v>78</v>
      </c>
      <c r="D106" s="215" t="s">
        <v>805</v>
      </c>
    </row>
    <row r="107" spans="1:4" ht="15.75" x14ac:dyDescent="0.25">
      <c r="A107" s="355"/>
      <c r="B107" s="356"/>
      <c r="C107" s="24" t="s">
        <v>22</v>
      </c>
      <c r="D107" s="231">
        <v>44495</v>
      </c>
    </row>
    <row r="108" spans="1:4" ht="15.75" x14ac:dyDescent="0.25">
      <c r="A108" s="355"/>
      <c r="B108" s="356"/>
      <c r="C108" s="24" t="s">
        <v>23</v>
      </c>
      <c r="D108" s="214" t="s">
        <v>870</v>
      </c>
    </row>
    <row r="109" spans="1:4" ht="31.5" x14ac:dyDescent="0.25">
      <c r="A109" s="355"/>
      <c r="B109" s="356"/>
      <c r="C109" s="24" t="s">
        <v>79</v>
      </c>
      <c r="D109" s="230" t="s">
        <v>801</v>
      </c>
    </row>
    <row r="110" spans="1:4" ht="63" x14ac:dyDescent="0.25">
      <c r="A110" s="343" t="s">
        <v>80</v>
      </c>
      <c r="B110" s="344" t="s">
        <v>61</v>
      </c>
      <c r="C110" s="24" t="s">
        <v>78</v>
      </c>
      <c r="D110" s="215" t="s">
        <v>805</v>
      </c>
    </row>
    <row r="111" spans="1:4" ht="15.75" x14ac:dyDescent="0.25">
      <c r="A111" s="339"/>
      <c r="B111" s="345"/>
      <c r="C111" s="24" t="s">
        <v>22</v>
      </c>
      <c r="D111" s="231">
        <v>44495</v>
      </c>
    </row>
    <row r="112" spans="1:4" ht="15.75" x14ac:dyDescent="0.25">
      <c r="A112" s="339"/>
      <c r="B112" s="345"/>
      <c r="C112" s="24" t="s">
        <v>23</v>
      </c>
      <c r="D112" s="214">
        <v>264</v>
      </c>
    </row>
    <row r="113" spans="1:4" ht="31.5" x14ac:dyDescent="0.25">
      <c r="A113" s="339"/>
      <c r="B113" s="345"/>
      <c r="C113" s="211" t="s">
        <v>79</v>
      </c>
      <c r="D113" s="230" t="s">
        <v>801</v>
      </c>
    </row>
    <row r="114" spans="1:4" ht="31.5" x14ac:dyDescent="0.25">
      <c r="A114" s="339"/>
      <c r="B114" s="345"/>
      <c r="C114" s="214" t="s">
        <v>78</v>
      </c>
      <c r="D114" s="215" t="s">
        <v>802</v>
      </c>
    </row>
    <row r="115" spans="1:4" ht="15.75" x14ac:dyDescent="0.25">
      <c r="A115" s="339"/>
      <c r="B115" s="345"/>
      <c r="C115" s="214" t="s">
        <v>22</v>
      </c>
      <c r="D115" s="216">
        <v>42683</v>
      </c>
    </row>
    <row r="116" spans="1:4" ht="15.75" x14ac:dyDescent="0.25">
      <c r="A116" s="339"/>
      <c r="B116" s="345"/>
      <c r="C116" s="214" t="s">
        <v>23</v>
      </c>
      <c r="D116" s="215" t="s">
        <v>803</v>
      </c>
    </row>
    <row r="117" spans="1:4" ht="31.5" x14ac:dyDescent="0.25">
      <c r="A117" s="339"/>
      <c r="B117" s="345"/>
      <c r="C117" s="214" t="s">
        <v>79</v>
      </c>
      <c r="D117" s="232" t="s">
        <v>804</v>
      </c>
    </row>
    <row r="118" spans="1:4" ht="63" x14ac:dyDescent="0.25">
      <c r="A118" s="343" t="s">
        <v>81</v>
      </c>
      <c r="B118" s="344" t="s">
        <v>64</v>
      </c>
      <c r="C118" s="24" t="s">
        <v>78</v>
      </c>
      <c r="D118" s="215" t="s">
        <v>805</v>
      </c>
    </row>
    <row r="119" spans="1:4" ht="15.75" x14ac:dyDescent="0.25">
      <c r="A119" s="339"/>
      <c r="B119" s="345"/>
      <c r="C119" s="24" t="s">
        <v>22</v>
      </c>
      <c r="D119" s="231">
        <v>44495</v>
      </c>
    </row>
    <row r="120" spans="1:4" ht="15.75" x14ac:dyDescent="0.25">
      <c r="A120" s="339"/>
      <c r="B120" s="345"/>
      <c r="C120" s="24" t="s">
        <v>23</v>
      </c>
      <c r="D120" s="214" t="s">
        <v>870</v>
      </c>
    </row>
    <row r="121" spans="1:4" ht="31.5" x14ac:dyDescent="0.25">
      <c r="A121" s="339"/>
      <c r="B121" s="345"/>
      <c r="C121" s="24" t="s">
        <v>79</v>
      </c>
      <c r="D121" s="230" t="s">
        <v>801</v>
      </c>
    </row>
    <row r="122" spans="1:4" ht="31.5" x14ac:dyDescent="0.25">
      <c r="A122" s="343" t="s">
        <v>82</v>
      </c>
      <c r="B122" s="344" t="s">
        <v>67</v>
      </c>
      <c r="C122" s="24" t="s">
        <v>78</v>
      </c>
      <c r="D122" s="214" t="s">
        <v>783</v>
      </c>
    </row>
    <row r="123" spans="1:4" ht="15.75" x14ac:dyDescent="0.25">
      <c r="A123" s="339"/>
      <c r="B123" s="345"/>
      <c r="C123" s="24" t="s">
        <v>22</v>
      </c>
      <c r="D123" s="214" t="s">
        <v>783</v>
      </c>
    </row>
    <row r="124" spans="1:4" ht="15.75" x14ac:dyDescent="0.25">
      <c r="A124" s="339"/>
      <c r="B124" s="345"/>
      <c r="C124" s="24" t="s">
        <v>23</v>
      </c>
      <c r="D124" s="214" t="s">
        <v>783</v>
      </c>
    </row>
    <row r="125" spans="1:4" ht="31.5" x14ac:dyDescent="0.25">
      <c r="A125" s="339"/>
      <c r="B125" s="345"/>
      <c r="C125" s="24" t="s">
        <v>79</v>
      </c>
      <c r="D125" s="214" t="s">
        <v>783</v>
      </c>
    </row>
    <row r="126" spans="1:4" ht="72" customHeight="1" x14ac:dyDescent="0.25">
      <c r="A126" s="343" t="s">
        <v>83</v>
      </c>
      <c r="B126" s="344" t="s">
        <v>70</v>
      </c>
      <c r="C126" s="24" t="s">
        <v>78</v>
      </c>
      <c r="D126" s="215" t="s">
        <v>805</v>
      </c>
    </row>
    <row r="127" spans="1:4" ht="15.75" x14ac:dyDescent="0.25">
      <c r="A127" s="339"/>
      <c r="B127" s="345"/>
      <c r="C127" s="24" t="s">
        <v>22</v>
      </c>
      <c r="D127" s="231">
        <v>44495</v>
      </c>
    </row>
    <row r="128" spans="1:4" ht="15.75" x14ac:dyDescent="0.25">
      <c r="A128" s="339"/>
      <c r="B128" s="345"/>
      <c r="C128" s="24" t="s">
        <v>23</v>
      </c>
      <c r="D128" s="214">
        <v>264</v>
      </c>
    </row>
    <row r="129" spans="1:4" ht="31.5" x14ac:dyDescent="0.25">
      <c r="A129" s="339"/>
      <c r="B129" s="345"/>
      <c r="C129" s="24" t="s">
        <v>79</v>
      </c>
      <c r="D129" s="230" t="s">
        <v>801</v>
      </c>
    </row>
    <row r="130" spans="1:4" ht="71.25" customHeight="1" x14ac:dyDescent="0.25">
      <c r="A130" s="30">
        <v>9</v>
      </c>
      <c r="B130" s="24" t="s">
        <v>84</v>
      </c>
      <c r="C130" s="24"/>
      <c r="D130" s="24"/>
    </row>
    <row r="131" spans="1:4" ht="31.5" x14ac:dyDescent="0.25">
      <c r="A131" s="343" t="s">
        <v>85</v>
      </c>
      <c r="B131" s="344" t="s">
        <v>55</v>
      </c>
      <c r="C131" s="24" t="s">
        <v>86</v>
      </c>
      <c r="D131" s="214" t="s">
        <v>783</v>
      </c>
    </row>
    <row r="132" spans="1:4" ht="15.75" x14ac:dyDescent="0.25">
      <c r="A132" s="339"/>
      <c r="B132" s="345"/>
      <c r="C132" s="24" t="s">
        <v>22</v>
      </c>
      <c r="D132" s="214" t="s">
        <v>783</v>
      </c>
    </row>
    <row r="133" spans="1:4" ht="15.75" x14ac:dyDescent="0.25">
      <c r="A133" s="339"/>
      <c r="B133" s="345"/>
      <c r="C133" s="24" t="s">
        <v>23</v>
      </c>
      <c r="D133" s="214" t="s">
        <v>783</v>
      </c>
    </row>
    <row r="134" spans="1:4" ht="63" x14ac:dyDescent="0.25">
      <c r="A134" s="343" t="s">
        <v>87</v>
      </c>
      <c r="B134" s="344" t="s">
        <v>61</v>
      </c>
      <c r="C134" s="24" t="s">
        <v>86</v>
      </c>
      <c r="D134" s="217" t="s">
        <v>806</v>
      </c>
    </row>
    <row r="135" spans="1:4" ht="15.75" x14ac:dyDescent="0.25">
      <c r="A135" s="339"/>
      <c r="B135" s="345"/>
      <c r="C135" s="24" t="s">
        <v>22</v>
      </c>
      <c r="D135" s="217" t="s">
        <v>807</v>
      </c>
    </row>
    <row r="136" spans="1:4" ht="15.75" x14ac:dyDescent="0.25">
      <c r="A136" s="339"/>
      <c r="B136" s="345"/>
      <c r="C136" s="24" t="s">
        <v>23</v>
      </c>
      <c r="D136" s="217" t="s">
        <v>808</v>
      </c>
    </row>
    <row r="137" spans="1:4" ht="85.5" customHeight="1" x14ac:dyDescent="0.25">
      <c r="A137" s="357" t="s">
        <v>88</v>
      </c>
      <c r="B137" s="360" t="s">
        <v>64</v>
      </c>
      <c r="C137" s="233" t="s">
        <v>86</v>
      </c>
      <c r="D137" s="215" t="s">
        <v>815</v>
      </c>
    </row>
    <row r="138" spans="1:4" ht="15.75" x14ac:dyDescent="0.25">
      <c r="A138" s="358"/>
      <c r="B138" s="361"/>
      <c r="C138" s="233" t="s">
        <v>22</v>
      </c>
      <c r="D138" s="216">
        <v>44872</v>
      </c>
    </row>
    <row r="139" spans="1:4" ht="15.75" x14ac:dyDescent="0.25">
      <c r="A139" s="359"/>
      <c r="B139" s="361"/>
      <c r="C139" s="233" t="s">
        <v>23</v>
      </c>
      <c r="D139" s="215" t="s">
        <v>809</v>
      </c>
    </row>
    <row r="140" spans="1:4" ht="31.5" x14ac:dyDescent="0.25">
      <c r="A140" s="343" t="s">
        <v>89</v>
      </c>
      <c r="B140" s="344" t="s">
        <v>67</v>
      </c>
      <c r="C140" s="24" t="s">
        <v>86</v>
      </c>
      <c r="D140" s="214" t="s">
        <v>783</v>
      </c>
    </row>
    <row r="141" spans="1:4" ht="15.75" x14ac:dyDescent="0.25">
      <c r="A141" s="339"/>
      <c r="B141" s="345"/>
      <c r="C141" s="24" t="s">
        <v>22</v>
      </c>
      <c r="D141" s="214" t="s">
        <v>783</v>
      </c>
    </row>
    <row r="142" spans="1:4" ht="15.75" x14ac:dyDescent="0.25">
      <c r="A142" s="339"/>
      <c r="B142" s="345"/>
      <c r="C142" s="24" t="s">
        <v>23</v>
      </c>
      <c r="D142" s="214" t="s">
        <v>783</v>
      </c>
    </row>
    <row r="143" spans="1:4" ht="86.25" customHeight="1" x14ac:dyDescent="0.25">
      <c r="A143" s="357" t="s">
        <v>90</v>
      </c>
      <c r="B143" s="360" t="s">
        <v>70</v>
      </c>
      <c r="C143" s="233" t="s">
        <v>86</v>
      </c>
      <c r="D143" s="215" t="s">
        <v>815</v>
      </c>
    </row>
    <row r="144" spans="1:4" ht="22.5" customHeight="1" x14ac:dyDescent="0.25">
      <c r="A144" s="358"/>
      <c r="B144" s="361"/>
      <c r="C144" s="233" t="s">
        <v>22</v>
      </c>
      <c r="D144" s="216">
        <v>44872</v>
      </c>
    </row>
    <row r="145" spans="1:4" ht="15.75" x14ac:dyDescent="0.25">
      <c r="A145" s="359"/>
      <c r="B145" s="361"/>
      <c r="C145" s="233" t="s">
        <v>23</v>
      </c>
      <c r="D145" s="215" t="s">
        <v>809</v>
      </c>
    </row>
    <row r="146" spans="1:4" ht="66" customHeight="1" x14ac:dyDescent="0.25">
      <c r="A146" s="34">
        <v>10</v>
      </c>
      <c r="B146" s="24" t="s">
        <v>91</v>
      </c>
      <c r="C146" s="24"/>
      <c r="D146" s="214" t="s">
        <v>783</v>
      </c>
    </row>
    <row r="147" spans="1:4" ht="31.5" x14ac:dyDescent="0.25">
      <c r="A147" s="343" t="s">
        <v>92</v>
      </c>
      <c r="B147" s="344" t="s">
        <v>55</v>
      </c>
      <c r="C147" s="24" t="s">
        <v>93</v>
      </c>
      <c r="D147" s="214" t="s">
        <v>783</v>
      </c>
    </row>
    <row r="148" spans="1:4" ht="15.75" x14ac:dyDescent="0.25">
      <c r="A148" s="339"/>
      <c r="B148" s="345"/>
      <c r="C148" s="24" t="s">
        <v>22</v>
      </c>
      <c r="D148" s="214" t="s">
        <v>783</v>
      </c>
    </row>
    <row r="149" spans="1:4" ht="15.75" x14ac:dyDescent="0.25">
      <c r="A149" s="339"/>
      <c r="B149" s="345"/>
      <c r="C149" s="24" t="s">
        <v>23</v>
      </c>
      <c r="D149" s="214" t="s">
        <v>783</v>
      </c>
    </row>
    <row r="150" spans="1:4" ht="63" x14ac:dyDescent="0.25">
      <c r="A150" s="343" t="s">
        <v>94</v>
      </c>
      <c r="B150" s="344" t="s">
        <v>61</v>
      </c>
      <c r="C150" s="24" t="s">
        <v>93</v>
      </c>
      <c r="D150" s="215" t="s">
        <v>814</v>
      </c>
    </row>
    <row r="151" spans="1:4" ht="15.75" x14ac:dyDescent="0.25">
      <c r="A151" s="339"/>
      <c r="B151" s="345"/>
      <c r="C151" s="24" t="s">
        <v>22</v>
      </c>
      <c r="D151" s="217" t="s">
        <v>810</v>
      </c>
    </row>
    <row r="152" spans="1:4" ht="15.75" x14ac:dyDescent="0.25">
      <c r="A152" s="339"/>
      <c r="B152" s="345"/>
      <c r="C152" s="24" t="s">
        <v>23</v>
      </c>
      <c r="D152" s="217" t="s">
        <v>811</v>
      </c>
    </row>
    <row r="153" spans="1:4" ht="47.25" x14ac:dyDescent="0.25">
      <c r="A153" s="343" t="s">
        <v>95</v>
      </c>
      <c r="B153" s="344" t="s">
        <v>64</v>
      </c>
      <c r="C153" s="24" t="s">
        <v>93</v>
      </c>
      <c r="D153" s="215" t="s">
        <v>812</v>
      </c>
    </row>
    <row r="154" spans="1:4" ht="15.75" x14ac:dyDescent="0.25">
      <c r="A154" s="339"/>
      <c r="B154" s="345"/>
      <c r="C154" s="24" t="s">
        <v>22</v>
      </c>
      <c r="D154" s="216">
        <v>43564</v>
      </c>
    </row>
    <row r="155" spans="1:4" ht="15.75" x14ac:dyDescent="0.25">
      <c r="A155" s="339"/>
      <c r="B155" s="345"/>
      <c r="C155" s="24" t="s">
        <v>23</v>
      </c>
      <c r="D155" s="215">
        <v>101</v>
      </c>
    </row>
    <row r="156" spans="1:4" ht="31.5" x14ac:dyDescent="0.25">
      <c r="A156" s="343" t="s">
        <v>96</v>
      </c>
      <c r="B156" s="344" t="s">
        <v>67</v>
      </c>
      <c r="C156" s="24" t="s">
        <v>93</v>
      </c>
      <c r="D156" s="214" t="s">
        <v>783</v>
      </c>
    </row>
    <row r="157" spans="1:4" ht="15.75" x14ac:dyDescent="0.25">
      <c r="A157" s="339"/>
      <c r="B157" s="345"/>
      <c r="C157" s="24" t="s">
        <v>22</v>
      </c>
      <c r="D157" s="214" t="s">
        <v>783</v>
      </c>
    </row>
    <row r="158" spans="1:4" ht="15.75" x14ac:dyDescent="0.25">
      <c r="A158" s="339"/>
      <c r="B158" s="345"/>
      <c r="C158" s="24" t="s">
        <v>23</v>
      </c>
      <c r="D158" s="214" t="s">
        <v>783</v>
      </c>
    </row>
    <row r="159" spans="1:4" ht="63" x14ac:dyDescent="0.25">
      <c r="A159" s="343" t="s">
        <v>97</v>
      </c>
      <c r="B159" s="344" t="s">
        <v>70</v>
      </c>
      <c r="C159" s="24" t="s">
        <v>93</v>
      </c>
      <c r="D159" s="215" t="s">
        <v>813</v>
      </c>
    </row>
    <row r="160" spans="1:4" ht="15.75" x14ac:dyDescent="0.25">
      <c r="A160" s="339"/>
      <c r="B160" s="345"/>
      <c r="C160" s="24" t="s">
        <v>22</v>
      </c>
      <c r="D160" s="216">
        <v>44959</v>
      </c>
    </row>
    <row r="161" spans="1:4" ht="15.75" x14ac:dyDescent="0.25">
      <c r="A161" s="339"/>
      <c r="B161" s="345"/>
      <c r="C161" s="24" t="s">
        <v>23</v>
      </c>
      <c r="D161" s="215">
        <v>73</v>
      </c>
    </row>
    <row r="162" spans="1:4" ht="87" customHeight="1" x14ac:dyDescent="0.25">
      <c r="A162" s="30">
        <v>11</v>
      </c>
      <c r="B162" s="24" t="s">
        <v>98</v>
      </c>
      <c r="C162" s="24"/>
      <c r="D162" s="24"/>
    </row>
    <row r="163" spans="1:4" ht="31.5" x14ac:dyDescent="0.25">
      <c r="A163" s="343" t="s">
        <v>99</v>
      </c>
      <c r="B163" s="344" t="s">
        <v>55</v>
      </c>
      <c r="C163" s="24" t="s">
        <v>100</v>
      </c>
      <c r="D163" s="215" t="s">
        <v>783</v>
      </c>
    </row>
    <row r="164" spans="1:4" ht="15.75" x14ac:dyDescent="0.25">
      <c r="A164" s="339"/>
      <c r="B164" s="345"/>
      <c r="C164" s="24" t="s">
        <v>22</v>
      </c>
      <c r="D164" s="215" t="s">
        <v>783</v>
      </c>
    </row>
    <row r="165" spans="1:4" ht="15.75" x14ac:dyDescent="0.25">
      <c r="A165" s="339"/>
      <c r="B165" s="345"/>
      <c r="C165" s="24" t="s">
        <v>23</v>
      </c>
      <c r="D165" s="215" t="s">
        <v>783</v>
      </c>
    </row>
    <row r="166" spans="1:4" ht="31.5" x14ac:dyDescent="0.25">
      <c r="A166" s="339"/>
      <c r="B166" s="345"/>
      <c r="C166" s="24" t="s">
        <v>101</v>
      </c>
      <c r="D166" s="215" t="s">
        <v>783</v>
      </c>
    </row>
    <row r="167" spans="1:4" ht="15.75" x14ac:dyDescent="0.25">
      <c r="A167" s="339"/>
      <c r="B167" s="345"/>
      <c r="C167" s="24" t="s">
        <v>22</v>
      </c>
      <c r="D167" s="215" t="s">
        <v>783</v>
      </c>
    </row>
    <row r="168" spans="1:4" ht="15.75" x14ac:dyDescent="0.25">
      <c r="A168" s="339"/>
      <c r="B168" s="345"/>
      <c r="C168" s="24" t="s">
        <v>23</v>
      </c>
      <c r="D168" s="215" t="s">
        <v>783</v>
      </c>
    </row>
    <row r="169" spans="1:4" ht="31.5" x14ac:dyDescent="0.25">
      <c r="A169" s="339"/>
      <c r="B169" s="345"/>
      <c r="C169" s="24" t="s">
        <v>102</v>
      </c>
      <c r="D169" s="218" t="s">
        <v>816</v>
      </c>
    </row>
    <row r="170" spans="1:4" ht="31.5" x14ac:dyDescent="0.25">
      <c r="A170" s="343" t="s">
        <v>103</v>
      </c>
      <c r="B170" s="344" t="s">
        <v>61</v>
      </c>
      <c r="C170" s="24" t="s">
        <v>100</v>
      </c>
      <c r="D170" s="215" t="s">
        <v>783</v>
      </c>
    </row>
    <row r="171" spans="1:4" ht="15.75" x14ac:dyDescent="0.25">
      <c r="A171" s="339"/>
      <c r="B171" s="345"/>
      <c r="C171" s="24" t="s">
        <v>22</v>
      </c>
      <c r="D171" s="215" t="s">
        <v>783</v>
      </c>
    </row>
    <row r="172" spans="1:4" ht="15.75" x14ac:dyDescent="0.25">
      <c r="A172" s="339"/>
      <c r="B172" s="345"/>
      <c r="C172" s="24" t="s">
        <v>23</v>
      </c>
      <c r="D172" s="215" t="s">
        <v>783</v>
      </c>
    </row>
    <row r="173" spans="1:4" ht="31.5" x14ac:dyDescent="0.25">
      <c r="A173" s="339"/>
      <c r="B173" s="345"/>
      <c r="C173" s="24" t="s">
        <v>101</v>
      </c>
      <c r="D173" s="215" t="s">
        <v>783</v>
      </c>
    </row>
    <row r="174" spans="1:4" ht="15.75" x14ac:dyDescent="0.25">
      <c r="A174" s="339"/>
      <c r="B174" s="345"/>
      <c r="C174" s="24" t="s">
        <v>22</v>
      </c>
      <c r="D174" s="215" t="s">
        <v>783</v>
      </c>
    </row>
    <row r="175" spans="1:4" ht="15.75" x14ac:dyDescent="0.25">
      <c r="A175" s="339"/>
      <c r="B175" s="345"/>
      <c r="C175" s="24" t="s">
        <v>23</v>
      </c>
      <c r="D175" s="215" t="s">
        <v>783</v>
      </c>
    </row>
    <row r="176" spans="1:4" ht="31.5" x14ac:dyDescent="0.25">
      <c r="A176" s="340"/>
      <c r="B176" s="345"/>
      <c r="C176" s="24" t="s">
        <v>102</v>
      </c>
      <c r="D176" s="218" t="s">
        <v>816</v>
      </c>
    </row>
    <row r="177" spans="1:4" ht="31.5" x14ac:dyDescent="0.25">
      <c r="A177" s="343" t="s">
        <v>104</v>
      </c>
      <c r="B177" s="344" t="s">
        <v>64</v>
      </c>
      <c r="C177" s="24" t="s">
        <v>100</v>
      </c>
      <c r="D177" s="215" t="s">
        <v>783</v>
      </c>
    </row>
    <row r="178" spans="1:4" ht="15.75" x14ac:dyDescent="0.25">
      <c r="A178" s="339"/>
      <c r="B178" s="345"/>
      <c r="C178" s="24" t="s">
        <v>22</v>
      </c>
      <c r="D178" s="215" t="s">
        <v>783</v>
      </c>
    </row>
    <row r="179" spans="1:4" ht="15.75" x14ac:dyDescent="0.25">
      <c r="A179" s="339"/>
      <c r="B179" s="345"/>
      <c r="C179" s="24" t="s">
        <v>23</v>
      </c>
      <c r="D179" s="215" t="s">
        <v>783</v>
      </c>
    </row>
    <row r="180" spans="1:4" ht="31.5" x14ac:dyDescent="0.25">
      <c r="A180" s="339"/>
      <c r="B180" s="345"/>
      <c r="C180" s="24" t="s">
        <v>101</v>
      </c>
      <c r="D180" s="215" t="s">
        <v>783</v>
      </c>
    </row>
    <row r="181" spans="1:4" ht="15.75" x14ac:dyDescent="0.25">
      <c r="A181" s="339"/>
      <c r="B181" s="345"/>
      <c r="C181" s="24" t="s">
        <v>22</v>
      </c>
      <c r="D181" s="215" t="s">
        <v>783</v>
      </c>
    </row>
    <row r="182" spans="1:4" ht="15.75" x14ac:dyDescent="0.25">
      <c r="A182" s="339"/>
      <c r="B182" s="345"/>
      <c r="C182" s="24" t="s">
        <v>23</v>
      </c>
      <c r="D182" s="215" t="s">
        <v>783</v>
      </c>
    </row>
    <row r="183" spans="1:4" ht="31.5" x14ac:dyDescent="0.25">
      <c r="A183" s="340"/>
      <c r="B183" s="345"/>
      <c r="C183" s="24" t="s">
        <v>102</v>
      </c>
      <c r="D183" s="218" t="s">
        <v>816</v>
      </c>
    </row>
    <row r="184" spans="1:4" ht="31.5" x14ac:dyDescent="0.25">
      <c r="A184" s="343" t="s">
        <v>105</v>
      </c>
      <c r="B184" s="344" t="s">
        <v>67</v>
      </c>
      <c r="C184" s="24" t="s">
        <v>100</v>
      </c>
      <c r="D184" s="214" t="s">
        <v>783</v>
      </c>
    </row>
    <row r="185" spans="1:4" ht="15.75" x14ac:dyDescent="0.25">
      <c r="A185" s="339"/>
      <c r="B185" s="345"/>
      <c r="C185" s="24" t="s">
        <v>22</v>
      </c>
      <c r="D185" s="214" t="s">
        <v>783</v>
      </c>
    </row>
    <row r="186" spans="1:4" ht="15.75" x14ac:dyDescent="0.25">
      <c r="A186" s="339"/>
      <c r="B186" s="345"/>
      <c r="C186" s="24" t="s">
        <v>23</v>
      </c>
      <c r="D186" s="214" t="s">
        <v>783</v>
      </c>
    </row>
    <row r="187" spans="1:4" ht="31.5" x14ac:dyDescent="0.25">
      <c r="A187" s="339"/>
      <c r="B187" s="345"/>
      <c r="C187" s="24" t="s">
        <v>101</v>
      </c>
      <c r="D187" s="214" t="s">
        <v>783</v>
      </c>
    </row>
    <row r="188" spans="1:4" ht="15.75" x14ac:dyDescent="0.25">
      <c r="A188" s="339"/>
      <c r="B188" s="345"/>
      <c r="C188" s="24" t="s">
        <v>22</v>
      </c>
      <c r="D188" s="214" t="s">
        <v>783</v>
      </c>
    </row>
    <row r="189" spans="1:4" ht="15.75" x14ac:dyDescent="0.25">
      <c r="A189" s="339"/>
      <c r="B189" s="345"/>
      <c r="C189" s="24" t="s">
        <v>23</v>
      </c>
      <c r="D189" s="214" t="s">
        <v>783</v>
      </c>
    </row>
    <row r="190" spans="1:4" ht="31.5" x14ac:dyDescent="0.25">
      <c r="A190" s="340"/>
      <c r="B190" s="345"/>
      <c r="C190" s="24" t="s">
        <v>102</v>
      </c>
      <c r="D190" s="214" t="s">
        <v>783</v>
      </c>
    </row>
    <row r="191" spans="1:4" ht="31.5" x14ac:dyDescent="0.25">
      <c r="A191" s="343" t="s">
        <v>106</v>
      </c>
      <c r="B191" s="344" t="s">
        <v>70</v>
      </c>
      <c r="C191" s="24" t="s">
        <v>100</v>
      </c>
      <c r="D191" s="215" t="s">
        <v>783</v>
      </c>
    </row>
    <row r="192" spans="1:4" ht="15.75" x14ac:dyDescent="0.25">
      <c r="A192" s="339"/>
      <c r="B192" s="345"/>
      <c r="C192" s="24" t="s">
        <v>22</v>
      </c>
      <c r="D192" s="215" t="s">
        <v>783</v>
      </c>
    </row>
    <row r="193" spans="1:4" ht="15.75" x14ac:dyDescent="0.25">
      <c r="A193" s="339"/>
      <c r="B193" s="345"/>
      <c r="C193" s="24" t="s">
        <v>23</v>
      </c>
      <c r="D193" s="215" t="s">
        <v>783</v>
      </c>
    </row>
    <row r="194" spans="1:4" ht="31.5" x14ac:dyDescent="0.25">
      <c r="A194" s="339"/>
      <c r="B194" s="345"/>
      <c r="C194" s="24" t="s">
        <v>101</v>
      </c>
      <c r="D194" s="215" t="s">
        <v>783</v>
      </c>
    </row>
    <row r="195" spans="1:4" ht="15.75" x14ac:dyDescent="0.25">
      <c r="A195" s="339"/>
      <c r="B195" s="345"/>
      <c r="C195" s="24" t="s">
        <v>22</v>
      </c>
      <c r="D195" s="215" t="s">
        <v>783</v>
      </c>
    </row>
    <row r="196" spans="1:4" ht="15.75" x14ac:dyDescent="0.25">
      <c r="A196" s="339"/>
      <c r="B196" s="345"/>
      <c r="C196" s="24" t="s">
        <v>23</v>
      </c>
      <c r="D196" s="215" t="s">
        <v>783</v>
      </c>
    </row>
    <row r="197" spans="1:4" ht="31.5" x14ac:dyDescent="0.25">
      <c r="A197" s="340"/>
      <c r="B197" s="345"/>
      <c r="C197" s="24" t="s">
        <v>102</v>
      </c>
      <c r="D197" s="218" t="s">
        <v>816</v>
      </c>
    </row>
    <row r="198" spans="1:4" ht="31.5" customHeight="1" x14ac:dyDescent="0.25">
      <c r="A198" s="343">
        <v>12</v>
      </c>
      <c r="B198" s="344" t="s">
        <v>107</v>
      </c>
      <c r="C198" s="24" t="s">
        <v>108</v>
      </c>
      <c r="D198" s="215" t="s">
        <v>817</v>
      </c>
    </row>
    <row r="199" spans="1:4" ht="63" x14ac:dyDescent="0.25">
      <c r="A199" s="339"/>
      <c r="B199" s="345"/>
      <c r="C199" s="24" t="s">
        <v>109</v>
      </c>
      <c r="D199" s="234" t="s">
        <v>819</v>
      </c>
    </row>
    <row r="200" spans="1:4" ht="15.75" x14ac:dyDescent="0.25">
      <c r="A200" s="339"/>
      <c r="B200" s="345"/>
      <c r="C200" s="24" t="s">
        <v>22</v>
      </c>
      <c r="D200" s="219">
        <v>43306</v>
      </c>
    </row>
    <row r="201" spans="1:4" ht="15.75" x14ac:dyDescent="0.25">
      <c r="A201" s="339"/>
      <c r="B201" s="345"/>
      <c r="C201" s="24" t="s">
        <v>23</v>
      </c>
      <c r="D201" s="214">
        <v>212</v>
      </c>
    </row>
    <row r="202" spans="1:4" ht="15.75" x14ac:dyDescent="0.25">
      <c r="A202" s="339"/>
      <c r="B202" s="345"/>
      <c r="C202" s="24" t="s">
        <v>110</v>
      </c>
      <c r="D202" s="230" t="s">
        <v>799</v>
      </c>
    </row>
    <row r="203" spans="1:4" ht="47.25" x14ac:dyDescent="0.25">
      <c r="A203" s="339"/>
      <c r="B203" s="345"/>
      <c r="C203" s="24" t="s">
        <v>111</v>
      </c>
      <c r="D203" s="214" t="s">
        <v>818</v>
      </c>
    </row>
    <row r="204" spans="1:4" ht="47.25" x14ac:dyDescent="0.25">
      <c r="A204" s="339"/>
      <c r="B204" s="345"/>
      <c r="C204" s="233" t="s">
        <v>112</v>
      </c>
      <c r="D204" s="300">
        <v>210</v>
      </c>
    </row>
    <row r="205" spans="1:4" ht="78.75" x14ac:dyDescent="0.25">
      <c r="A205" s="339"/>
      <c r="B205" s="345"/>
      <c r="C205" s="233" t="s">
        <v>113</v>
      </c>
      <c r="D205" s="300">
        <v>355</v>
      </c>
    </row>
    <row r="206" spans="1:4" ht="66" x14ac:dyDescent="0.25">
      <c r="A206" s="340"/>
      <c r="B206" s="346"/>
      <c r="C206" s="221" t="s">
        <v>114</v>
      </c>
      <c r="D206" s="29">
        <v>4.7</v>
      </c>
    </row>
    <row r="207" spans="1:4" ht="31.5" customHeight="1" x14ac:dyDescent="0.25">
      <c r="A207" s="352" t="s">
        <v>115</v>
      </c>
      <c r="B207" s="344" t="s">
        <v>116</v>
      </c>
      <c r="C207" s="24" t="s">
        <v>108</v>
      </c>
      <c r="D207" s="215" t="s">
        <v>817</v>
      </c>
    </row>
    <row r="208" spans="1:4" ht="63" x14ac:dyDescent="0.25">
      <c r="A208" s="353"/>
      <c r="B208" s="345"/>
      <c r="C208" s="24" t="s">
        <v>109</v>
      </c>
      <c r="D208" s="234" t="s">
        <v>819</v>
      </c>
    </row>
    <row r="209" spans="1:5" ht="15.75" x14ac:dyDescent="0.25">
      <c r="A209" s="353"/>
      <c r="B209" s="345"/>
      <c r="C209" s="24" t="s">
        <v>22</v>
      </c>
      <c r="D209" s="219">
        <v>43306</v>
      </c>
    </row>
    <row r="210" spans="1:5" ht="15.75" x14ac:dyDescent="0.25">
      <c r="A210" s="353"/>
      <c r="B210" s="345"/>
      <c r="C210" s="24" t="s">
        <v>23</v>
      </c>
      <c r="D210" s="214">
        <v>212</v>
      </c>
    </row>
    <row r="211" spans="1:5" ht="15.75" x14ac:dyDescent="0.25">
      <c r="A211" s="353"/>
      <c r="B211" s="345"/>
      <c r="C211" s="24" t="s">
        <v>110</v>
      </c>
      <c r="D211" s="236" t="s">
        <v>799</v>
      </c>
    </row>
    <row r="212" spans="1:5" ht="47.25" x14ac:dyDescent="0.25">
      <c r="A212" s="353"/>
      <c r="B212" s="345"/>
      <c r="C212" s="24" t="s">
        <v>111</v>
      </c>
      <c r="D212" s="214" t="s">
        <v>818</v>
      </c>
    </row>
    <row r="213" spans="1:5" ht="47.25" x14ac:dyDescent="0.25">
      <c r="A213" s="353"/>
      <c r="B213" s="345"/>
      <c r="C213" s="233" t="s">
        <v>112</v>
      </c>
      <c r="D213" s="295"/>
    </row>
    <row r="214" spans="1:5" ht="78.75" x14ac:dyDescent="0.25">
      <c r="A214" s="353"/>
      <c r="B214" s="345"/>
      <c r="C214" s="233" t="s">
        <v>113</v>
      </c>
      <c r="D214" s="295"/>
    </row>
    <row r="215" spans="1:5" ht="66" x14ac:dyDescent="0.25">
      <c r="A215" s="353"/>
      <c r="B215" s="345"/>
      <c r="C215" s="26" t="s">
        <v>117</v>
      </c>
      <c r="D215" s="235"/>
    </row>
    <row r="216" spans="1:5" ht="78.75" x14ac:dyDescent="0.25">
      <c r="A216" s="355" t="s">
        <v>118</v>
      </c>
      <c r="B216" s="356" t="s">
        <v>119</v>
      </c>
      <c r="C216" s="24" t="s">
        <v>120</v>
      </c>
      <c r="D216" s="215" t="s">
        <v>822</v>
      </c>
      <c r="E216" s="12"/>
    </row>
    <row r="217" spans="1:5" ht="15.75" customHeight="1" x14ac:dyDescent="0.25">
      <c r="A217" s="355"/>
      <c r="B217" s="356"/>
      <c r="C217" s="24" t="s">
        <v>22</v>
      </c>
      <c r="D217" s="231">
        <v>41976</v>
      </c>
      <c r="E217" s="12"/>
    </row>
    <row r="218" spans="1:5" ht="15.75" x14ac:dyDescent="0.25">
      <c r="A218" s="355"/>
      <c r="B218" s="356"/>
      <c r="C218" s="24" t="s">
        <v>23</v>
      </c>
      <c r="D218" s="217">
        <v>334</v>
      </c>
    </row>
    <row r="219" spans="1:5" ht="47.25" x14ac:dyDescent="0.25">
      <c r="A219" s="355"/>
      <c r="B219" s="356"/>
      <c r="C219" s="24" t="s">
        <v>121</v>
      </c>
      <c r="D219" s="215" t="s">
        <v>820</v>
      </c>
    </row>
    <row r="220" spans="1:5" ht="15" customHeight="1" x14ac:dyDescent="0.25">
      <c r="A220" s="355"/>
      <c r="B220" s="356"/>
      <c r="C220" s="24" t="s">
        <v>122</v>
      </c>
      <c r="D220" s="217" t="s">
        <v>821</v>
      </c>
    </row>
    <row r="221" spans="1:5" ht="15" customHeight="1" x14ac:dyDescent="0.25">
      <c r="A221" s="35" t="s">
        <v>123</v>
      </c>
      <c r="B221" s="36"/>
    </row>
    <row r="222" spans="1:5" x14ac:dyDescent="0.25">
      <c r="A222" s="35" t="s">
        <v>124</v>
      </c>
    </row>
    <row r="223" spans="1:5" x14ac:dyDescent="0.25">
      <c r="A223" s="37" t="s">
        <v>125</v>
      </c>
    </row>
    <row r="224" spans="1:5" x14ac:dyDescent="0.25">
      <c r="A224" s="362" t="s">
        <v>126</v>
      </c>
      <c r="B224" s="362"/>
      <c r="C224" s="362"/>
      <c r="D224" s="362"/>
    </row>
    <row r="225" spans="1:4" x14ac:dyDescent="0.25">
      <c r="A225" s="362" t="s">
        <v>127</v>
      </c>
      <c r="B225" s="362"/>
      <c r="C225" s="362"/>
      <c r="D225" s="362"/>
    </row>
  </sheetData>
  <mergeCells count="77">
    <mergeCell ref="A225:D225"/>
    <mergeCell ref="A207:A215"/>
    <mergeCell ref="B207:B215"/>
    <mergeCell ref="A216:A220"/>
    <mergeCell ref="B216:B220"/>
    <mergeCell ref="A224:D224"/>
    <mergeCell ref="A184:A190"/>
    <mergeCell ref="B184:B190"/>
    <mergeCell ref="A191:A197"/>
    <mergeCell ref="B191:B197"/>
    <mergeCell ref="A198:A206"/>
    <mergeCell ref="B198:B206"/>
    <mergeCell ref="A163:A169"/>
    <mergeCell ref="B163:B169"/>
    <mergeCell ref="A170:A176"/>
    <mergeCell ref="B170:B176"/>
    <mergeCell ref="A177:A183"/>
    <mergeCell ref="B177:B183"/>
    <mergeCell ref="A153:A155"/>
    <mergeCell ref="B153:B155"/>
    <mergeCell ref="A156:A158"/>
    <mergeCell ref="B156:B158"/>
    <mergeCell ref="A159:A161"/>
    <mergeCell ref="B159:B161"/>
    <mergeCell ref="A143:A145"/>
    <mergeCell ref="B143:B145"/>
    <mergeCell ref="A147:A149"/>
    <mergeCell ref="B147:B149"/>
    <mergeCell ref="A150:A152"/>
    <mergeCell ref="B150:B152"/>
    <mergeCell ref="A134:A136"/>
    <mergeCell ref="B134:B136"/>
    <mergeCell ref="A137:A139"/>
    <mergeCell ref="B137:B139"/>
    <mergeCell ref="A140:A142"/>
    <mergeCell ref="B140:B142"/>
    <mergeCell ref="A122:A125"/>
    <mergeCell ref="B122:B125"/>
    <mergeCell ref="A126:A129"/>
    <mergeCell ref="B126:B129"/>
    <mergeCell ref="A131:A133"/>
    <mergeCell ref="B131:B133"/>
    <mergeCell ref="A106:A109"/>
    <mergeCell ref="B106:B109"/>
    <mergeCell ref="A110:A117"/>
    <mergeCell ref="B110:B117"/>
    <mergeCell ref="A118:A121"/>
    <mergeCell ref="B118:B121"/>
    <mergeCell ref="A85:A92"/>
    <mergeCell ref="B85:B92"/>
    <mergeCell ref="A93:A100"/>
    <mergeCell ref="B93:B100"/>
    <mergeCell ref="A101:A104"/>
    <mergeCell ref="B101:B104"/>
    <mergeCell ref="A53:A60"/>
    <mergeCell ref="B53:B60"/>
    <mergeCell ref="A61:A68"/>
    <mergeCell ref="B61:B68"/>
    <mergeCell ref="A69:A84"/>
    <mergeCell ref="B69:B84"/>
    <mergeCell ref="A28:A33"/>
    <mergeCell ref="B28:B33"/>
    <mergeCell ref="A34:A42"/>
    <mergeCell ref="B34:B42"/>
    <mergeCell ref="A43:A48"/>
    <mergeCell ref="B43:B48"/>
    <mergeCell ref="A8:A11"/>
    <mergeCell ref="B8:B11"/>
    <mergeCell ref="A12:A19"/>
    <mergeCell ref="B12:B19"/>
    <mergeCell ref="A20:A27"/>
    <mergeCell ref="B20:B27"/>
    <mergeCell ref="A1:D1"/>
    <mergeCell ref="A2:D2"/>
    <mergeCell ref="A4:A5"/>
    <mergeCell ref="B4:B5"/>
    <mergeCell ref="C4:C5"/>
  </mergeCells>
  <dataValidations count="1">
    <dataValidation type="list" allowBlank="1" showInputMessage="1" showErrorMessage="1" sqref="D5">
      <formula1>Период</formula1>
    </dataValidation>
  </dataValidations>
  <hyperlinks>
    <hyperlink ref="D27" r:id="rId1"/>
    <hyperlink ref="D102" r:id="rId2"/>
    <hyperlink ref="D109" r:id="rId3"/>
    <hyperlink ref="D113" r:id="rId4"/>
    <hyperlink ref="D117" r:id="rId5"/>
    <hyperlink ref="D121" r:id="rId6"/>
    <hyperlink ref="D129" r:id="rId7"/>
    <hyperlink ref="D169" r:id="rId8"/>
    <hyperlink ref="D176" r:id="rId9"/>
    <hyperlink ref="D183" r:id="rId10"/>
    <hyperlink ref="D197" r:id="rId11"/>
    <hyperlink ref="D202" r:id="rId12"/>
    <hyperlink ref="D211" r:id="rId13"/>
    <hyperlink ref="D104" r:id="rId14"/>
  </hyperlinks>
  <pageMargins left="0.39370078740157477" right="0.39370078740157477" top="0.59055118110236249" bottom="0.39370078740157477" header="0.31496062992125984" footer="0.31496062992125984"/>
  <pageSetup paperSize="9" scale="85" fitToHeight="0" orientation="landscape"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0"/>
  <sheetViews>
    <sheetView zoomScale="70" zoomScaleNormal="70" workbookViewId="0">
      <selection activeCell="D60" sqref="D60"/>
    </sheetView>
  </sheetViews>
  <sheetFormatPr defaultRowHeight="15" x14ac:dyDescent="0.25"/>
  <cols>
    <col min="2" max="2" width="57.7109375" customWidth="1"/>
    <col min="3" max="3" width="33.42578125" customWidth="1"/>
    <col min="4" max="4" width="23.7109375" customWidth="1"/>
    <col min="5" max="5" width="54.7109375" customWidth="1"/>
    <col min="6" max="6" width="10.85546875" customWidth="1"/>
  </cols>
  <sheetData>
    <row r="1" spans="1:5" ht="63" customHeight="1" x14ac:dyDescent="0.25">
      <c r="A1" s="363" t="s">
        <v>754</v>
      </c>
      <c r="B1" s="364"/>
      <c r="C1" s="365"/>
      <c r="D1" s="364"/>
      <c r="E1" s="364"/>
    </row>
    <row r="2" spans="1:5" ht="33.75" customHeight="1" x14ac:dyDescent="0.25">
      <c r="A2" s="43" t="s">
        <v>12</v>
      </c>
      <c r="B2" s="44" t="s">
        <v>13</v>
      </c>
      <c r="C2" s="45" t="s">
        <v>14</v>
      </c>
      <c r="D2" s="366" t="s">
        <v>753</v>
      </c>
      <c r="E2" s="367"/>
    </row>
    <row r="3" spans="1:5" ht="15.75" x14ac:dyDescent="0.25">
      <c r="A3" s="46" t="s">
        <v>17</v>
      </c>
      <c r="B3" s="47">
        <v>2</v>
      </c>
      <c r="C3" s="48">
        <v>3</v>
      </c>
      <c r="D3" s="49">
        <v>4</v>
      </c>
      <c r="E3" s="49">
        <v>5</v>
      </c>
    </row>
    <row r="4" spans="1:5" ht="15.75" x14ac:dyDescent="0.25">
      <c r="A4" s="50"/>
      <c r="B4" s="51" t="s">
        <v>18</v>
      </c>
      <c r="C4" s="52"/>
      <c r="D4" s="53"/>
      <c r="E4" s="53"/>
    </row>
    <row r="5" spans="1:5" ht="60.75" customHeight="1" x14ac:dyDescent="0.25">
      <c r="A5" s="368">
        <v>1</v>
      </c>
      <c r="B5" s="370" t="s">
        <v>128</v>
      </c>
      <c r="C5" s="214" t="s">
        <v>129</v>
      </c>
      <c r="D5" s="373" t="s">
        <v>775</v>
      </c>
      <c r="E5" s="374"/>
    </row>
    <row r="6" spans="1:5" ht="81" customHeight="1" x14ac:dyDescent="0.25">
      <c r="A6" s="368"/>
      <c r="B6" s="371"/>
      <c r="C6" s="214" t="s">
        <v>823</v>
      </c>
      <c r="D6" s="373" t="s">
        <v>777</v>
      </c>
      <c r="E6" s="374"/>
    </row>
    <row r="7" spans="1:5" ht="19.5" customHeight="1" x14ac:dyDescent="0.25">
      <c r="A7" s="368"/>
      <c r="B7" s="371"/>
      <c r="C7" s="214" t="s">
        <v>22</v>
      </c>
      <c r="D7" s="375">
        <v>44760</v>
      </c>
      <c r="E7" s="376"/>
    </row>
    <row r="8" spans="1:5" ht="19.5" customHeight="1" x14ac:dyDescent="0.25">
      <c r="A8" s="369"/>
      <c r="B8" s="372"/>
      <c r="C8" s="214" t="s">
        <v>23</v>
      </c>
      <c r="D8" s="377" t="s">
        <v>771</v>
      </c>
      <c r="E8" s="374"/>
    </row>
    <row r="9" spans="1:5" ht="22.5" customHeight="1" x14ac:dyDescent="0.25">
      <c r="A9" s="347">
        <v>2</v>
      </c>
      <c r="B9" s="378" t="s">
        <v>824</v>
      </c>
      <c r="C9" s="214" t="s">
        <v>25</v>
      </c>
      <c r="D9" s="373" t="s">
        <v>772</v>
      </c>
      <c r="E9" s="374"/>
    </row>
    <row r="10" spans="1:5" ht="36" customHeight="1" x14ac:dyDescent="0.25">
      <c r="A10" s="368"/>
      <c r="B10" s="379"/>
      <c r="C10" s="214" t="s">
        <v>26</v>
      </c>
      <c r="D10" s="373" t="s">
        <v>836</v>
      </c>
      <c r="E10" s="374"/>
    </row>
    <row r="11" spans="1:5" ht="17.25" customHeight="1" x14ac:dyDescent="0.25">
      <c r="A11" s="368"/>
      <c r="B11" s="379"/>
      <c r="C11" s="214" t="s">
        <v>27</v>
      </c>
      <c r="D11" s="381"/>
      <c r="E11" s="376"/>
    </row>
    <row r="12" spans="1:5" ht="18" customHeight="1" x14ac:dyDescent="0.25">
      <c r="A12" s="368"/>
      <c r="B12" s="379"/>
      <c r="C12" s="214" t="s">
        <v>28</v>
      </c>
      <c r="D12" s="381" t="s">
        <v>796</v>
      </c>
      <c r="E12" s="376"/>
    </row>
    <row r="13" spans="1:5" ht="15.75" customHeight="1" x14ac:dyDescent="0.25">
      <c r="A13" s="368"/>
      <c r="B13" s="379"/>
      <c r="C13" s="214" t="s">
        <v>29</v>
      </c>
      <c r="D13" s="382" t="s">
        <v>774</v>
      </c>
      <c r="E13" s="376"/>
    </row>
    <row r="14" spans="1:5" ht="80.25" customHeight="1" x14ac:dyDescent="0.25">
      <c r="A14" s="368"/>
      <c r="B14" s="379"/>
      <c r="C14" s="214" t="s">
        <v>825</v>
      </c>
      <c r="D14" s="373" t="s">
        <v>770</v>
      </c>
      <c r="E14" s="374"/>
    </row>
    <row r="15" spans="1:5" ht="16.5" customHeight="1" x14ac:dyDescent="0.25">
      <c r="A15" s="368"/>
      <c r="B15" s="379"/>
      <c r="C15" s="214" t="s">
        <v>22</v>
      </c>
      <c r="D15" s="375">
        <v>44760</v>
      </c>
      <c r="E15" s="376"/>
    </row>
    <row r="16" spans="1:5" ht="17.25" customHeight="1" x14ac:dyDescent="0.25">
      <c r="A16" s="369"/>
      <c r="B16" s="380"/>
      <c r="C16" s="214" t="s">
        <v>23</v>
      </c>
      <c r="D16" s="381" t="s">
        <v>771</v>
      </c>
      <c r="E16" s="376"/>
    </row>
    <row r="17" spans="1:5" ht="83.25" customHeight="1" x14ac:dyDescent="0.25">
      <c r="A17" s="347" t="s">
        <v>130</v>
      </c>
      <c r="B17" s="378" t="s">
        <v>826</v>
      </c>
      <c r="C17" s="214" t="s">
        <v>827</v>
      </c>
      <c r="D17" s="373" t="s">
        <v>777</v>
      </c>
      <c r="E17" s="374"/>
    </row>
    <row r="18" spans="1:5" ht="22.5" customHeight="1" x14ac:dyDescent="0.25">
      <c r="A18" s="368"/>
      <c r="B18" s="379"/>
      <c r="C18" s="214" t="s">
        <v>22</v>
      </c>
      <c r="D18" s="375">
        <v>44760</v>
      </c>
      <c r="E18" s="376"/>
    </row>
    <row r="19" spans="1:5" ht="26.25" customHeight="1" x14ac:dyDescent="0.25">
      <c r="A19" s="368"/>
      <c r="B19" s="379"/>
      <c r="C19" s="214" t="s">
        <v>23</v>
      </c>
      <c r="D19" s="381" t="s">
        <v>771</v>
      </c>
      <c r="E19" s="376"/>
    </row>
    <row r="20" spans="1:5" ht="96.75" customHeight="1" x14ac:dyDescent="0.25">
      <c r="A20" s="368"/>
      <c r="B20" s="379"/>
      <c r="C20" s="214" t="s">
        <v>828</v>
      </c>
      <c r="D20" s="373" t="s">
        <v>837</v>
      </c>
      <c r="E20" s="374"/>
    </row>
    <row r="21" spans="1:5" ht="19.5" customHeight="1" x14ac:dyDescent="0.25">
      <c r="A21" s="368"/>
      <c r="B21" s="379"/>
      <c r="C21" s="214" t="s">
        <v>22</v>
      </c>
      <c r="D21" s="375">
        <v>45408</v>
      </c>
      <c r="E21" s="376"/>
    </row>
    <row r="22" spans="1:5" ht="19.5" customHeight="1" x14ac:dyDescent="0.25">
      <c r="A22" s="369"/>
      <c r="B22" s="380"/>
      <c r="C22" s="214" t="s">
        <v>23</v>
      </c>
      <c r="D22" s="381" t="s">
        <v>776</v>
      </c>
      <c r="E22" s="376"/>
    </row>
    <row r="23" spans="1:5" ht="36" customHeight="1" x14ac:dyDescent="0.25">
      <c r="A23" s="347" t="s">
        <v>131</v>
      </c>
      <c r="B23" s="378" t="s">
        <v>829</v>
      </c>
      <c r="C23" s="214" t="s">
        <v>830</v>
      </c>
      <c r="D23" s="383" t="s">
        <v>838</v>
      </c>
      <c r="E23" s="384"/>
    </row>
    <row r="24" spans="1:5" ht="21.75" customHeight="1" x14ac:dyDescent="0.25">
      <c r="A24" s="368"/>
      <c r="B24" s="379"/>
      <c r="C24" s="214" t="s">
        <v>22</v>
      </c>
      <c r="D24" s="375">
        <v>45378</v>
      </c>
      <c r="E24" s="376"/>
    </row>
    <row r="25" spans="1:5" ht="28.5" customHeight="1" x14ac:dyDescent="0.25">
      <c r="A25" s="369"/>
      <c r="B25" s="380"/>
      <c r="C25" s="214" t="s">
        <v>23</v>
      </c>
      <c r="D25" s="375" t="s">
        <v>839</v>
      </c>
      <c r="E25" s="376"/>
    </row>
    <row r="26" spans="1:5" ht="15.75" x14ac:dyDescent="0.25">
      <c r="A26" s="385" t="s">
        <v>132</v>
      </c>
      <c r="B26" s="386"/>
      <c r="C26" s="386"/>
      <c r="D26" s="386"/>
      <c r="E26" s="386"/>
    </row>
    <row r="27" spans="1:5" ht="15.75" x14ac:dyDescent="0.25">
      <c r="A27" s="237"/>
      <c r="B27" s="238"/>
      <c r="C27" s="239"/>
      <c r="D27" s="212" t="s">
        <v>133</v>
      </c>
      <c r="E27" s="212" t="s">
        <v>134</v>
      </c>
    </row>
    <row r="28" spans="1:5" ht="36" customHeight="1" x14ac:dyDescent="0.25">
      <c r="A28" s="240" t="s">
        <v>135</v>
      </c>
      <c r="B28" s="387" t="s">
        <v>136</v>
      </c>
      <c r="C28" s="388"/>
      <c r="D28" s="388"/>
      <c r="E28" s="389"/>
    </row>
    <row r="29" spans="1:5" ht="15.75" x14ac:dyDescent="0.25">
      <c r="A29" s="241" t="s">
        <v>137</v>
      </c>
      <c r="B29" s="390" t="s">
        <v>138</v>
      </c>
      <c r="C29" s="391"/>
      <c r="D29" s="391"/>
      <c r="E29" s="392"/>
    </row>
    <row r="30" spans="1:5" ht="54" customHeight="1" x14ac:dyDescent="0.25">
      <c r="A30" s="241" t="s">
        <v>139</v>
      </c>
      <c r="B30" s="242" t="s">
        <v>831</v>
      </c>
      <c r="C30" s="212" t="s">
        <v>140</v>
      </c>
      <c r="D30" s="251" t="s">
        <v>840</v>
      </c>
      <c r="E30" s="286" t="s">
        <v>662</v>
      </c>
    </row>
    <row r="31" spans="1:5" ht="106.5" customHeight="1" x14ac:dyDescent="0.25">
      <c r="A31" s="241" t="s">
        <v>141</v>
      </c>
      <c r="B31" s="242" t="s">
        <v>832</v>
      </c>
      <c r="C31" s="212" t="s">
        <v>140</v>
      </c>
      <c r="D31" s="251" t="s">
        <v>840</v>
      </c>
      <c r="E31" s="286" t="s">
        <v>662</v>
      </c>
    </row>
    <row r="32" spans="1:5" ht="61.5" customHeight="1" x14ac:dyDescent="0.25">
      <c r="A32" s="241" t="s">
        <v>142</v>
      </c>
      <c r="B32" s="242" t="s">
        <v>833</v>
      </c>
      <c r="C32" s="212" t="s">
        <v>140</v>
      </c>
      <c r="D32" s="251" t="s">
        <v>840</v>
      </c>
      <c r="E32" s="286" t="s">
        <v>662</v>
      </c>
    </row>
    <row r="33" spans="1:5" ht="46.5" customHeight="1" x14ac:dyDescent="0.25">
      <c r="A33" s="241" t="s">
        <v>143</v>
      </c>
      <c r="B33" s="242" t="s">
        <v>144</v>
      </c>
      <c r="C33" s="212" t="s">
        <v>140</v>
      </c>
      <c r="D33" s="251" t="s">
        <v>783</v>
      </c>
      <c r="E33" s="286" t="s">
        <v>668</v>
      </c>
    </row>
    <row r="34" spans="1:5" ht="99.75" customHeight="1" x14ac:dyDescent="0.25">
      <c r="A34" s="241" t="s">
        <v>145</v>
      </c>
      <c r="B34" s="242" t="s">
        <v>221</v>
      </c>
      <c r="C34" s="212" t="s">
        <v>140</v>
      </c>
      <c r="D34" s="251" t="s">
        <v>840</v>
      </c>
      <c r="E34" s="286" t="s">
        <v>662</v>
      </c>
    </row>
    <row r="35" spans="1:5" ht="15.75" x14ac:dyDescent="0.25">
      <c r="A35" s="241" t="s">
        <v>146</v>
      </c>
      <c r="B35" s="390" t="s">
        <v>147</v>
      </c>
      <c r="C35" s="391"/>
      <c r="D35" s="391"/>
      <c r="E35" s="392"/>
    </row>
    <row r="36" spans="1:5" ht="33" customHeight="1" x14ac:dyDescent="0.25">
      <c r="A36" s="241" t="s">
        <v>148</v>
      </c>
      <c r="B36" s="242" t="s">
        <v>149</v>
      </c>
      <c r="C36" s="212" t="s">
        <v>140</v>
      </c>
      <c r="D36" s="252" t="s">
        <v>662</v>
      </c>
      <c r="E36" s="252" t="s">
        <v>662</v>
      </c>
    </row>
    <row r="37" spans="1:5" ht="32.25" customHeight="1" x14ac:dyDescent="0.25">
      <c r="A37" s="241" t="s">
        <v>150</v>
      </c>
      <c r="B37" s="242" t="s">
        <v>834</v>
      </c>
      <c r="C37" s="212" t="s">
        <v>140</v>
      </c>
      <c r="D37" s="252" t="s">
        <v>662</v>
      </c>
      <c r="E37" s="252" t="s">
        <v>662</v>
      </c>
    </row>
    <row r="38" spans="1:5" ht="63.75" customHeight="1" x14ac:dyDescent="0.25">
      <c r="A38" s="241" t="s">
        <v>151</v>
      </c>
      <c r="B38" s="242" t="s">
        <v>222</v>
      </c>
      <c r="C38" s="212" t="s">
        <v>140</v>
      </c>
      <c r="D38" s="252" t="s">
        <v>662</v>
      </c>
      <c r="E38" s="252" t="s">
        <v>662</v>
      </c>
    </row>
    <row r="39" spans="1:5" ht="35.25" customHeight="1" x14ac:dyDescent="0.25">
      <c r="A39" s="241" t="s">
        <v>152</v>
      </c>
      <c r="B39" s="393" t="s">
        <v>223</v>
      </c>
      <c r="C39" s="394"/>
      <c r="D39" s="394"/>
      <c r="E39" s="395"/>
    </row>
    <row r="40" spans="1:5" ht="30.75" customHeight="1" x14ac:dyDescent="0.25">
      <c r="A40" s="241" t="s">
        <v>153</v>
      </c>
      <c r="B40" s="396" t="s">
        <v>224</v>
      </c>
      <c r="C40" s="397"/>
      <c r="D40" s="397"/>
      <c r="E40" s="398"/>
    </row>
    <row r="41" spans="1:5" ht="129.75" customHeight="1" x14ac:dyDescent="0.25">
      <c r="A41" s="241" t="s">
        <v>154</v>
      </c>
      <c r="B41" s="244" t="s">
        <v>225</v>
      </c>
      <c r="C41" s="212" t="s">
        <v>140</v>
      </c>
      <c r="D41" s="252" t="s">
        <v>662</v>
      </c>
      <c r="E41" s="252" t="s">
        <v>662</v>
      </c>
    </row>
    <row r="42" spans="1:5" ht="100.5" customHeight="1" x14ac:dyDescent="0.25">
      <c r="A42" s="241" t="s">
        <v>155</v>
      </c>
      <c r="B42" s="245" t="s">
        <v>226</v>
      </c>
      <c r="C42" s="212" t="s">
        <v>140</v>
      </c>
      <c r="D42" s="252" t="s">
        <v>662</v>
      </c>
      <c r="E42" s="252" t="s">
        <v>662</v>
      </c>
    </row>
    <row r="43" spans="1:5" ht="32.25" customHeight="1" x14ac:dyDescent="0.25">
      <c r="A43" s="241" t="s">
        <v>130</v>
      </c>
      <c r="B43" s="393" t="s">
        <v>227</v>
      </c>
      <c r="C43" s="394"/>
      <c r="D43" s="394"/>
      <c r="E43" s="395"/>
    </row>
    <row r="44" spans="1:5" ht="39.75" customHeight="1" x14ac:dyDescent="0.25">
      <c r="A44" s="241" t="s">
        <v>159</v>
      </c>
      <c r="B44" s="390" t="s">
        <v>228</v>
      </c>
      <c r="C44" s="391"/>
      <c r="D44" s="391"/>
      <c r="E44" s="392"/>
    </row>
    <row r="45" spans="1:5" ht="63" customHeight="1" x14ac:dyDescent="0.25">
      <c r="A45" s="241" t="s">
        <v>161</v>
      </c>
      <c r="B45" s="246" t="s">
        <v>229</v>
      </c>
      <c r="C45" s="212" t="s">
        <v>140</v>
      </c>
      <c r="D45" s="253" t="s">
        <v>841</v>
      </c>
      <c r="E45" s="253" t="s">
        <v>842</v>
      </c>
    </row>
    <row r="46" spans="1:5" ht="117" customHeight="1" x14ac:dyDescent="0.25">
      <c r="A46" s="241" t="s">
        <v>162</v>
      </c>
      <c r="B46" s="247" t="s">
        <v>230</v>
      </c>
      <c r="C46" s="212" t="s">
        <v>140</v>
      </c>
      <c r="D46" s="254" t="s">
        <v>843</v>
      </c>
      <c r="E46" s="254" t="s">
        <v>844</v>
      </c>
    </row>
    <row r="47" spans="1:5" ht="49.5" customHeight="1" x14ac:dyDescent="0.25">
      <c r="A47" s="241" t="s">
        <v>163</v>
      </c>
      <c r="B47" s="248" t="s">
        <v>231</v>
      </c>
      <c r="C47" s="212" t="s">
        <v>140</v>
      </c>
      <c r="D47" s="256" t="s">
        <v>783</v>
      </c>
      <c r="E47" s="256" t="s">
        <v>783</v>
      </c>
    </row>
    <row r="48" spans="1:5" ht="124.5" customHeight="1" x14ac:dyDescent="0.25">
      <c r="A48" s="241" t="s">
        <v>165</v>
      </c>
      <c r="B48" s="249" t="s">
        <v>232</v>
      </c>
      <c r="C48" s="212" t="s">
        <v>140</v>
      </c>
      <c r="D48" s="253" t="s">
        <v>845</v>
      </c>
      <c r="E48" s="255" t="s">
        <v>846</v>
      </c>
    </row>
    <row r="49" spans="1:5" ht="15.75" x14ac:dyDescent="0.25">
      <c r="A49" s="241" t="s">
        <v>168</v>
      </c>
      <c r="B49" s="390" t="s">
        <v>233</v>
      </c>
      <c r="C49" s="391"/>
      <c r="D49" s="391"/>
      <c r="E49" s="392"/>
    </row>
    <row r="50" spans="1:5" ht="116.25" customHeight="1" x14ac:dyDescent="0.25">
      <c r="A50" s="241" t="s">
        <v>170</v>
      </c>
      <c r="B50" s="242" t="s">
        <v>234</v>
      </c>
      <c r="C50" s="212" t="s">
        <v>140</v>
      </c>
      <c r="D50" s="252" t="s">
        <v>662</v>
      </c>
      <c r="E50" s="252" t="s">
        <v>662</v>
      </c>
    </row>
    <row r="51" spans="1:5" ht="93.75" customHeight="1" x14ac:dyDescent="0.25">
      <c r="A51" s="241" t="s">
        <v>172</v>
      </c>
      <c r="B51" s="242" t="s">
        <v>235</v>
      </c>
      <c r="C51" s="212" t="s">
        <v>140</v>
      </c>
      <c r="D51" s="252" t="s">
        <v>662</v>
      </c>
      <c r="E51" s="252" t="s">
        <v>662</v>
      </c>
    </row>
    <row r="52" spans="1:5" ht="52.5" customHeight="1" x14ac:dyDescent="0.25">
      <c r="A52" s="241" t="s">
        <v>173</v>
      </c>
      <c r="B52" s="242" t="s">
        <v>157</v>
      </c>
      <c r="C52" s="212" t="s">
        <v>140</v>
      </c>
      <c r="D52" s="252" t="s">
        <v>662</v>
      </c>
      <c r="E52" s="252" t="s">
        <v>662</v>
      </c>
    </row>
    <row r="53" spans="1:5" ht="99.75" customHeight="1" x14ac:dyDescent="0.25">
      <c r="A53" s="241" t="s">
        <v>236</v>
      </c>
      <c r="B53" s="250" t="s">
        <v>237</v>
      </c>
      <c r="C53" s="212" t="s">
        <v>140</v>
      </c>
      <c r="D53" s="257" t="s">
        <v>662</v>
      </c>
      <c r="E53" s="257" t="s">
        <v>662</v>
      </c>
    </row>
    <row r="54" spans="1:5" ht="189.75" customHeight="1" x14ac:dyDescent="0.25">
      <c r="A54" s="241" t="s">
        <v>238</v>
      </c>
      <c r="B54" s="250" t="s">
        <v>835</v>
      </c>
      <c r="C54" s="212" t="s">
        <v>140</v>
      </c>
      <c r="D54" s="257" t="s">
        <v>662</v>
      </c>
      <c r="E54" s="257" t="s">
        <v>662</v>
      </c>
    </row>
    <row r="55" spans="1:5" ht="27" customHeight="1" x14ac:dyDescent="0.25">
      <c r="A55" s="241" t="s">
        <v>175</v>
      </c>
      <c r="B55" s="387" t="s">
        <v>158</v>
      </c>
      <c r="C55" s="388"/>
      <c r="D55" s="388"/>
      <c r="E55" s="389"/>
    </row>
    <row r="56" spans="1:5" ht="24.75" customHeight="1" x14ac:dyDescent="0.25">
      <c r="A56" s="241" t="s">
        <v>176</v>
      </c>
      <c r="B56" s="390" t="s">
        <v>160</v>
      </c>
      <c r="C56" s="392"/>
      <c r="D56" s="243"/>
      <c r="E56" s="243"/>
    </row>
    <row r="57" spans="1:5" ht="56.25" customHeight="1" x14ac:dyDescent="0.25">
      <c r="A57" s="241" t="s">
        <v>177</v>
      </c>
      <c r="B57" s="242" t="s">
        <v>239</v>
      </c>
      <c r="C57" s="212" t="s">
        <v>140</v>
      </c>
      <c r="D57" s="252" t="s">
        <v>668</v>
      </c>
      <c r="E57" s="252" t="s">
        <v>668</v>
      </c>
    </row>
    <row r="58" spans="1:5" ht="62.25" customHeight="1" x14ac:dyDescent="0.25">
      <c r="A58" s="241" t="s">
        <v>178</v>
      </c>
      <c r="B58" s="242" t="s">
        <v>240</v>
      </c>
      <c r="C58" s="212" t="s">
        <v>140</v>
      </c>
      <c r="D58" s="252" t="s">
        <v>668</v>
      </c>
      <c r="E58" s="252" t="s">
        <v>668</v>
      </c>
    </row>
    <row r="59" spans="1:5" ht="39.75" customHeight="1" x14ac:dyDescent="0.25">
      <c r="A59" s="241" t="s">
        <v>179</v>
      </c>
      <c r="B59" s="242" t="s">
        <v>164</v>
      </c>
      <c r="C59" s="212" t="s">
        <v>140</v>
      </c>
      <c r="D59" s="252" t="s">
        <v>662</v>
      </c>
      <c r="E59" s="252" t="s">
        <v>662</v>
      </c>
    </row>
    <row r="60" spans="1:5" ht="39.75" customHeight="1" x14ac:dyDescent="0.25">
      <c r="A60" s="241" t="s">
        <v>241</v>
      </c>
      <c r="B60" s="242" t="s">
        <v>166</v>
      </c>
      <c r="C60" s="212" t="s">
        <v>140</v>
      </c>
      <c r="D60" s="252" t="s">
        <v>662</v>
      </c>
      <c r="E60" s="252" t="s">
        <v>662</v>
      </c>
    </row>
    <row r="61" spans="1:5" ht="78.75" x14ac:dyDescent="0.25">
      <c r="A61" s="241" t="s">
        <v>242</v>
      </c>
      <c r="B61" s="242" t="s">
        <v>167</v>
      </c>
      <c r="C61" s="212" t="s">
        <v>140</v>
      </c>
      <c r="D61" s="252" t="s">
        <v>662</v>
      </c>
      <c r="E61" s="252" t="s">
        <v>662</v>
      </c>
    </row>
    <row r="62" spans="1:5" ht="15.75" x14ac:dyDescent="0.25">
      <c r="A62" s="56" t="s">
        <v>243</v>
      </c>
      <c r="B62" s="399" t="s">
        <v>169</v>
      </c>
      <c r="C62" s="400"/>
      <c r="D62" s="400"/>
      <c r="E62" s="401"/>
    </row>
    <row r="63" spans="1:5" ht="48.75" customHeight="1" x14ac:dyDescent="0.25">
      <c r="A63" s="56" t="s">
        <v>244</v>
      </c>
      <c r="B63" s="54" t="s">
        <v>171</v>
      </c>
      <c r="C63" s="55" t="s">
        <v>140</v>
      </c>
      <c r="D63" s="252" t="s">
        <v>662</v>
      </c>
      <c r="E63" s="252" t="s">
        <v>662</v>
      </c>
    </row>
    <row r="64" spans="1:5" ht="48" customHeight="1" x14ac:dyDescent="0.25">
      <c r="A64" s="56" t="s">
        <v>245</v>
      </c>
      <c r="B64" s="54" t="s">
        <v>246</v>
      </c>
      <c r="C64" s="55" t="s">
        <v>140</v>
      </c>
      <c r="D64" s="252" t="s">
        <v>662</v>
      </c>
      <c r="E64" s="252" t="s">
        <v>662</v>
      </c>
    </row>
    <row r="65" spans="1:5" ht="63" x14ac:dyDescent="0.25">
      <c r="A65" s="56" t="s">
        <v>247</v>
      </c>
      <c r="B65" s="54" t="s">
        <v>174</v>
      </c>
      <c r="C65" s="55" t="s">
        <v>140</v>
      </c>
      <c r="D65" s="252" t="s">
        <v>668</v>
      </c>
      <c r="E65" s="252" t="s">
        <v>668</v>
      </c>
    </row>
    <row r="66" spans="1:5" ht="15.75" x14ac:dyDescent="0.25">
      <c r="A66" s="57" t="s">
        <v>180</v>
      </c>
      <c r="B66" s="402" t="s">
        <v>181</v>
      </c>
      <c r="C66" s="402"/>
      <c r="D66" s="402"/>
      <c r="E66" s="403"/>
    </row>
    <row r="67" spans="1:5" ht="15.75" x14ac:dyDescent="0.25">
      <c r="A67" s="56" t="s">
        <v>182</v>
      </c>
      <c r="B67" s="399" t="s">
        <v>183</v>
      </c>
      <c r="C67" s="400"/>
      <c r="D67" s="400"/>
      <c r="E67" s="400"/>
    </row>
    <row r="68" spans="1:5" ht="48.75" customHeight="1" x14ac:dyDescent="0.25">
      <c r="A68" s="58" t="s">
        <v>184</v>
      </c>
      <c r="B68" s="54" t="s">
        <v>185</v>
      </c>
      <c r="C68" s="55" t="s">
        <v>140</v>
      </c>
      <c r="D68" s="252" t="s">
        <v>668</v>
      </c>
      <c r="E68" s="252" t="s">
        <v>668</v>
      </c>
    </row>
    <row r="69" spans="1:5" ht="75.75" customHeight="1" x14ac:dyDescent="0.25">
      <c r="A69" s="58" t="s">
        <v>186</v>
      </c>
      <c r="B69" s="54" t="s">
        <v>187</v>
      </c>
      <c r="C69" s="55" t="s">
        <v>140</v>
      </c>
      <c r="D69" s="252" t="s">
        <v>668</v>
      </c>
      <c r="E69" s="252" t="s">
        <v>668</v>
      </c>
    </row>
    <row r="70" spans="1:5" ht="48" customHeight="1" x14ac:dyDescent="0.25">
      <c r="A70" s="59" t="s">
        <v>188</v>
      </c>
      <c r="B70" s="60" t="s">
        <v>189</v>
      </c>
      <c r="C70" s="55" t="s">
        <v>140</v>
      </c>
      <c r="D70" s="252" t="s">
        <v>668</v>
      </c>
      <c r="E70" s="252" t="s">
        <v>668</v>
      </c>
    </row>
    <row r="71" spans="1:5" ht="15.75" x14ac:dyDescent="0.25">
      <c r="A71" s="61" t="s">
        <v>190</v>
      </c>
      <c r="B71" s="404" t="s">
        <v>191</v>
      </c>
      <c r="C71" s="405"/>
      <c r="D71" s="405"/>
      <c r="E71" s="406"/>
    </row>
    <row r="72" spans="1:5" ht="32.25" customHeight="1" x14ac:dyDescent="0.25">
      <c r="A72" s="62" t="s">
        <v>54</v>
      </c>
      <c r="B72" s="399" t="s">
        <v>183</v>
      </c>
      <c r="C72" s="400"/>
      <c r="D72" s="400"/>
      <c r="E72" s="401"/>
    </row>
    <row r="73" spans="1:5" ht="34.5" customHeight="1" x14ac:dyDescent="0.25">
      <c r="A73" s="62" t="s">
        <v>248</v>
      </c>
      <c r="B73" s="62" t="s">
        <v>192</v>
      </c>
      <c r="C73" s="55" t="s">
        <v>140</v>
      </c>
      <c r="D73" s="252" t="s">
        <v>662</v>
      </c>
      <c r="E73" s="252" t="s">
        <v>662</v>
      </c>
    </row>
    <row r="74" spans="1:5" ht="24.75" customHeight="1" x14ac:dyDescent="0.25">
      <c r="A74" s="62" t="s">
        <v>249</v>
      </c>
      <c r="B74" s="62" t="s">
        <v>193</v>
      </c>
      <c r="C74" s="55" t="s">
        <v>140</v>
      </c>
      <c r="D74" s="252" t="s">
        <v>662</v>
      </c>
      <c r="E74" s="252" t="s">
        <v>662</v>
      </c>
    </row>
    <row r="75" spans="1:5" ht="63" x14ac:dyDescent="0.25">
      <c r="A75" s="62" t="s">
        <v>250</v>
      </c>
      <c r="B75" s="62" t="s">
        <v>194</v>
      </c>
      <c r="C75" s="55" t="s">
        <v>140</v>
      </c>
      <c r="D75" s="252" t="s">
        <v>662</v>
      </c>
      <c r="E75" s="252" t="s">
        <v>662</v>
      </c>
    </row>
    <row r="76" spans="1:5" ht="33" customHeight="1" x14ac:dyDescent="0.25">
      <c r="A76" s="61" t="s">
        <v>251</v>
      </c>
      <c r="B76" s="408" t="s">
        <v>252</v>
      </c>
      <c r="C76" s="409"/>
      <c r="D76" s="409"/>
      <c r="E76" s="410"/>
    </row>
    <row r="77" spans="1:5" ht="33.75" customHeight="1" x14ac:dyDescent="0.25">
      <c r="A77" s="63" t="s">
        <v>195</v>
      </c>
      <c r="B77" s="62" t="s">
        <v>196</v>
      </c>
      <c r="C77" s="55" t="s">
        <v>140</v>
      </c>
      <c r="D77" s="252" t="s">
        <v>662</v>
      </c>
      <c r="E77" s="252" t="s">
        <v>662</v>
      </c>
    </row>
    <row r="78" spans="1:5" ht="33.75" customHeight="1" x14ac:dyDescent="0.25">
      <c r="A78" s="63" t="s">
        <v>197</v>
      </c>
      <c r="B78" s="64" t="s">
        <v>198</v>
      </c>
      <c r="C78" s="55" t="s">
        <v>140</v>
      </c>
      <c r="D78" s="252" t="s">
        <v>662</v>
      </c>
      <c r="E78" s="252" t="s">
        <v>662</v>
      </c>
    </row>
    <row r="79" spans="1:5" ht="48" customHeight="1" x14ac:dyDescent="0.25">
      <c r="A79" s="63" t="s">
        <v>199</v>
      </c>
      <c r="B79" s="64" t="s">
        <v>200</v>
      </c>
      <c r="C79" s="55" t="s">
        <v>140</v>
      </c>
      <c r="D79" s="252" t="s">
        <v>662</v>
      </c>
      <c r="E79" s="252" t="s">
        <v>662</v>
      </c>
    </row>
    <row r="80" spans="1:5" ht="48.75" customHeight="1" x14ac:dyDescent="0.25">
      <c r="A80" s="61" t="s">
        <v>201</v>
      </c>
      <c r="B80" s="62" t="s">
        <v>202</v>
      </c>
      <c r="C80" s="55" t="s">
        <v>140</v>
      </c>
      <c r="D80" s="252" t="s">
        <v>662</v>
      </c>
      <c r="E80" s="252" t="s">
        <v>662</v>
      </c>
    </row>
    <row r="81" spans="1:5" ht="30.75" customHeight="1" x14ac:dyDescent="0.25">
      <c r="A81" s="63" t="s">
        <v>203</v>
      </c>
      <c r="B81" s="64" t="s">
        <v>204</v>
      </c>
      <c r="C81" s="55" t="s">
        <v>140</v>
      </c>
      <c r="D81" s="252" t="s">
        <v>783</v>
      </c>
      <c r="E81" s="252" t="s">
        <v>668</v>
      </c>
    </row>
    <row r="82" spans="1:5" ht="47.25" x14ac:dyDescent="0.25">
      <c r="A82" s="63" t="s">
        <v>205</v>
      </c>
      <c r="B82" s="64" t="s">
        <v>206</v>
      </c>
      <c r="C82" s="55" t="s">
        <v>140</v>
      </c>
      <c r="D82" s="252" t="s">
        <v>662</v>
      </c>
      <c r="E82" s="252" t="s">
        <v>662</v>
      </c>
    </row>
    <row r="83" spans="1:5" ht="47.25" x14ac:dyDescent="0.25">
      <c r="A83" s="63" t="s">
        <v>207</v>
      </c>
      <c r="B83" s="64" t="s">
        <v>208</v>
      </c>
      <c r="C83" s="55" t="s">
        <v>140</v>
      </c>
      <c r="D83" s="252" t="s">
        <v>783</v>
      </c>
      <c r="E83" s="252" t="s">
        <v>668</v>
      </c>
    </row>
    <row r="84" spans="1:5" ht="51" customHeight="1" x14ac:dyDescent="0.25">
      <c r="A84" s="63" t="s">
        <v>209</v>
      </c>
      <c r="B84" s="65" t="s">
        <v>210</v>
      </c>
      <c r="C84" s="55" t="s">
        <v>140</v>
      </c>
      <c r="D84" s="252" t="s">
        <v>662</v>
      </c>
      <c r="E84" s="252" t="s">
        <v>662</v>
      </c>
    </row>
    <row r="85" spans="1:5" ht="51.75" customHeight="1" x14ac:dyDescent="0.25">
      <c r="A85" s="63" t="s">
        <v>211</v>
      </c>
      <c r="B85" s="65" t="s">
        <v>212</v>
      </c>
      <c r="C85" s="55" t="s">
        <v>140</v>
      </c>
      <c r="D85" s="252" t="s">
        <v>783</v>
      </c>
      <c r="E85" s="252" t="s">
        <v>668</v>
      </c>
    </row>
    <row r="86" spans="1:5" ht="102.75" customHeight="1" x14ac:dyDescent="0.25">
      <c r="A86" s="66" t="s">
        <v>213</v>
      </c>
      <c r="B86" s="65" t="s">
        <v>214</v>
      </c>
      <c r="C86" s="55" t="s">
        <v>140</v>
      </c>
      <c r="D86" s="252" t="s">
        <v>783</v>
      </c>
      <c r="E86" s="252" t="s">
        <v>668</v>
      </c>
    </row>
    <row r="87" spans="1:5" ht="15.75" x14ac:dyDescent="0.25">
      <c r="A87" s="67"/>
      <c r="B87" s="68"/>
      <c r="C87" s="68"/>
      <c r="D87" s="69"/>
      <c r="E87" s="69"/>
    </row>
    <row r="88" spans="1:5" x14ac:dyDescent="0.25">
      <c r="A88" s="407" t="s">
        <v>215</v>
      </c>
      <c r="B88" s="407"/>
      <c r="C88" s="407"/>
      <c r="D88" s="407"/>
      <c r="E88" s="407"/>
    </row>
    <row r="89" spans="1:5" ht="41.25" customHeight="1" x14ac:dyDescent="0.25">
      <c r="A89" s="407" t="s">
        <v>216</v>
      </c>
      <c r="B89" s="407"/>
      <c r="C89" s="407"/>
      <c r="D89" s="407"/>
      <c r="E89" s="407"/>
    </row>
    <row r="90" spans="1:5" x14ac:dyDescent="0.25">
      <c r="A90" s="407" t="s">
        <v>217</v>
      </c>
      <c r="B90" s="407"/>
      <c r="C90" s="407"/>
    </row>
    <row r="91" spans="1:5" x14ac:dyDescent="0.25">
      <c r="A91" s="207" t="s">
        <v>253</v>
      </c>
      <c r="B91" s="207"/>
      <c r="C91" s="207"/>
      <c r="D91" s="207"/>
      <c r="E91" s="207"/>
    </row>
    <row r="92" spans="1:5" ht="29.25" customHeight="1" x14ac:dyDescent="0.25">
      <c r="A92" s="407" t="s">
        <v>218</v>
      </c>
      <c r="B92" s="407"/>
      <c r="C92" s="407"/>
      <c r="D92" s="407"/>
      <c r="E92" s="407"/>
    </row>
    <row r="93" spans="1:5" x14ac:dyDescent="0.25">
      <c r="A93" s="407" t="s">
        <v>219</v>
      </c>
      <c r="B93" s="407"/>
      <c r="C93" s="407"/>
      <c r="D93" s="407"/>
      <c r="E93" s="407"/>
    </row>
    <row r="94" spans="1:5" x14ac:dyDescent="0.25">
      <c r="A94" s="71" t="s">
        <v>254</v>
      </c>
      <c r="B94" s="72"/>
      <c r="C94" s="73"/>
      <c r="D94" s="70"/>
      <c r="E94" s="70"/>
    </row>
    <row r="95" spans="1:5" x14ac:dyDescent="0.25">
      <c r="A95" s="407" t="s">
        <v>220</v>
      </c>
      <c r="B95" s="407"/>
      <c r="C95" s="407"/>
      <c r="D95" s="70"/>
      <c r="E95" s="70"/>
    </row>
    <row r="96" spans="1:5" x14ac:dyDescent="0.25">
      <c r="B96" s="42"/>
      <c r="C96" s="42"/>
      <c r="D96" s="70"/>
      <c r="E96" s="70"/>
    </row>
    <row r="97" spans="2:5" x14ac:dyDescent="0.25">
      <c r="B97" s="42"/>
      <c r="C97" s="42"/>
      <c r="D97" s="70"/>
      <c r="E97" s="70"/>
    </row>
    <row r="98" spans="2:5" x14ac:dyDescent="0.25">
      <c r="B98" s="42"/>
      <c r="C98" s="42"/>
      <c r="D98" s="70"/>
      <c r="E98" s="70"/>
    </row>
    <row r="99" spans="2:5" x14ac:dyDescent="0.25">
      <c r="B99" s="42"/>
      <c r="C99" s="42"/>
      <c r="D99" s="70"/>
      <c r="E99" s="70"/>
    </row>
    <row r="100" spans="2:5" x14ac:dyDescent="0.25">
      <c r="B100" s="42"/>
      <c r="C100" s="42"/>
      <c r="D100" s="70"/>
      <c r="E100" s="70"/>
    </row>
  </sheetData>
  <mergeCells count="54">
    <mergeCell ref="A92:E92"/>
    <mergeCell ref="A93:E93"/>
    <mergeCell ref="A95:C95"/>
    <mergeCell ref="B72:E72"/>
    <mergeCell ref="B76:E76"/>
    <mergeCell ref="A88:E88"/>
    <mergeCell ref="A89:E89"/>
    <mergeCell ref="A90:C90"/>
    <mergeCell ref="B56:C56"/>
    <mergeCell ref="B62:E62"/>
    <mergeCell ref="B66:E66"/>
    <mergeCell ref="B67:E67"/>
    <mergeCell ref="B71:E71"/>
    <mergeCell ref="B40:E40"/>
    <mergeCell ref="B43:E43"/>
    <mergeCell ref="B44:E44"/>
    <mergeCell ref="B49:E49"/>
    <mergeCell ref="B55:E55"/>
    <mergeCell ref="A26:E26"/>
    <mergeCell ref="B28:E28"/>
    <mergeCell ref="B29:E29"/>
    <mergeCell ref="B35:E35"/>
    <mergeCell ref="B39:E39"/>
    <mergeCell ref="A23:A25"/>
    <mergeCell ref="B23:B25"/>
    <mergeCell ref="D23:E23"/>
    <mergeCell ref="D24:E24"/>
    <mergeCell ref="D25:E25"/>
    <mergeCell ref="A17:A22"/>
    <mergeCell ref="B17:B22"/>
    <mergeCell ref="D17:E17"/>
    <mergeCell ref="D18:E18"/>
    <mergeCell ref="D19:E19"/>
    <mergeCell ref="D20:E20"/>
    <mergeCell ref="D21:E21"/>
    <mergeCell ref="D22:E22"/>
    <mergeCell ref="A9:A16"/>
    <mergeCell ref="B9:B16"/>
    <mergeCell ref="D9:E9"/>
    <mergeCell ref="D10:E10"/>
    <mergeCell ref="D11:E11"/>
    <mergeCell ref="D12:E12"/>
    <mergeCell ref="D13:E13"/>
    <mergeCell ref="D14:E14"/>
    <mergeCell ref="D15:E15"/>
    <mergeCell ref="D16:E16"/>
    <mergeCell ref="A1:E1"/>
    <mergeCell ref="D2:E2"/>
    <mergeCell ref="A5:A8"/>
    <mergeCell ref="B5:B8"/>
    <mergeCell ref="D5:E5"/>
    <mergeCell ref="D6:E6"/>
    <mergeCell ref="D7:E7"/>
    <mergeCell ref="D8:E8"/>
  </mergeCells>
  <hyperlinks>
    <hyperlink ref="D13" r:id="rId1"/>
  </hyperlinks>
  <pageMargins left="0.70078740157480324" right="0.70078740157480324" top="0.75196850393700776" bottom="0.75196850393700776" header="0.3" footer="0.3"/>
  <pageSetup paperSize="9" scale="67"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E102"/>
  <sheetViews>
    <sheetView tabSelected="1" zoomScale="70" workbookViewId="0">
      <pane ySplit="7" topLeftCell="A8" activePane="bottomLeft" state="frozen"/>
      <selection sqref="A1:E1"/>
      <selection pane="bottomLeft" activeCell="D29" sqref="D29"/>
    </sheetView>
  </sheetViews>
  <sheetFormatPr defaultRowHeight="15" x14ac:dyDescent="0.25"/>
  <cols>
    <col min="1" max="1" width="7" style="74" customWidth="1"/>
    <col min="2" max="2" width="74.85546875" style="74" customWidth="1"/>
    <col min="3" max="3" width="20.7109375" style="74" customWidth="1"/>
    <col min="4" max="5" width="12.7109375" style="74" customWidth="1"/>
    <col min="6" max="6" width="13.42578125" style="74" customWidth="1"/>
    <col min="7" max="7" width="9.85546875" style="74" customWidth="1"/>
    <col min="8" max="8" width="10" style="74" customWidth="1"/>
    <col min="9" max="9" width="10.140625" style="74" customWidth="1"/>
    <col min="10" max="11" width="10.42578125" style="74" customWidth="1"/>
    <col min="12" max="12" width="10.140625" style="74" customWidth="1"/>
    <col min="13" max="14" width="10" style="74" customWidth="1"/>
    <col min="15" max="15" width="10.42578125" style="74" customWidth="1"/>
    <col min="16" max="16" width="10.28515625" style="74" customWidth="1"/>
    <col min="17" max="17" width="10.140625" style="74" customWidth="1"/>
    <col min="18" max="16384" width="9.140625" style="74"/>
  </cols>
  <sheetData>
    <row r="1" spans="1:5" s="75" customFormat="1" ht="17.25" x14ac:dyDescent="0.25">
      <c r="A1" s="411" t="s">
        <v>255</v>
      </c>
      <c r="B1" s="411"/>
      <c r="C1" s="411"/>
      <c r="D1" s="411"/>
      <c r="E1" s="411"/>
    </row>
    <row r="2" spans="1:5" s="75" customFormat="1" ht="17.25" x14ac:dyDescent="0.25">
      <c r="A2" s="411" t="s">
        <v>256</v>
      </c>
      <c r="B2" s="411"/>
      <c r="C2" s="411"/>
      <c r="D2" s="411"/>
      <c r="E2" s="411"/>
    </row>
    <row r="4" spans="1:5" ht="15.75" x14ac:dyDescent="0.25">
      <c r="A4" s="412" t="s">
        <v>12</v>
      </c>
      <c r="B4" s="412" t="s">
        <v>257</v>
      </c>
      <c r="C4" s="412" t="s">
        <v>258</v>
      </c>
      <c r="D4" s="412" t="s">
        <v>688</v>
      </c>
      <c r="E4" s="412"/>
    </row>
    <row r="5" spans="1:5" ht="15.75" x14ac:dyDescent="0.25">
      <c r="A5" s="412"/>
      <c r="B5" s="412"/>
      <c r="C5" s="412"/>
      <c r="D5" s="412" t="s">
        <v>133</v>
      </c>
      <c r="E5" s="76" t="s">
        <v>260</v>
      </c>
    </row>
    <row r="6" spans="1:5" ht="15.75" x14ac:dyDescent="0.25">
      <c r="A6" s="412"/>
      <c r="B6" s="412"/>
      <c r="C6" s="412"/>
      <c r="D6" s="412"/>
      <c r="E6" s="77">
        <v>45658</v>
      </c>
    </row>
    <row r="7" spans="1:5" ht="15.75" x14ac:dyDescent="0.25">
      <c r="A7" s="76">
        <v>1</v>
      </c>
      <c r="B7" s="76">
        <v>2</v>
      </c>
      <c r="C7" s="76">
        <v>3</v>
      </c>
      <c r="D7" s="76">
        <v>4</v>
      </c>
      <c r="E7" s="76">
        <v>5</v>
      </c>
    </row>
    <row r="8" spans="1:5" ht="63" x14ac:dyDescent="0.25">
      <c r="A8" s="413" t="s">
        <v>17</v>
      </c>
      <c r="B8" s="78" t="s">
        <v>261</v>
      </c>
      <c r="C8" s="414" t="s">
        <v>262</v>
      </c>
      <c r="D8" s="415">
        <f>SUM(D10:D14)</f>
        <v>30</v>
      </c>
      <c r="E8" s="415" t="s">
        <v>263</v>
      </c>
    </row>
    <row r="9" spans="1:5" ht="15.75" x14ac:dyDescent="0.25">
      <c r="A9" s="413"/>
      <c r="B9" s="78" t="s">
        <v>264</v>
      </c>
      <c r="C9" s="414"/>
      <c r="D9" s="415"/>
      <c r="E9" s="415"/>
    </row>
    <row r="10" spans="1:5" ht="15.75" x14ac:dyDescent="0.25">
      <c r="A10" s="79" t="s">
        <v>137</v>
      </c>
      <c r="B10" s="80" t="s">
        <v>55</v>
      </c>
      <c r="C10" s="76" t="s">
        <v>262</v>
      </c>
      <c r="D10" s="304">
        <v>2</v>
      </c>
      <c r="E10" s="82" t="s">
        <v>263</v>
      </c>
    </row>
    <row r="11" spans="1:5" ht="15.75" x14ac:dyDescent="0.25">
      <c r="A11" s="79" t="s">
        <v>265</v>
      </c>
      <c r="B11" s="80" t="s">
        <v>61</v>
      </c>
      <c r="C11" s="76" t="s">
        <v>262</v>
      </c>
      <c r="D11" s="304">
        <v>13</v>
      </c>
      <c r="E11" s="82" t="s">
        <v>263</v>
      </c>
    </row>
    <row r="12" spans="1:5" ht="15.75" x14ac:dyDescent="0.25">
      <c r="A12" s="79" t="s">
        <v>266</v>
      </c>
      <c r="B12" s="80" t="s">
        <v>64</v>
      </c>
      <c r="C12" s="76" t="s">
        <v>262</v>
      </c>
      <c r="D12" s="304">
        <v>5</v>
      </c>
      <c r="E12" s="82" t="s">
        <v>263</v>
      </c>
    </row>
    <row r="13" spans="1:5" ht="15.75" x14ac:dyDescent="0.25">
      <c r="A13" s="79" t="s">
        <v>267</v>
      </c>
      <c r="B13" s="80" t="s">
        <v>67</v>
      </c>
      <c r="C13" s="76" t="s">
        <v>262</v>
      </c>
      <c r="D13" s="304">
        <v>0</v>
      </c>
      <c r="E13" s="82" t="s">
        <v>263</v>
      </c>
    </row>
    <row r="14" spans="1:5" ht="15.75" x14ac:dyDescent="0.25">
      <c r="A14" s="79" t="s">
        <v>268</v>
      </c>
      <c r="B14" s="80" t="s">
        <v>70</v>
      </c>
      <c r="C14" s="76" t="s">
        <v>262</v>
      </c>
      <c r="D14" s="304">
        <v>10</v>
      </c>
      <c r="E14" s="82" t="s">
        <v>263</v>
      </c>
    </row>
    <row r="15" spans="1:5" ht="15.75" x14ac:dyDescent="0.25">
      <c r="A15" s="416" t="s">
        <v>269</v>
      </c>
      <c r="B15" s="416"/>
      <c r="C15" s="416"/>
      <c r="D15" s="416"/>
      <c r="E15" s="416"/>
    </row>
    <row r="16" spans="1:5" ht="50.25" x14ac:dyDescent="0.25">
      <c r="A16" s="417" t="s">
        <v>270</v>
      </c>
      <c r="B16" s="83" t="s">
        <v>271</v>
      </c>
      <c r="C16" s="418" t="s">
        <v>262</v>
      </c>
      <c r="D16" s="419">
        <f>SUM(D18:D22)</f>
        <v>5</v>
      </c>
      <c r="E16" s="419">
        <f>SUM(E18:E22)</f>
        <v>5</v>
      </c>
    </row>
    <row r="17" spans="1:5" ht="15.75" x14ac:dyDescent="0.25">
      <c r="A17" s="417"/>
      <c r="B17" s="83" t="s">
        <v>264</v>
      </c>
      <c r="C17" s="418"/>
      <c r="D17" s="419"/>
      <c r="E17" s="419"/>
    </row>
    <row r="18" spans="1:5" ht="15.75" x14ac:dyDescent="0.25">
      <c r="A18" s="79" t="s">
        <v>153</v>
      </c>
      <c r="B18" s="80" t="s">
        <v>55</v>
      </c>
      <c r="C18" s="76" t="s">
        <v>262</v>
      </c>
      <c r="D18" s="82">
        <f>'V Перечень услуг'!C18</f>
        <v>0</v>
      </c>
      <c r="E18" s="82">
        <f>'V Перечень услуг'!D18</f>
        <v>0</v>
      </c>
    </row>
    <row r="19" spans="1:5" ht="15.75" x14ac:dyDescent="0.25">
      <c r="A19" s="79" t="s">
        <v>156</v>
      </c>
      <c r="B19" s="80" t="s">
        <v>61</v>
      </c>
      <c r="C19" s="76" t="s">
        <v>262</v>
      </c>
      <c r="D19" s="82">
        <f>'V Перечень услуг'!C27</f>
        <v>3</v>
      </c>
      <c r="E19" s="82">
        <f>'V Перечень услуг'!D27</f>
        <v>3</v>
      </c>
    </row>
    <row r="20" spans="1:5" ht="15.75" x14ac:dyDescent="0.25">
      <c r="A20" s="79" t="s">
        <v>272</v>
      </c>
      <c r="B20" s="80" t="s">
        <v>64</v>
      </c>
      <c r="C20" s="76" t="s">
        <v>262</v>
      </c>
      <c r="D20" s="82">
        <f>'V Перечень услуг'!C36</f>
        <v>1</v>
      </c>
      <c r="E20" s="82">
        <f>'V Перечень услуг'!D36</f>
        <v>1</v>
      </c>
    </row>
    <row r="21" spans="1:5" ht="15.75" x14ac:dyDescent="0.25">
      <c r="A21" s="79" t="s">
        <v>273</v>
      </c>
      <c r="B21" s="80" t="s">
        <v>67</v>
      </c>
      <c r="C21" s="76" t="s">
        <v>262</v>
      </c>
      <c r="D21" s="82">
        <f>'V Перечень услуг'!C46</f>
        <v>0</v>
      </c>
      <c r="E21" s="82">
        <f>'V Перечень услуг'!D46</f>
        <v>0</v>
      </c>
    </row>
    <row r="22" spans="1:5" ht="15.75" x14ac:dyDescent="0.25">
      <c r="A22" s="79" t="s">
        <v>274</v>
      </c>
      <c r="B22" s="80" t="s">
        <v>70</v>
      </c>
      <c r="C22" s="76" t="s">
        <v>262</v>
      </c>
      <c r="D22" s="82">
        <f>'V Перечень услуг'!C54</f>
        <v>1</v>
      </c>
      <c r="E22" s="82">
        <f>'V Перечень услуг'!D54</f>
        <v>1</v>
      </c>
    </row>
    <row r="23" spans="1:5" ht="107.25" x14ac:dyDescent="0.25">
      <c r="A23" s="413" t="s">
        <v>130</v>
      </c>
      <c r="B23" s="78" t="s">
        <v>275</v>
      </c>
      <c r="C23" s="414" t="s">
        <v>276</v>
      </c>
      <c r="D23" s="420">
        <f>SUM(D25:D29)</f>
        <v>3725.3</v>
      </c>
      <c r="E23" s="420">
        <f>SUM(E25:E29)</f>
        <v>2569.6000000000004</v>
      </c>
    </row>
    <row r="24" spans="1:5" ht="15.75" x14ac:dyDescent="0.25">
      <c r="A24" s="413"/>
      <c r="B24" s="78" t="s">
        <v>264</v>
      </c>
      <c r="C24" s="414"/>
      <c r="D24" s="420"/>
      <c r="E24" s="420"/>
    </row>
    <row r="25" spans="1:5" ht="15.75" x14ac:dyDescent="0.25">
      <c r="A25" s="79" t="s">
        <v>159</v>
      </c>
      <c r="B25" s="80" t="s">
        <v>55</v>
      </c>
      <c r="C25" s="76" t="s">
        <v>276</v>
      </c>
      <c r="D25" s="29">
        <v>0</v>
      </c>
      <c r="E25" s="84">
        <f>'IV Механизмы передачи'!B16</f>
        <v>0</v>
      </c>
    </row>
    <row r="26" spans="1:5" ht="15.75" x14ac:dyDescent="0.25">
      <c r="A26" s="79" t="s">
        <v>168</v>
      </c>
      <c r="B26" s="80" t="s">
        <v>61</v>
      </c>
      <c r="C26" s="76" t="s">
        <v>276</v>
      </c>
      <c r="D26" s="579">
        <v>2870.6</v>
      </c>
      <c r="E26" s="84">
        <f>'IV Механизмы передачи'!B27</f>
        <v>2200.3000000000002</v>
      </c>
    </row>
    <row r="27" spans="1:5" ht="15.75" x14ac:dyDescent="0.25">
      <c r="A27" s="79" t="s">
        <v>277</v>
      </c>
      <c r="B27" s="80" t="s">
        <v>64</v>
      </c>
      <c r="C27" s="76" t="s">
        <v>276</v>
      </c>
      <c r="D27" s="579">
        <v>680.7</v>
      </c>
      <c r="E27" s="84">
        <f>'IV Механизмы передачи'!B38</f>
        <v>224.3</v>
      </c>
    </row>
    <row r="28" spans="1:5" ht="15.75" x14ac:dyDescent="0.25">
      <c r="A28" s="79" t="s">
        <v>278</v>
      </c>
      <c r="B28" s="80" t="s">
        <v>67</v>
      </c>
      <c r="C28" s="76" t="s">
        <v>276</v>
      </c>
      <c r="D28" s="29">
        <v>0</v>
      </c>
      <c r="E28" s="84">
        <f>'IV Механизмы передачи'!B49</f>
        <v>0</v>
      </c>
    </row>
    <row r="29" spans="1:5" ht="15.75" x14ac:dyDescent="0.25">
      <c r="A29" s="79" t="s">
        <v>279</v>
      </c>
      <c r="B29" s="80" t="s">
        <v>70</v>
      </c>
      <c r="C29" s="76" t="s">
        <v>276</v>
      </c>
      <c r="D29" s="579">
        <v>174</v>
      </c>
      <c r="E29" s="84">
        <f>'IV Механизмы передачи'!B60</f>
        <v>144.99999999999997</v>
      </c>
    </row>
    <row r="30" spans="1:5" ht="63" x14ac:dyDescent="0.25">
      <c r="A30" s="417" t="s">
        <v>131</v>
      </c>
      <c r="B30" s="83" t="s">
        <v>280</v>
      </c>
      <c r="C30" s="418" t="s">
        <v>276</v>
      </c>
      <c r="D30" s="421">
        <f>SUM(D33,D35,D37,D39,D41)</f>
        <v>36.6</v>
      </c>
      <c r="E30" s="421">
        <f>SUM(E33,E35,E37,E39,E41)</f>
        <v>37.200000000000003</v>
      </c>
    </row>
    <row r="31" spans="1:5" ht="15.75" x14ac:dyDescent="0.25">
      <c r="A31" s="417"/>
      <c r="B31" s="83" t="s">
        <v>264</v>
      </c>
      <c r="C31" s="418"/>
      <c r="D31" s="421"/>
      <c r="E31" s="421"/>
    </row>
    <row r="32" spans="1:5" ht="15.75" x14ac:dyDescent="0.25">
      <c r="A32" s="79"/>
      <c r="B32" s="85" t="s">
        <v>281</v>
      </c>
      <c r="C32" s="76" t="s">
        <v>276</v>
      </c>
      <c r="D32" s="86" t="s">
        <v>263</v>
      </c>
      <c r="E32" s="86">
        <f>SUM(E34,E36,E38,E40,E42)</f>
        <v>6.4</v>
      </c>
    </row>
    <row r="33" spans="1:5" ht="15.75" x14ac:dyDescent="0.25">
      <c r="A33" s="79" t="s">
        <v>176</v>
      </c>
      <c r="B33" s="80" t="s">
        <v>55</v>
      </c>
      <c r="C33" s="76" t="s">
        <v>276</v>
      </c>
      <c r="D33" s="29"/>
      <c r="E33" s="86">
        <f>'IV Механизмы передачи'!C18</f>
        <v>0</v>
      </c>
    </row>
    <row r="34" spans="1:5" ht="15.75" x14ac:dyDescent="0.25">
      <c r="A34" s="79"/>
      <c r="B34" s="85" t="s">
        <v>281</v>
      </c>
      <c r="C34" s="76" t="s">
        <v>276</v>
      </c>
      <c r="D34" s="86" t="s">
        <v>263</v>
      </c>
      <c r="E34" s="86">
        <f>'IV Механизмы передачи'!D18</f>
        <v>0</v>
      </c>
    </row>
    <row r="35" spans="1:5" ht="15.75" x14ac:dyDescent="0.25">
      <c r="A35" s="79" t="s">
        <v>243</v>
      </c>
      <c r="B35" s="80" t="s">
        <v>61</v>
      </c>
      <c r="C35" s="76" t="s">
        <v>276</v>
      </c>
      <c r="D35" s="29">
        <v>30.2</v>
      </c>
      <c r="E35" s="86">
        <f>'IV Механизмы передачи'!C29</f>
        <v>30.8</v>
      </c>
    </row>
    <row r="36" spans="1:5" ht="15.75" x14ac:dyDescent="0.25">
      <c r="A36" s="79"/>
      <c r="B36" s="85" t="s">
        <v>281</v>
      </c>
      <c r="C36" s="76" t="s">
        <v>276</v>
      </c>
      <c r="D36" s="86" t="s">
        <v>263</v>
      </c>
      <c r="E36" s="86">
        <f>'IV Механизмы передачи'!D29</f>
        <v>0</v>
      </c>
    </row>
    <row r="37" spans="1:5" ht="15.75" x14ac:dyDescent="0.25">
      <c r="A37" s="79" t="s">
        <v>282</v>
      </c>
      <c r="B37" s="80" t="s">
        <v>64</v>
      </c>
      <c r="C37" s="76" t="s">
        <v>276</v>
      </c>
      <c r="D37" s="29">
        <v>3.5</v>
      </c>
      <c r="E37" s="86">
        <f>'IV Механизмы передачи'!C40</f>
        <v>4.2</v>
      </c>
    </row>
    <row r="38" spans="1:5" ht="15.75" x14ac:dyDescent="0.25">
      <c r="A38" s="79"/>
      <c r="B38" s="85" t="s">
        <v>281</v>
      </c>
      <c r="C38" s="76" t="s">
        <v>276</v>
      </c>
      <c r="D38" s="86" t="s">
        <v>263</v>
      </c>
      <c r="E38" s="86">
        <f>'IV Механизмы передачи'!D40</f>
        <v>4.2</v>
      </c>
    </row>
    <row r="39" spans="1:5" ht="15.75" x14ac:dyDescent="0.25">
      <c r="A39" s="79" t="s">
        <v>283</v>
      </c>
      <c r="B39" s="80" t="s">
        <v>67</v>
      </c>
      <c r="C39" s="76" t="s">
        <v>276</v>
      </c>
      <c r="D39" s="29"/>
      <c r="E39" s="86">
        <f>'IV Механизмы передачи'!C51</f>
        <v>0</v>
      </c>
    </row>
    <row r="40" spans="1:5" ht="15.75" x14ac:dyDescent="0.25">
      <c r="A40" s="79"/>
      <c r="B40" s="85" t="s">
        <v>281</v>
      </c>
      <c r="C40" s="76" t="s">
        <v>276</v>
      </c>
      <c r="D40" s="86" t="s">
        <v>263</v>
      </c>
      <c r="E40" s="86">
        <f>'IV Механизмы передачи'!D51</f>
        <v>0</v>
      </c>
    </row>
    <row r="41" spans="1:5" ht="15.75" x14ac:dyDescent="0.25">
      <c r="A41" s="79" t="s">
        <v>284</v>
      </c>
      <c r="B41" s="80" t="s">
        <v>70</v>
      </c>
      <c r="C41" s="76" t="s">
        <v>276</v>
      </c>
      <c r="D41" s="29">
        <v>2.9</v>
      </c>
      <c r="E41" s="86">
        <f>'IV Механизмы передачи'!C62</f>
        <v>2.2000000000000002</v>
      </c>
    </row>
    <row r="42" spans="1:5" ht="15.75" x14ac:dyDescent="0.25">
      <c r="A42" s="79"/>
      <c r="B42" s="85" t="s">
        <v>281</v>
      </c>
      <c r="C42" s="76" t="s">
        <v>276</v>
      </c>
      <c r="D42" s="86" t="s">
        <v>263</v>
      </c>
      <c r="E42" s="86">
        <f>'IV Механизмы передачи'!D62</f>
        <v>2.2000000000000002</v>
      </c>
    </row>
    <row r="43" spans="1:5" ht="110.25" x14ac:dyDescent="0.25">
      <c r="A43" s="422" t="s">
        <v>285</v>
      </c>
      <c r="B43" s="87" t="s">
        <v>286</v>
      </c>
      <c r="C43" s="423" t="s">
        <v>276</v>
      </c>
      <c r="D43" s="424">
        <f>SUM(D46,D48,D50,D52,D54)</f>
        <v>56.9</v>
      </c>
      <c r="E43" s="424">
        <f>SUM(E46,E48,E50,E52,E54)</f>
        <v>62.5</v>
      </c>
    </row>
    <row r="44" spans="1:5" ht="15.75" x14ac:dyDescent="0.25">
      <c r="A44" s="422"/>
      <c r="B44" s="88" t="s">
        <v>264</v>
      </c>
      <c r="C44" s="423"/>
      <c r="D44" s="424"/>
      <c r="E44" s="424"/>
    </row>
    <row r="45" spans="1:5" ht="15.75" x14ac:dyDescent="0.25">
      <c r="A45" s="79"/>
      <c r="B45" s="85" t="s">
        <v>281</v>
      </c>
      <c r="C45" s="76" t="s">
        <v>276</v>
      </c>
      <c r="D45" s="86" t="s">
        <v>263</v>
      </c>
      <c r="E45" s="86">
        <f>SUM(E47,E49,E51,E53,E55)</f>
        <v>6.4</v>
      </c>
    </row>
    <row r="46" spans="1:5" ht="15.75" x14ac:dyDescent="0.25">
      <c r="A46" s="79" t="s">
        <v>182</v>
      </c>
      <c r="B46" s="80" t="s">
        <v>55</v>
      </c>
      <c r="C46" s="76" t="s">
        <v>276</v>
      </c>
      <c r="D46" s="29">
        <v>0</v>
      </c>
      <c r="E46" s="86">
        <f>'IV Механизмы передачи'!B17</f>
        <v>0</v>
      </c>
    </row>
    <row r="47" spans="1:5" ht="15.75" x14ac:dyDescent="0.25">
      <c r="A47" s="79"/>
      <c r="B47" s="85" t="s">
        <v>281</v>
      </c>
      <c r="C47" s="76" t="s">
        <v>276</v>
      </c>
      <c r="D47" s="86" t="s">
        <v>263</v>
      </c>
      <c r="E47" s="86">
        <f>'IV Механизмы передачи'!D17</f>
        <v>0</v>
      </c>
    </row>
    <row r="48" spans="1:5" ht="15.75" x14ac:dyDescent="0.25">
      <c r="A48" s="79" t="s">
        <v>287</v>
      </c>
      <c r="B48" s="80" t="s">
        <v>61</v>
      </c>
      <c r="C48" s="76" t="s">
        <v>276</v>
      </c>
      <c r="D48" s="29">
        <v>50.5</v>
      </c>
      <c r="E48" s="86">
        <f>'IV Механизмы передачи'!B28</f>
        <v>56.099999999999994</v>
      </c>
    </row>
    <row r="49" spans="1:5" ht="15.75" x14ac:dyDescent="0.25">
      <c r="A49" s="79"/>
      <c r="B49" s="85" t="s">
        <v>281</v>
      </c>
      <c r="C49" s="76" t="s">
        <v>276</v>
      </c>
      <c r="D49" s="86" t="s">
        <v>263</v>
      </c>
      <c r="E49" s="86">
        <f>'IV Механизмы передачи'!D28</f>
        <v>0</v>
      </c>
    </row>
    <row r="50" spans="1:5" ht="15.75" x14ac:dyDescent="0.25">
      <c r="A50" s="79" t="s">
        <v>288</v>
      </c>
      <c r="B50" s="80" t="s">
        <v>64</v>
      </c>
      <c r="C50" s="76" t="s">
        <v>276</v>
      </c>
      <c r="D50" s="29">
        <v>3.5</v>
      </c>
      <c r="E50" s="86">
        <f>'IV Механизмы передачи'!B39</f>
        <v>4.2</v>
      </c>
    </row>
    <row r="51" spans="1:5" ht="15.75" x14ac:dyDescent="0.25">
      <c r="A51" s="79"/>
      <c r="B51" s="85" t="s">
        <v>281</v>
      </c>
      <c r="C51" s="76" t="s">
        <v>276</v>
      </c>
      <c r="D51" s="86" t="s">
        <v>263</v>
      </c>
      <c r="E51" s="86">
        <f>'IV Механизмы передачи'!D39</f>
        <v>4.2</v>
      </c>
    </row>
    <row r="52" spans="1:5" ht="15.75" x14ac:dyDescent="0.25">
      <c r="A52" s="79" t="s">
        <v>289</v>
      </c>
      <c r="B52" s="80" t="s">
        <v>67</v>
      </c>
      <c r="C52" s="76" t="s">
        <v>276</v>
      </c>
      <c r="D52" s="29">
        <v>0</v>
      </c>
      <c r="E52" s="86">
        <f>'IV Механизмы передачи'!B50</f>
        <v>0</v>
      </c>
    </row>
    <row r="53" spans="1:5" ht="15.75" x14ac:dyDescent="0.25">
      <c r="A53" s="79"/>
      <c r="B53" s="85" t="s">
        <v>281</v>
      </c>
      <c r="C53" s="76" t="s">
        <v>276</v>
      </c>
      <c r="D53" s="86" t="s">
        <v>263</v>
      </c>
      <c r="E53" s="86">
        <f>'IV Механизмы передачи'!D50</f>
        <v>0</v>
      </c>
    </row>
    <row r="54" spans="1:5" ht="15.75" x14ac:dyDescent="0.25">
      <c r="A54" s="79" t="s">
        <v>290</v>
      </c>
      <c r="B54" s="80" t="s">
        <v>70</v>
      </c>
      <c r="C54" s="76" t="s">
        <v>276</v>
      </c>
      <c r="D54" s="29">
        <v>2.9</v>
      </c>
      <c r="E54" s="86">
        <f>'IV Механизмы передачи'!B61</f>
        <v>2.2000000000000002</v>
      </c>
    </row>
    <row r="55" spans="1:5" ht="15.75" x14ac:dyDescent="0.25">
      <c r="A55" s="79"/>
      <c r="B55" s="85" t="s">
        <v>281</v>
      </c>
      <c r="C55" s="76" t="s">
        <v>276</v>
      </c>
      <c r="D55" s="86" t="s">
        <v>263</v>
      </c>
      <c r="E55" s="86">
        <f>'IV Механизмы передачи'!D61</f>
        <v>2.2000000000000002</v>
      </c>
    </row>
    <row r="56" spans="1:5" ht="110.25" x14ac:dyDescent="0.25">
      <c r="A56" s="413" t="s">
        <v>291</v>
      </c>
      <c r="B56" s="78" t="s">
        <v>292</v>
      </c>
      <c r="C56" s="414" t="s">
        <v>293</v>
      </c>
      <c r="D56" s="425">
        <f>IF(D23&gt;0,D30/D23%,0)</f>
        <v>0.98247121037231899</v>
      </c>
      <c r="E56" s="425">
        <f>IF(E23&gt;0,E30/E23%,0)</f>
        <v>1.4476961394769612</v>
      </c>
    </row>
    <row r="57" spans="1:5" ht="15.75" x14ac:dyDescent="0.25">
      <c r="A57" s="413"/>
      <c r="B57" s="78" t="s">
        <v>264</v>
      </c>
      <c r="C57" s="414"/>
      <c r="D57" s="425"/>
      <c r="E57" s="425"/>
    </row>
    <row r="58" spans="1:5" ht="15.75" x14ac:dyDescent="0.25">
      <c r="A58" s="79"/>
      <c r="B58" s="85" t="s">
        <v>281</v>
      </c>
      <c r="C58" s="76" t="s">
        <v>293</v>
      </c>
      <c r="D58" s="86" t="s">
        <v>263</v>
      </c>
      <c r="E58" s="86">
        <f>IF(E23&gt;0,E32/E23%,0)</f>
        <v>0.24906600249065999</v>
      </c>
    </row>
    <row r="59" spans="1:5" ht="15.75" x14ac:dyDescent="0.25">
      <c r="A59" s="79" t="s">
        <v>54</v>
      </c>
      <c r="B59" s="80" t="s">
        <v>55</v>
      </c>
      <c r="C59" s="76" t="s">
        <v>293</v>
      </c>
      <c r="D59" s="86">
        <f>IF(D25&gt;0,D33/D25%,0)</f>
        <v>0</v>
      </c>
      <c r="E59" s="86">
        <f>IF(E25&gt;0,E33/E25%,0)</f>
        <v>0</v>
      </c>
    </row>
    <row r="60" spans="1:5" ht="15.75" x14ac:dyDescent="0.25">
      <c r="A60" s="79"/>
      <c r="B60" s="85" t="s">
        <v>281</v>
      </c>
      <c r="C60" s="76" t="s">
        <v>293</v>
      </c>
      <c r="D60" s="86" t="s">
        <v>263</v>
      </c>
      <c r="E60" s="86">
        <f t="shared" ref="E60:E61" si="0">IF(E25&gt;0,E34/E25%,0)</f>
        <v>0</v>
      </c>
    </row>
    <row r="61" spans="1:5" ht="15.75" x14ac:dyDescent="0.25">
      <c r="A61" s="79" t="s">
        <v>60</v>
      </c>
      <c r="B61" s="80" t="s">
        <v>61</v>
      </c>
      <c r="C61" s="76" t="s">
        <v>293</v>
      </c>
      <c r="D61" s="86">
        <f>IF(D26&gt;0,D35/D26%,0)</f>
        <v>1.0520448686685711</v>
      </c>
      <c r="E61" s="86">
        <f t="shared" si="0"/>
        <v>1.3998091169385993</v>
      </c>
    </row>
    <row r="62" spans="1:5" ht="15.75" x14ac:dyDescent="0.25">
      <c r="A62" s="79"/>
      <c r="B62" s="85" t="s">
        <v>281</v>
      </c>
      <c r="C62" s="76" t="s">
        <v>293</v>
      </c>
      <c r="D62" s="86" t="s">
        <v>263</v>
      </c>
      <c r="E62" s="86">
        <f t="shared" ref="E62:E63" si="1">IF(E26&gt;0,E36/E26%,0)</f>
        <v>0</v>
      </c>
    </row>
    <row r="63" spans="1:5" ht="15.75" x14ac:dyDescent="0.25">
      <c r="A63" s="79" t="s">
        <v>63</v>
      </c>
      <c r="B63" s="80" t="s">
        <v>64</v>
      </c>
      <c r="C63" s="76" t="s">
        <v>293</v>
      </c>
      <c r="D63" s="86">
        <f>IF(D27&gt;0,D37/D27%,0)</f>
        <v>0.51417658292933743</v>
      </c>
      <c r="E63" s="86">
        <f t="shared" si="1"/>
        <v>1.8724921979491751</v>
      </c>
    </row>
    <row r="64" spans="1:5" ht="15.75" x14ac:dyDescent="0.25">
      <c r="A64" s="79"/>
      <c r="B64" s="85" t="s">
        <v>281</v>
      </c>
      <c r="C64" s="76" t="s">
        <v>293</v>
      </c>
      <c r="D64" s="86" t="s">
        <v>263</v>
      </c>
      <c r="E64" s="86">
        <f t="shared" ref="E64:E65" si="2">IF(E27&gt;0,E38/E27%,0)</f>
        <v>1.8724921979491751</v>
      </c>
    </row>
    <row r="65" spans="1:5" ht="15.75" x14ac:dyDescent="0.25">
      <c r="A65" s="79" t="s">
        <v>66</v>
      </c>
      <c r="B65" s="80" t="s">
        <v>67</v>
      </c>
      <c r="C65" s="76" t="s">
        <v>293</v>
      </c>
      <c r="D65" s="86">
        <f>IF(D28&gt;0,D39/D28%,0)</f>
        <v>0</v>
      </c>
      <c r="E65" s="86">
        <f t="shared" si="2"/>
        <v>0</v>
      </c>
    </row>
    <row r="66" spans="1:5" ht="15.75" x14ac:dyDescent="0.25">
      <c r="A66" s="79"/>
      <c r="B66" s="85" t="s">
        <v>281</v>
      </c>
      <c r="C66" s="76" t="s">
        <v>293</v>
      </c>
      <c r="D66" s="86" t="s">
        <v>263</v>
      </c>
      <c r="E66" s="86">
        <f t="shared" ref="E66:E67" si="3">IF(E28&gt;0,E40/E28%,0)</f>
        <v>0</v>
      </c>
    </row>
    <row r="67" spans="1:5" ht="15.75" x14ac:dyDescent="0.25">
      <c r="A67" s="79" t="s">
        <v>69</v>
      </c>
      <c r="B67" s="80" t="s">
        <v>70</v>
      </c>
      <c r="C67" s="76" t="s">
        <v>293</v>
      </c>
      <c r="D67" s="86">
        <f>IF(D29&gt;0,D41/D29%,0)</f>
        <v>1.6666666666666665</v>
      </c>
      <c r="E67" s="86">
        <f t="shared" si="3"/>
        <v>1.5172413793103452</v>
      </c>
    </row>
    <row r="68" spans="1:5" ht="15.75" x14ac:dyDescent="0.25">
      <c r="A68" s="79"/>
      <c r="B68" s="85" t="s">
        <v>281</v>
      </c>
      <c r="C68" s="76" t="s">
        <v>293</v>
      </c>
      <c r="D68" s="86" t="s">
        <v>263</v>
      </c>
      <c r="E68" s="86">
        <f>IF(E29&gt;0,E42/E29%,0)</f>
        <v>1.5172413793103452</v>
      </c>
    </row>
    <row r="69" spans="1:5" ht="110.25" x14ac:dyDescent="0.25">
      <c r="A69" s="422" t="s">
        <v>251</v>
      </c>
      <c r="B69" s="87" t="s">
        <v>294</v>
      </c>
      <c r="C69" s="423" t="s">
        <v>293</v>
      </c>
      <c r="D69" s="424">
        <f>IF(D23&gt;0,D43/D23%,0)</f>
        <v>1.527393766944944</v>
      </c>
      <c r="E69" s="424">
        <f>IF(E23&gt;0,E43/E23%,0)</f>
        <v>2.4322851805728511</v>
      </c>
    </row>
    <row r="70" spans="1:5" ht="15.75" x14ac:dyDescent="0.25">
      <c r="A70" s="422"/>
      <c r="B70" s="88" t="s">
        <v>264</v>
      </c>
      <c r="C70" s="423"/>
      <c r="D70" s="424"/>
      <c r="E70" s="424"/>
    </row>
    <row r="71" spans="1:5" ht="15.75" x14ac:dyDescent="0.25">
      <c r="A71" s="79"/>
      <c r="B71" s="85" t="s">
        <v>281</v>
      </c>
      <c r="C71" s="76" t="s">
        <v>293</v>
      </c>
      <c r="D71" s="86" t="s">
        <v>263</v>
      </c>
      <c r="E71" s="86">
        <f>IF(E23&gt;0,E45/E23%,0)</f>
        <v>0.24906600249065999</v>
      </c>
    </row>
    <row r="72" spans="1:5" ht="15.75" x14ac:dyDescent="0.25">
      <c r="A72" s="79" t="s">
        <v>195</v>
      </c>
      <c r="B72" s="80" t="s">
        <v>55</v>
      </c>
      <c r="C72" s="76" t="s">
        <v>293</v>
      </c>
      <c r="D72" s="86">
        <f>IF(D25&gt;0,D46/D25%,0)</f>
        <v>0</v>
      </c>
      <c r="E72" s="86">
        <f>IF(E25&gt;0,E46/E25%,0)</f>
        <v>0</v>
      </c>
    </row>
    <row r="73" spans="1:5" ht="15.75" x14ac:dyDescent="0.25">
      <c r="A73" s="79"/>
      <c r="B73" s="85" t="s">
        <v>281</v>
      </c>
      <c r="C73" s="76" t="s">
        <v>293</v>
      </c>
      <c r="D73" s="86" t="s">
        <v>263</v>
      </c>
      <c r="E73" s="86">
        <f t="shared" ref="E73:E74" si="4">IF(E25&gt;0,E47/E25%,0)</f>
        <v>0</v>
      </c>
    </row>
    <row r="74" spans="1:5" ht="15.75" x14ac:dyDescent="0.25">
      <c r="A74" s="79" t="s">
        <v>197</v>
      </c>
      <c r="B74" s="80" t="s">
        <v>61</v>
      </c>
      <c r="C74" s="76" t="s">
        <v>293</v>
      </c>
      <c r="D74" s="86">
        <f>IF(D26&gt;0,D48/D26%,0)</f>
        <v>1.759214101581551</v>
      </c>
      <c r="E74" s="86">
        <f t="shared" si="4"/>
        <v>2.5496523201381627</v>
      </c>
    </row>
    <row r="75" spans="1:5" ht="15.75" x14ac:dyDescent="0.25">
      <c r="A75" s="79"/>
      <c r="B75" s="85" t="s">
        <v>281</v>
      </c>
      <c r="C75" s="76" t="s">
        <v>293</v>
      </c>
      <c r="D75" s="86" t="s">
        <v>263</v>
      </c>
      <c r="E75" s="86">
        <f t="shared" ref="E75:E76" si="5">IF(E26&gt;0,E49/E26%,0)</f>
        <v>0</v>
      </c>
    </row>
    <row r="76" spans="1:5" ht="15.75" x14ac:dyDescent="0.25">
      <c r="A76" s="79" t="s">
        <v>199</v>
      </c>
      <c r="B76" s="80" t="s">
        <v>64</v>
      </c>
      <c r="C76" s="76" t="s">
        <v>293</v>
      </c>
      <c r="D76" s="86">
        <f>IF(D27&gt;0,D50/D27%,0)</f>
        <v>0.51417658292933743</v>
      </c>
      <c r="E76" s="86">
        <f t="shared" si="5"/>
        <v>1.8724921979491751</v>
      </c>
    </row>
    <row r="77" spans="1:5" ht="15.75" x14ac:dyDescent="0.25">
      <c r="A77" s="79"/>
      <c r="B77" s="85" t="s">
        <v>281</v>
      </c>
      <c r="C77" s="76" t="s">
        <v>293</v>
      </c>
      <c r="D77" s="86" t="s">
        <v>263</v>
      </c>
      <c r="E77" s="86">
        <f t="shared" ref="E77:E78" si="6">IF(E27&gt;0,E51/E27%,0)</f>
        <v>1.8724921979491751</v>
      </c>
    </row>
    <row r="78" spans="1:5" ht="15.75" x14ac:dyDescent="0.25">
      <c r="A78" s="79" t="s">
        <v>201</v>
      </c>
      <c r="B78" s="80" t="s">
        <v>67</v>
      </c>
      <c r="C78" s="76" t="s">
        <v>293</v>
      </c>
      <c r="D78" s="86">
        <f>IF(D28&gt;0,D52/D28%,0)</f>
        <v>0</v>
      </c>
      <c r="E78" s="86">
        <f t="shared" si="6"/>
        <v>0</v>
      </c>
    </row>
    <row r="79" spans="1:5" ht="15.75" x14ac:dyDescent="0.25">
      <c r="A79" s="79"/>
      <c r="B79" s="85" t="s">
        <v>281</v>
      </c>
      <c r="C79" s="76" t="s">
        <v>293</v>
      </c>
      <c r="D79" s="86" t="s">
        <v>263</v>
      </c>
      <c r="E79" s="86">
        <f t="shared" ref="E79:E80" si="7">IF(E28&gt;0,E53/E28%,0)</f>
        <v>0</v>
      </c>
    </row>
    <row r="80" spans="1:5" ht="15.75" x14ac:dyDescent="0.25">
      <c r="A80" s="79" t="s">
        <v>203</v>
      </c>
      <c r="B80" s="80" t="s">
        <v>70</v>
      </c>
      <c r="C80" s="76" t="s">
        <v>293</v>
      </c>
      <c r="D80" s="86">
        <f>IF(D29&gt;0,D54/D29%,0)</f>
        <v>1.6666666666666665</v>
      </c>
      <c r="E80" s="86">
        <f t="shared" si="7"/>
        <v>1.5172413793103452</v>
      </c>
    </row>
    <row r="81" spans="1:5" ht="15.75" x14ac:dyDescent="0.25">
      <c r="A81" s="79"/>
      <c r="B81" s="85" t="s">
        <v>281</v>
      </c>
      <c r="C81" s="76" t="s">
        <v>293</v>
      </c>
      <c r="D81" s="86" t="s">
        <v>263</v>
      </c>
      <c r="E81" s="86">
        <f>IF(E29&gt;0,E55/E29%,0)</f>
        <v>1.5172413793103452</v>
      </c>
    </row>
    <row r="82" spans="1:5" ht="47.25" x14ac:dyDescent="0.25">
      <c r="A82" s="426" t="s">
        <v>295</v>
      </c>
      <c r="B82" s="89" t="s">
        <v>296</v>
      </c>
      <c r="C82" s="76" t="s">
        <v>262</v>
      </c>
      <c r="D82" s="82" t="s">
        <v>263</v>
      </c>
      <c r="E82" s="303">
        <f>SUM(E83:E86)</f>
        <v>27</v>
      </c>
    </row>
    <row r="83" spans="1:5" ht="31.5" x14ac:dyDescent="0.25">
      <c r="A83" s="426"/>
      <c r="B83" s="90" t="s">
        <v>297</v>
      </c>
      <c r="C83" s="76" t="s">
        <v>262</v>
      </c>
      <c r="D83" s="82" t="s">
        <v>263</v>
      </c>
      <c r="E83" s="304">
        <v>5</v>
      </c>
    </row>
    <row r="84" spans="1:5" ht="31.5" x14ac:dyDescent="0.25">
      <c r="A84" s="426"/>
      <c r="B84" s="90" t="s">
        <v>298</v>
      </c>
      <c r="C84" s="76" t="s">
        <v>262</v>
      </c>
      <c r="D84" s="82" t="s">
        <v>263</v>
      </c>
      <c r="E84" s="304">
        <v>7</v>
      </c>
    </row>
    <row r="85" spans="1:5" ht="15.75" x14ac:dyDescent="0.25">
      <c r="A85" s="426"/>
      <c r="B85" s="90" t="s">
        <v>299</v>
      </c>
      <c r="C85" s="76" t="s">
        <v>262</v>
      </c>
      <c r="D85" s="82" t="s">
        <v>263</v>
      </c>
      <c r="E85" s="304">
        <v>1</v>
      </c>
    </row>
    <row r="86" spans="1:5" ht="15.75" x14ac:dyDescent="0.25">
      <c r="A86" s="426"/>
      <c r="B86" s="90" t="s">
        <v>300</v>
      </c>
      <c r="C86" s="76" t="s">
        <v>262</v>
      </c>
      <c r="D86" s="82" t="s">
        <v>263</v>
      </c>
      <c r="E86" s="304">
        <v>14</v>
      </c>
    </row>
    <row r="87" spans="1:5" ht="66" x14ac:dyDescent="0.25">
      <c r="A87" s="427" t="s">
        <v>301</v>
      </c>
      <c r="B87" s="91" t="s">
        <v>302</v>
      </c>
      <c r="C87" s="412" t="s">
        <v>276</v>
      </c>
      <c r="D87" s="430">
        <f>SUM(D89,D90,D91,D92,D93,D94,D95)</f>
        <v>6.5</v>
      </c>
      <c r="E87" s="430">
        <f>SUM(E89,E90,E91,E92,E93,E94,E95)</f>
        <v>6.5</v>
      </c>
    </row>
    <row r="88" spans="1:5" ht="15.75" x14ac:dyDescent="0.25">
      <c r="A88" s="428"/>
      <c r="B88" s="80" t="s">
        <v>264</v>
      </c>
      <c r="C88" s="412"/>
      <c r="D88" s="430"/>
      <c r="E88" s="430"/>
    </row>
    <row r="89" spans="1:5" ht="15.75" x14ac:dyDescent="0.25">
      <c r="A89" s="428"/>
      <c r="B89" s="92" t="s">
        <v>303</v>
      </c>
      <c r="C89" s="76" t="s">
        <v>276</v>
      </c>
      <c r="D89" s="93">
        <v>2.6</v>
      </c>
      <c r="E89" s="93">
        <v>2.6</v>
      </c>
    </row>
    <row r="90" spans="1:5" ht="15.75" x14ac:dyDescent="0.25">
      <c r="A90" s="428"/>
      <c r="B90" s="92" t="s">
        <v>55</v>
      </c>
      <c r="C90" s="76" t="s">
        <v>276</v>
      </c>
      <c r="D90" s="93">
        <v>0</v>
      </c>
      <c r="E90" s="93">
        <v>0</v>
      </c>
    </row>
    <row r="91" spans="1:5" ht="15.75" x14ac:dyDescent="0.25">
      <c r="A91" s="428"/>
      <c r="B91" s="92" t="s">
        <v>61</v>
      </c>
      <c r="C91" s="76" t="s">
        <v>276</v>
      </c>
      <c r="D91" s="93">
        <v>0</v>
      </c>
      <c r="E91" s="93">
        <v>0</v>
      </c>
    </row>
    <row r="92" spans="1:5" ht="15.75" x14ac:dyDescent="0.25">
      <c r="A92" s="428"/>
      <c r="B92" s="92" t="s">
        <v>64</v>
      </c>
      <c r="C92" s="76" t="s">
        <v>276</v>
      </c>
      <c r="D92" s="93">
        <v>1.7</v>
      </c>
      <c r="E92" s="93">
        <v>1.7</v>
      </c>
    </row>
    <row r="93" spans="1:5" ht="15.75" x14ac:dyDescent="0.25">
      <c r="A93" s="428"/>
      <c r="B93" s="92" t="s">
        <v>67</v>
      </c>
      <c r="C93" s="76" t="s">
        <v>276</v>
      </c>
      <c r="D93" s="93">
        <v>0</v>
      </c>
      <c r="E93" s="93">
        <v>0</v>
      </c>
    </row>
    <row r="94" spans="1:5" ht="15.75" x14ac:dyDescent="0.25">
      <c r="A94" s="428"/>
      <c r="B94" s="92" t="s">
        <v>70</v>
      </c>
      <c r="C94" s="76" t="s">
        <v>276</v>
      </c>
      <c r="D94" s="93">
        <v>1.2</v>
      </c>
      <c r="E94" s="93">
        <v>1.2</v>
      </c>
    </row>
    <row r="95" spans="1:5" ht="15.75" x14ac:dyDescent="0.25">
      <c r="A95" s="429"/>
      <c r="B95" s="92" t="s">
        <v>304</v>
      </c>
      <c r="C95" s="76" t="s">
        <v>276</v>
      </c>
      <c r="D95" s="93">
        <v>1</v>
      </c>
      <c r="E95" s="93">
        <v>1</v>
      </c>
    </row>
    <row r="96" spans="1:5" ht="47.25" x14ac:dyDescent="0.25">
      <c r="A96" s="427" t="s">
        <v>305</v>
      </c>
      <c r="B96" s="91" t="s">
        <v>306</v>
      </c>
      <c r="C96" s="76" t="s">
        <v>293</v>
      </c>
      <c r="D96" s="82" t="s">
        <v>263</v>
      </c>
      <c r="E96" s="84">
        <f>IF(E97+E98&gt;0,E97/(E97+E98)*100,0)</f>
        <v>0</v>
      </c>
    </row>
    <row r="97" spans="1:5" ht="31.5" x14ac:dyDescent="0.25">
      <c r="A97" s="428"/>
      <c r="B97" s="94" t="s">
        <v>307</v>
      </c>
      <c r="C97" s="76" t="s">
        <v>308</v>
      </c>
      <c r="D97" s="82" t="s">
        <v>263</v>
      </c>
      <c r="E97" s="82">
        <f>'VI Факты получения'!D8</f>
        <v>0</v>
      </c>
    </row>
    <row r="98" spans="1:5" ht="31.5" x14ac:dyDescent="0.25">
      <c r="A98" s="429"/>
      <c r="B98" s="94" t="s">
        <v>309</v>
      </c>
      <c r="C98" s="76" t="s">
        <v>308</v>
      </c>
      <c r="D98" s="82" t="s">
        <v>263</v>
      </c>
      <c r="E98" s="82">
        <f>'VI Факты получения'!C8</f>
        <v>674</v>
      </c>
    </row>
    <row r="99" spans="1:5" ht="36" customHeight="1" x14ac:dyDescent="0.25">
      <c r="A99" s="431" t="s">
        <v>310</v>
      </c>
      <c r="B99" s="431"/>
      <c r="C99" s="431"/>
      <c r="D99" s="431"/>
      <c r="E99" s="431"/>
    </row>
    <row r="100" spans="1:5" ht="70.5" customHeight="1" x14ac:dyDescent="0.25">
      <c r="A100" s="431" t="s">
        <v>311</v>
      </c>
      <c r="B100" s="431"/>
      <c r="C100" s="431"/>
      <c r="D100" s="431"/>
      <c r="E100" s="431"/>
    </row>
    <row r="101" spans="1:5" s="95" customFormat="1" ht="37.5" customHeight="1" x14ac:dyDescent="0.25">
      <c r="A101" s="431" t="s">
        <v>312</v>
      </c>
      <c r="B101" s="431"/>
      <c r="C101" s="431"/>
      <c r="D101" s="431"/>
      <c r="E101" s="431"/>
    </row>
    <row r="102" spans="1:5" ht="40.5" customHeight="1" x14ac:dyDescent="0.25">
      <c r="A102" s="432"/>
      <c r="B102" s="432"/>
      <c r="C102" s="432"/>
      <c r="D102" s="432"/>
      <c r="E102" s="432"/>
    </row>
  </sheetData>
  <sheetProtection algorithmName="SHA-512" hashValue="v31ZT//EBMjtls75EOOyQYUi+PNXRxGCGxjwogGRr7HP2b238WYbNMrEcZCIo870tia7KkoI29+iIYSDdJoeBg==" saltValue="o+gKg5UoEhGRxkLpoghbfA==" spinCount="100000" sheet="1" objects="1" scenarios="1" formatCells="0" formatColumns="0" formatRows="0" deleteColumns="0" deleteRows="0"/>
  <mergeCells count="46">
    <mergeCell ref="A96:A98"/>
    <mergeCell ref="A99:E99"/>
    <mergeCell ref="A100:E100"/>
    <mergeCell ref="A101:E101"/>
    <mergeCell ref="A102:E102"/>
    <mergeCell ref="A82:A86"/>
    <mergeCell ref="A87:A95"/>
    <mergeCell ref="C87:C88"/>
    <mergeCell ref="D87:D88"/>
    <mergeCell ref="E87:E88"/>
    <mergeCell ref="A56:A57"/>
    <mergeCell ref="C56:C57"/>
    <mergeCell ref="D56:D57"/>
    <mergeCell ref="E56:E57"/>
    <mergeCell ref="A69:A70"/>
    <mergeCell ref="C69:C70"/>
    <mergeCell ref="D69:D70"/>
    <mergeCell ref="E69:E70"/>
    <mergeCell ref="A30:A31"/>
    <mergeCell ref="C30:C31"/>
    <mergeCell ref="D30:D31"/>
    <mergeCell ref="E30:E31"/>
    <mergeCell ref="A43:A44"/>
    <mergeCell ref="C43:C44"/>
    <mergeCell ref="D43:D44"/>
    <mergeCell ref="E43:E44"/>
    <mergeCell ref="A16:A17"/>
    <mergeCell ref="C16:C17"/>
    <mergeCell ref="D16:D17"/>
    <mergeCell ref="E16:E17"/>
    <mergeCell ref="A23:A24"/>
    <mergeCell ref="C23:C24"/>
    <mergeCell ref="D23:D24"/>
    <mergeCell ref="E23:E24"/>
    <mergeCell ref="A8:A9"/>
    <mergeCell ref="C8:C9"/>
    <mergeCell ref="D8:D9"/>
    <mergeCell ref="E8:E9"/>
    <mergeCell ref="A15:E15"/>
    <mergeCell ref="A1:E1"/>
    <mergeCell ref="A2:E2"/>
    <mergeCell ref="A4:A6"/>
    <mergeCell ref="B4:B6"/>
    <mergeCell ref="C4:C6"/>
    <mergeCell ref="D4:E4"/>
    <mergeCell ref="D5:D6"/>
  </mergeCells>
  <dataValidations count="1">
    <dataValidation type="list" allowBlank="1" showInputMessage="1" showErrorMessage="1" sqref="E6">
      <formula1>Дата</formula1>
    </dataValidation>
  </dataValidations>
  <pageMargins left="0.39370078740157477" right="0.39370078740157477" top="0.59055118110236249" bottom="0.39370078740157477"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H31"/>
  <sheetViews>
    <sheetView zoomScale="85" workbookViewId="0">
      <pane ySplit="7" topLeftCell="A8" activePane="bottomLeft" state="frozen"/>
      <selection sqref="A1:H1"/>
      <selection pane="bottomLeft" activeCell="F22" sqref="F22"/>
    </sheetView>
  </sheetViews>
  <sheetFormatPr defaultRowHeight="15.75" x14ac:dyDescent="0.25"/>
  <cols>
    <col min="1" max="1" width="13.5703125" style="96" customWidth="1"/>
    <col min="2" max="2" width="10.7109375" style="96" customWidth="1"/>
    <col min="3" max="4" width="19.28515625" style="96" customWidth="1"/>
    <col min="5" max="8" width="19" style="96" customWidth="1"/>
    <col min="9" max="16384" width="9.140625" style="96"/>
  </cols>
  <sheetData>
    <row r="1" spans="1:8" ht="16.5" x14ac:dyDescent="0.25">
      <c r="A1" s="433" t="s">
        <v>313</v>
      </c>
      <c r="B1" s="433"/>
      <c r="C1" s="433"/>
      <c r="D1" s="433"/>
      <c r="E1" s="433"/>
      <c r="F1" s="433"/>
      <c r="G1" s="433"/>
      <c r="H1" s="433"/>
    </row>
    <row r="3" spans="1:8" x14ac:dyDescent="0.25">
      <c r="A3" s="434" t="s">
        <v>314</v>
      </c>
      <c r="B3" s="434" t="s">
        <v>315</v>
      </c>
      <c r="C3" s="434"/>
      <c r="D3" s="434"/>
      <c r="E3" s="434"/>
      <c r="F3" s="434"/>
      <c r="G3" s="434"/>
      <c r="H3" s="434"/>
    </row>
    <row r="4" spans="1:8" ht="15.75" customHeight="1" x14ac:dyDescent="0.25">
      <c r="A4" s="434"/>
      <c r="B4" s="434" t="s">
        <v>316</v>
      </c>
      <c r="C4" s="435" t="s">
        <v>317</v>
      </c>
      <c r="D4" s="436"/>
      <c r="E4" s="436"/>
      <c r="F4" s="436"/>
      <c r="G4" s="436"/>
      <c r="H4" s="437"/>
    </row>
    <row r="5" spans="1:8" x14ac:dyDescent="0.25">
      <c r="A5" s="434"/>
      <c r="B5" s="434"/>
      <c r="C5" s="438" t="s">
        <v>318</v>
      </c>
      <c r="D5" s="438" t="s">
        <v>319</v>
      </c>
      <c r="E5" s="434" t="s">
        <v>269</v>
      </c>
      <c r="F5" s="434"/>
      <c r="G5" s="434"/>
      <c r="H5" s="434"/>
    </row>
    <row r="6" spans="1:8" ht="51" x14ac:dyDescent="0.25">
      <c r="A6" s="434"/>
      <c r="B6" s="434"/>
      <c r="C6" s="439"/>
      <c r="D6" s="439"/>
      <c r="E6" s="97" t="s">
        <v>320</v>
      </c>
      <c r="F6" s="98" t="s">
        <v>321</v>
      </c>
      <c r="G6" s="97" t="s">
        <v>322</v>
      </c>
      <c r="H6" s="97" t="s">
        <v>323</v>
      </c>
    </row>
    <row r="7" spans="1:8" x14ac:dyDescent="0.25">
      <c r="A7" s="97">
        <v>1</v>
      </c>
      <c r="B7" s="97">
        <v>2</v>
      </c>
      <c r="C7" s="97">
        <v>3</v>
      </c>
      <c r="D7" s="97">
        <v>4</v>
      </c>
      <c r="E7" s="97">
        <v>5</v>
      </c>
      <c r="F7" s="98">
        <v>6</v>
      </c>
      <c r="G7" s="97">
        <v>7</v>
      </c>
      <c r="H7" s="97">
        <v>8</v>
      </c>
    </row>
    <row r="8" spans="1:8" x14ac:dyDescent="0.25">
      <c r="A8" s="443" t="s">
        <v>324</v>
      </c>
      <c r="B8" s="444"/>
      <c r="C8" s="444"/>
      <c r="D8" s="444"/>
      <c r="E8" s="444"/>
      <c r="F8" s="444"/>
      <c r="G8" s="444"/>
      <c r="H8" s="445"/>
    </row>
    <row r="9" spans="1:8" x14ac:dyDescent="0.25">
      <c r="A9" s="99">
        <v>44927</v>
      </c>
      <c r="B9" s="82">
        <f t="shared" ref="B9:B11" si="0">SUM(C9:D9)</f>
        <v>3</v>
      </c>
      <c r="C9" s="81">
        <v>0</v>
      </c>
      <c r="D9" s="82">
        <f t="shared" ref="D9:D11" si="1">SUM(E9:H9)</f>
        <v>3</v>
      </c>
      <c r="E9" s="81">
        <v>2</v>
      </c>
      <c r="F9" s="81">
        <v>1</v>
      </c>
      <c r="G9" s="81">
        <v>0</v>
      </c>
      <c r="H9" s="81">
        <v>0</v>
      </c>
    </row>
    <row r="10" spans="1:8" x14ac:dyDescent="0.25">
      <c r="A10" s="99">
        <v>45292</v>
      </c>
      <c r="B10" s="82">
        <f t="shared" si="0"/>
        <v>11</v>
      </c>
      <c r="C10" s="81">
        <v>0</v>
      </c>
      <c r="D10" s="82">
        <f t="shared" si="1"/>
        <v>11</v>
      </c>
      <c r="E10" s="81">
        <v>3</v>
      </c>
      <c r="F10" s="81">
        <v>2</v>
      </c>
      <c r="G10" s="81">
        <v>6</v>
      </c>
      <c r="H10" s="81">
        <v>0</v>
      </c>
    </row>
    <row r="11" spans="1:8" x14ac:dyDescent="0.25">
      <c r="A11" s="99">
        <v>45658</v>
      </c>
      <c r="B11" s="82">
        <f t="shared" si="0"/>
        <v>11</v>
      </c>
      <c r="C11" s="81">
        <v>0</v>
      </c>
      <c r="D11" s="82">
        <f t="shared" si="1"/>
        <v>11</v>
      </c>
      <c r="E11" s="81">
        <v>3</v>
      </c>
      <c r="F11" s="81">
        <v>2</v>
      </c>
      <c r="G11" s="81">
        <v>6</v>
      </c>
      <c r="H11" s="81">
        <v>0</v>
      </c>
    </row>
    <row r="12" spans="1:8" x14ac:dyDescent="0.25">
      <c r="A12" s="446" t="s">
        <v>325</v>
      </c>
      <c r="B12" s="447"/>
      <c r="C12" s="447"/>
      <c r="D12" s="447"/>
      <c r="E12" s="447"/>
      <c r="F12" s="447"/>
      <c r="G12" s="447"/>
      <c r="H12" s="448"/>
    </row>
    <row r="13" spans="1:8" x14ac:dyDescent="0.25">
      <c r="A13" s="99">
        <v>44927</v>
      </c>
      <c r="B13" s="82">
        <f t="shared" ref="B13:B31" si="2">SUM(C13:D13)</f>
        <v>39</v>
      </c>
      <c r="C13" s="81">
        <v>35</v>
      </c>
      <c r="D13" s="82">
        <f t="shared" ref="D13:D27" si="3">SUM(E13:H13)</f>
        <v>4</v>
      </c>
      <c r="E13" s="81">
        <v>0</v>
      </c>
      <c r="F13" s="81">
        <v>1</v>
      </c>
      <c r="G13" s="81">
        <v>2</v>
      </c>
      <c r="H13" s="81">
        <v>1</v>
      </c>
    </row>
    <row r="14" spans="1:8" x14ac:dyDescent="0.25">
      <c r="A14" s="99">
        <v>45292</v>
      </c>
      <c r="B14" s="82">
        <f t="shared" si="2"/>
        <v>47</v>
      </c>
      <c r="C14" s="81">
        <v>36</v>
      </c>
      <c r="D14" s="82">
        <f t="shared" si="3"/>
        <v>11</v>
      </c>
      <c r="E14" s="81">
        <v>0</v>
      </c>
      <c r="F14" s="81">
        <v>5</v>
      </c>
      <c r="G14" s="81">
        <v>4</v>
      </c>
      <c r="H14" s="81">
        <v>2</v>
      </c>
    </row>
    <row r="15" spans="1:8" x14ac:dyDescent="0.25">
      <c r="A15" s="99">
        <v>45658</v>
      </c>
      <c r="B15" s="82">
        <f t="shared" si="2"/>
        <v>47</v>
      </c>
      <c r="C15" s="81">
        <v>36</v>
      </c>
      <c r="D15" s="82">
        <f t="shared" si="3"/>
        <v>11</v>
      </c>
      <c r="E15" s="81">
        <v>0</v>
      </c>
      <c r="F15" s="81">
        <v>5</v>
      </c>
      <c r="G15" s="81">
        <v>4</v>
      </c>
      <c r="H15" s="81">
        <v>2</v>
      </c>
    </row>
    <row r="16" spans="1:8" x14ac:dyDescent="0.25">
      <c r="A16" s="446" t="s">
        <v>326</v>
      </c>
      <c r="B16" s="447"/>
      <c r="C16" s="447"/>
      <c r="D16" s="447"/>
      <c r="E16" s="447"/>
      <c r="F16" s="447"/>
      <c r="G16" s="447"/>
      <c r="H16" s="448"/>
    </row>
    <row r="17" spans="1:8" x14ac:dyDescent="0.25">
      <c r="A17" s="99">
        <v>44927</v>
      </c>
      <c r="B17" s="82">
        <f t="shared" si="2"/>
        <v>32</v>
      </c>
      <c r="C17" s="81">
        <v>14</v>
      </c>
      <c r="D17" s="82">
        <f t="shared" si="3"/>
        <v>18</v>
      </c>
      <c r="E17" s="81">
        <v>2</v>
      </c>
      <c r="F17" s="81">
        <v>14</v>
      </c>
      <c r="G17" s="81">
        <v>1</v>
      </c>
      <c r="H17" s="81">
        <v>1</v>
      </c>
    </row>
    <row r="18" spans="1:8" x14ac:dyDescent="0.25">
      <c r="A18" s="99">
        <v>45292</v>
      </c>
      <c r="B18" s="82">
        <f t="shared" si="2"/>
        <v>49</v>
      </c>
      <c r="C18" s="81">
        <v>14</v>
      </c>
      <c r="D18" s="82">
        <f t="shared" si="3"/>
        <v>35</v>
      </c>
      <c r="E18" s="81">
        <v>3</v>
      </c>
      <c r="F18" s="81">
        <v>18</v>
      </c>
      <c r="G18" s="81">
        <v>9</v>
      </c>
      <c r="H18" s="81">
        <v>5</v>
      </c>
    </row>
    <row r="19" spans="1:8" x14ac:dyDescent="0.25">
      <c r="A19" s="99">
        <v>45658</v>
      </c>
      <c r="B19" s="82">
        <f t="shared" si="2"/>
        <v>54</v>
      </c>
      <c r="C19" s="81">
        <v>14</v>
      </c>
      <c r="D19" s="82">
        <f t="shared" si="3"/>
        <v>40</v>
      </c>
      <c r="E19" s="81">
        <v>3</v>
      </c>
      <c r="F19" s="81">
        <v>23</v>
      </c>
      <c r="G19" s="81">
        <v>9</v>
      </c>
      <c r="H19" s="81">
        <v>5</v>
      </c>
    </row>
    <row r="20" spans="1:8" x14ac:dyDescent="0.25">
      <c r="A20" s="446" t="s">
        <v>327</v>
      </c>
      <c r="B20" s="447"/>
      <c r="C20" s="447"/>
      <c r="D20" s="447"/>
      <c r="E20" s="447"/>
      <c r="F20" s="447"/>
      <c r="G20" s="447"/>
      <c r="H20" s="448"/>
    </row>
    <row r="21" spans="1:8" x14ac:dyDescent="0.25">
      <c r="A21" s="99">
        <v>44927</v>
      </c>
      <c r="B21" s="82">
        <f t="shared" si="2"/>
        <v>0</v>
      </c>
      <c r="C21" s="81">
        <v>0</v>
      </c>
      <c r="D21" s="82">
        <f t="shared" si="3"/>
        <v>0</v>
      </c>
      <c r="E21" s="81">
        <v>0</v>
      </c>
      <c r="F21" s="81">
        <v>0</v>
      </c>
      <c r="G21" s="81">
        <v>0</v>
      </c>
      <c r="H21" s="81">
        <v>0</v>
      </c>
    </row>
    <row r="22" spans="1:8" x14ac:dyDescent="0.25">
      <c r="A22" s="99">
        <v>45292</v>
      </c>
      <c r="B22" s="82">
        <f t="shared" si="2"/>
        <v>0</v>
      </c>
      <c r="C22" s="81">
        <v>0</v>
      </c>
      <c r="D22" s="82">
        <f t="shared" si="3"/>
        <v>0</v>
      </c>
      <c r="E22" s="81">
        <v>0</v>
      </c>
      <c r="F22" s="81">
        <v>0</v>
      </c>
      <c r="G22" s="81">
        <v>0</v>
      </c>
      <c r="H22" s="81">
        <v>0</v>
      </c>
    </row>
    <row r="23" spans="1:8" x14ac:dyDescent="0.25">
      <c r="A23" s="99">
        <v>45658</v>
      </c>
      <c r="B23" s="82">
        <f t="shared" si="2"/>
        <v>0</v>
      </c>
      <c r="C23" s="81">
        <v>0</v>
      </c>
      <c r="D23" s="82">
        <f t="shared" si="3"/>
        <v>0</v>
      </c>
      <c r="E23" s="81">
        <v>0</v>
      </c>
      <c r="F23" s="81">
        <v>0</v>
      </c>
      <c r="G23" s="81">
        <v>0</v>
      </c>
      <c r="H23" s="81">
        <v>0</v>
      </c>
    </row>
    <row r="24" spans="1:8" x14ac:dyDescent="0.25">
      <c r="A24" s="446" t="s">
        <v>328</v>
      </c>
      <c r="B24" s="447"/>
      <c r="C24" s="447"/>
      <c r="D24" s="447"/>
      <c r="E24" s="447"/>
      <c r="F24" s="447"/>
      <c r="G24" s="447"/>
      <c r="H24" s="448"/>
    </row>
    <row r="25" spans="1:8" x14ac:dyDescent="0.25">
      <c r="A25" s="99">
        <v>44927</v>
      </c>
      <c r="B25" s="82">
        <f t="shared" si="2"/>
        <v>9</v>
      </c>
      <c r="C25" s="81">
        <v>1</v>
      </c>
      <c r="D25" s="82">
        <f t="shared" si="3"/>
        <v>8</v>
      </c>
      <c r="E25" s="81">
        <v>0</v>
      </c>
      <c r="F25" s="81">
        <v>2</v>
      </c>
      <c r="G25" s="81">
        <v>2</v>
      </c>
      <c r="H25" s="81">
        <v>4</v>
      </c>
    </row>
    <row r="26" spans="1:8" x14ac:dyDescent="0.25">
      <c r="A26" s="99">
        <v>45292</v>
      </c>
      <c r="B26" s="82">
        <f t="shared" si="2"/>
        <v>19</v>
      </c>
      <c r="C26" s="81">
        <v>1</v>
      </c>
      <c r="D26" s="82">
        <f t="shared" si="3"/>
        <v>18</v>
      </c>
      <c r="E26" s="81">
        <v>0</v>
      </c>
      <c r="F26" s="81">
        <v>4</v>
      </c>
      <c r="G26" s="81">
        <v>6</v>
      </c>
      <c r="H26" s="81">
        <v>8</v>
      </c>
    </row>
    <row r="27" spans="1:8" x14ac:dyDescent="0.25">
      <c r="A27" s="99">
        <v>45658</v>
      </c>
      <c r="B27" s="82">
        <f t="shared" si="2"/>
        <v>22</v>
      </c>
      <c r="C27" s="81">
        <v>1</v>
      </c>
      <c r="D27" s="82">
        <f t="shared" si="3"/>
        <v>21</v>
      </c>
      <c r="E27" s="81">
        <v>0</v>
      </c>
      <c r="F27" s="81">
        <v>7</v>
      </c>
      <c r="G27" s="81">
        <v>6</v>
      </c>
      <c r="H27" s="81">
        <v>8</v>
      </c>
    </row>
    <row r="28" spans="1:8" x14ac:dyDescent="0.25">
      <c r="A28" s="440" t="s">
        <v>329</v>
      </c>
      <c r="B28" s="441"/>
      <c r="C28" s="441"/>
      <c r="D28" s="441"/>
      <c r="E28" s="441"/>
      <c r="F28" s="441"/>
      <c r="G28" s="441"/>
      <c r="H28" s="442"/>
    </row>
    <row r="29" spans="1:8" x14ac:dyDescent="0.25">
      <c r="A29" s="99">
        <v>44927</v>
      </c>
      <c r="B29" s="82">
        <f t="shared" si="2"/>
        <v>83</v>
      </c>
      <c r="C29" s="82">
        <f>SUM(C9+C13+C17+C21+C25)</f>
        <v>50</v>
      </c>
      <c r="D29" s="82">
        <f t="shared" ref="D29:H29" si="4">SUM(D9+D13+D17+D21+D25)</f>
        <v>33</v>
      </c>
      <c r="E29" s="82">
        <f t="shared" si="4"/>
        <v>4</v>
      </c>
      <c r="F29" s="82">
        <f t="shared" si="4"/>
        <v>18</v>
      </c>
      <c r="G29" s="82">
        <f t="shared" si="4"/>
        <v>5</v>
      </c>
      <c r="H29" s="82">
        <f t="shared" si="4"/>
        <v>6</v>
      </c>
    </row>
    <row r="30" spans="1:8" x14ac:dyDescent="0.25">
      <c r="A30" s="99">
        <v>45292</v>
      </c>
      <c r="B30" s="82">
        <f t="shared" si="2"/>
        <v>126</v>
      </c>
      <c r="C30" s="82">
        <f t="shared" ref="C30:H31" si="5">SUM(C10+C14+C18+C22+C26)</f>
        <v>51</v>
      </c>
      <c r="D30" s="82">
        <f t="shared" si="5"/>
        <v>75</v>
      </c>
      <c r="E30" s="82">
        <f t="shared" si="5"/>
        <v>6</v>
      </c>
      <c r="F30" s="82">
        <f t="shared" si="5"/>
        <v>29</v>
      </c>
      <c r="G30" s="82">
        <f t="shared" si="5"/>
        <v>25</v>
      </c>
      <c r="H30" s="82">
        <f t="shared" si="5"/>
        <v>15</v>
      </c>
    </row>
    <row r="31" spans="1:8" x14ac:dyDescent="0.25">
      <c r="A31" s="99">
        <v>45658</v>
      </c>
      <c r="B31" s="82">
        <f t="shared" si="2"/>
        <v>134</v>
      </c>
      <c r="C31" s="82">
        <f t="shared" si="5"/>
        <v>51</v>
      </c>
      <c r="D31" s="82">
        <f t="shared" si="5"/>
        <v>83</v>
      </c>
      <c r="E31" s="82">
        <f t="shared" si="5"/>
        <v>6</v>
      </c>
      <c r="F31" s="82">
        <f t="shared" si="5"/>
        <v>37</v>
      </c>
      <c r="G31" s="82">
        <f t="shared" si="5"/>
        <v>25</v>
      </c>
      <c r="H31" s="82">
        <f t="shared" si="5"/>
        <v>15</v>
      </c>
    </row>
  </sheetData>
  <sheetProtection algorithmName="SHA-512" hashValue="90LBVRHb8Xg6OlvkUoV4DmlQZq5Ai2LFMqLrzhNcUhe63Hj+kdCyVfQ6EAvIo4NwaMF1x6MKa8i+aqMECzCxkA==" saltValue="jaAfzPWKGE1Fe9HOtPeWlw==" spinCount="100000" sheet="1" objects="1" scenarios="1" formatCells="0" formatColumns="0" formatRows="0" sort="0"/>
  <mergeCells count="14">
    <mergeCell ref="A28:H28"/>
    <mergeCell ref="A8:H8"/>
    <mergeCell ref="A12:H12"/>
    <mergeCell ref="A16:H16"/>
    <mergeCell ref="A20:H20"/>
    <mergeCell ref="A24:H24"/>
    <mergeCell ref="A1:H1"/>
    <mergeCell ref="A3:A6"/>
    <mergeCell ref="B3:H3"/>
    <mergeCell ref="B4:B6"/>
    <mergeCell ref="C4:H4"/>
    <mergeCell ref="C5:C6"/>
    <mergeCell ref="D5:D6"/>
    <mergeCell ref="E5:H5"/>
  </mergeCells>
  <dataValidations count="2">
    <dataValidation type="list" allowBlank="1" showInputMessage="1" showErrorMessage="1" sqref="A9:A11 A13:A15 A17:A19 A21:A23 A25:A27 A29:A30">
      <formula1>Дата</formula1>
    </dataValidation>
    <dataValidation type="list" allowBlank="1" showInputMessage="1" showErrorMessage="1" sqref="A31">
      <formula1>"01.07.2023, 01.01.2024, 01.01.2025"</formula1>
    </dataValidation>
  </dataValidations>
  <pageMargins left="0.39370078740157477" right="0.39370078740157477" top="0.59055118110236249" bottom="0.39370078740157477" header="0.31496062992125984" footer="0.31496062992125984"/>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I64"/>
  <sheetViews>
    <sheetView zoomScale="70" zoomScaleNormal="70" workbookViewId="0">
      <pane ySplit="5" topLeftCell="A45" activePane="bottomLeft" state="frozen"/>
      <selection sqref="A1:D1"/>
      <selection pane="bottomLeft" activeCell="G26" sqref="G26"/>
    </sheetView>
  </sheetViews>
  <sheetFormatPr defaultRowHeight="15.75" x14ac:dyDescent="0.25"/>
  <cols>
    <col min="1" max="1" width="54.7109375" style="100" customWidth="1"/>
    <col min="2" max="4" width="31.140625" style="100" bestFit="1" customWidth="1"/>
    <col min="5" max="9" width="14" style="100" customWidth="1"/>
    <col min="10" max="10" width="26.5703125" style="100" customWidth="1"/>
    <col min="11" max="16384" width="9.140625" style="100"/>
  </cols>
  <sheetData>
    <row r="1" spans="1:9" ht="16.5" x14ac:dyDescent="0.25">
      <c r="A1" s="433" t="s">
        <v>330</v>
      </c>
      <c r="B1" s="433"/>
      <c r="C1" s="433"/>
      <c r="D1" s="433"/>
      <c r="E1" s="101"/>
      <c r="F1" s="101"/>
      <c r="G1" s="101"/>
      <c r="H1" s="101"/>
      <c r="I1" s="101"/>
    </row>
    <row r="2" spans="1:9" ht="16.5" x14ac:dyDescent="0.25">
      <c r="A2" s="411" t="s">
        <v>331</v>
      </c>
      <c r="B2" s="411"/>
      <c r="C2" s="411"/>
      <c r="D2" s="411"/>
    </row>
    <row r="4" spans="1:9" ht="78.75" x14ac:dyDescent="0.25">
      <c r="A4" s="449" t="s">
        <v>332</v>
      </c>
      <c r="B4" s="103" t="s">
        <v>333</v>
      </c>
      <c r="C4" s="102" t="s">
        <v>334</v>
      </c>
      <c r="D4" s="102" t="s">
        <v>335</v>
      </c>
    </row>
    <row r="5" spans="1:9" x14ac:dyDescent="0.25">
      <c r="A5" s="449"/>
      <c r="B5" s="449" t="s">
        <v>724</v>
      </c>
      <c r="C5" s="449"/>
      <c r="D5" s="449"/>
    </row>
    <row r="6" spans="1:9" x14ac:dyDescent="0.25">
      <c r="A6" s="102">
        <v>1</v>
      </c>
      <c r="B6" s="102">
        <v>2</v>
      </c>
      <c r="C6" s="102">
        <v>3</v>
      </c>
      <c r="D6" s="102">
        <v>4</v>
      </c>
    </row>
    <row r="7" spans="1:9" x14ac:dyDescent="0.25">
      <c r="A7" s="450" t="s">
        <v>324</v>
      </c>
      <c r="B7" s="451"/>
      <c r="C7" s="451"/>
      <c r="D7" s="452"/>
    </row>
    <row r="8" spans="1:9" ht="90" x14ac:dyDescent="0.25">
      <c r="A8" s="104" t="s">
        <v>337</v>
      </c>
      <c r="B8" s="93">
        <v>0</v>
      </c>
      <c r="C8" s="93">
        <v>0</v>
      </c>
      <c r="D8" s="93">
        <v>0</v>
      </c>
    </row>
    <row r="9" spans="1:9" ht="45" x14ac:dyDescent="0.25">
      <c r="A9" s="104" t="s">
        <v>338</v>
      </c>
      <c r="B9" s="93">
        <v>0</v>
      </c>
      <c r="C9" s="84" t="s">
        <v>339</v>
      </c>
      <c r="D9" s="93">
        <v>0</v>
      </c>
    </row>
    <row r="10" spans="1:9" ht="60" x14ac:dyDescent="0.25">
      <c r="A10" s="104" t="s">
        <v>340</v>
      </c>
      <c r="B10" s="93">
        <v>0</v>
      </c>
      <c r="C10" s="84" t="s">
        <v>339</v>
      </c>
      <c r="D10" s="93">
        <v>0</v>
      </c>
    </row>
    <row r="11" spans="1:9" ht="30" x14ac:dyDescent="0.25">
      <c r="A11" s="104" t="s">
        <v>341</v>
      </c>
      <c r="B11" s="93">
        <v>0</v>
      </c>
      <c r="C11" s="93">
        <v>0</v>
      </c>
      <c r="D11" s="93">
        <v>0</v>
      </c>
    </row>
    <row r="12" spans="1:9" ht="45" x14ac:dyDescent="0.25">
      <c r="A12" s="104" t="s">
        <v>342</v>
      </c>
      <c r="B12" s="93">
        <v>0</v>
      </c>
      <c r="C12" s="84" t="s">
        <v>339</v>
      </c>
      <c r="D12" s="93">
        <v>0</v>
      </c>
    </row>
    <row r="13" spans="1:9" ht="60" x14ac:dyDescent="0.25">
      <c r="A13" s="104" t="s">
        <v>343</v>
      </c>
      <c r="B13" s="93">
        <v>0</v>
      </c>
      <c r="C13" s="93">
        <v>0</v>
      </c>
      <c r="D13" s="93">
        <v>0</v>
      </c>
    </row>
    <row r="14" spans="1:9" ht="45" x14ac:dyDescent="0.25">
      <c r="A14" s="104" t="s">
        <v>344</v>
      </c>
      <c r="B14" s="93">
        <v>0</v>
      </c>
      <c r="C14" s="84" t="s">
        <v>339</v>
      </c>
      <c r="D14" s="84" t="s">
        <v>339</v>
      </c>
    </row>
    <row r="15" spans="1:9" ht="60" x14ac:dyDescent="0.25">
      <c r="A15" s="104" t="s">
        <v>345</v>
      </c>
      <c r="B15" s="93">
        <v>0</v>
      </c>
      <c r="C15" s="84" t="s">
        <v>339</v>
      </c>
      <c r="D15" s="84" t="s">
        <v>339</v>
      </c>
    </row>
    <row r="16" spans="1:9" s="105" customFormat="1" x14ac:dyDescent="0.25">
      <c r="A16" s="106" t="s">
        <v>329</v>
      </c>
      <c r="B16" s="107">
        <f>SUM(B8:B15)</f>
        <v>0</v>
      </c>
      <c r="C16" s="107" t="s">
        <v>263</v>
      </c>
      <c r="D16" s="107" t="s">
        <v>263</v>
      </c>
    </row>
    <row r="17" spans="1:4" x14ac:dyDescent="0.25">
      <c r="A17" s="108" t="s">
        <v>346</v>
      </c>
      <c r="B17" s="84">
        <f>SUM(B8:B11)</f>
        <v>0</v>
      </c>
      <c r="C17" s="84">
        <f>SUM(C8,B9,B10,C11)</f>
        <v>0</v>
      </c>
      <c r="D17" s="84">
        <f>SUM(D8:D11)</f>
        <v>0</v>
      </c>
    </row>
    <row r="18" spans="1:4" x14ac:dyDescent="0.25">
      <c r="A18" s="108" t="s">
        <v>347</v>
      </c>
      <c r="B18" s="84" t="s">
        <v>263</v>
      </c>
      <c r="C18" s="84">
        <f>SUM(C8,B9,B10,C11,B12,C13)</f>
        <v>0</v>
      </c>
      <c r="D18" s="84">
        <f>SUM(D8:D13)</f>
        <v>0</v>
      </c>
    </row>
    <row r="19" spans="1:4" x14ac:dyDescent="0.25">
      <c r="A19" s="453" t="s">
        <v>348</v>
      </c>
      <c r="B19" s="454"/>
      <c r="C19" s="454"/>
      <c r="D19" s="455"/>
    </row>
    <row r="20" spans="1:4" ht="90" x14ac:dyDescent="0.25">
      <c r="A20" s="104" t="s">
        <v>349</v>
      </c>
      <c r="B20" s="322">
        <v>30.2</v>
      </c>
      <c r="C20" s="322">
        <v>30.2</v>
      </c>
      <c r="D20" s="93">
        <v>0</v>
      </c>
    </row>
    <row r="21" spans="1:4" ht="45" x14ac:dyDescent="0.25">
      <c r="A21" s="104" t="s">
        <v>350</v>
      </c>
      <c r="B21" s="93">
        <v>0</v>
      </c>
      <c r="C21" s="84" t="s">
        <v>339</v>
      </c>
      <c r="D21" s="93">
        <v>0</v>
      </c>
    </row>
    <row r="22" spans="1:4" ht="30" x14ac:dyDescent="0.25">
      <c r="A22" s="104" t="s">
        <v>341</v>
      </c>
      <c r="B22" s="93">
        <v>25.9</v>
      </c>
      <c r="C22" s="93">
        <v>0.6</v>
      </c>
      <c r="D22" s="93">
        <v>0</v>
      </c>
    </row>
    <row r="23" spans="1:4" ht="45" x14ac:dyDescent="0.25">
      <c r="A23" s="104" t="s">
        <v>351</v>
      </c>
      <c r="B23" s="93">
        <v>0</v>
      </c>
      <c r="C23" s="84" t="s">
        <v>339</v>
      </c>
      <c r="D23" s="93">
        <v>0</v>
      </c>
    </row>
    <row r="24" spans="1:4" ht="45" x14ac:dyDescent="0.25">
      <c r="A24" s="104" t="s">
        <v>352</v>
      </c>
      <c r="B24" s="93">
        <v>0</v>
      </c>
      <c r="C24" s="93">
        <v>0</v>
      </c>
      <c r="D24" s="93">
        <v>0</v>
      </c>
    </row>
    <row r="25" spans="1:4" ht="45" x14ac:dyDescent="0.25">
      <c r="A25" s="109" t="s">
        <v>353</v>
      </c>
      <c r="B25" s="93">
        <v>650</v>
      </c>
      <c r="C25" s="84" t="s">
        <v>339</v>
      </c>
      <c r="D25" s="84" t="s">
        <v>339</v>
      </c>
    </row>
    <row r="26" spans="1:4" ht="45" x14ac:dyDescent="0.25">
      <c r="A26" s="104" t="s">
        <v>354</v>
      </c>
      <c r="B26" s="93">
        <v>1494.2</v>
      </c>
      <c r="C26" s="84" t="s">
        <v>339</v>
      </c>
      <c r="D26" s="84" t="s">
        <v>339</v>
      </c>
    </row>
    <row r="27" spans="1:4" s="105" customFormat="1" x14ac:dyDescent="0.25">
      <c r="A27" s="106" t="s">
        <v>329</v>
      </c>
      <c r="B27" s="107">
        <f>SUM(B20:B26)</f>
        <v>2200.3000000000002</v>
      </c>
      <c r="C27" s="107" t="s">
        <v>263</v>
      </c>
      <c r="D27" s="107" t="s">
        <v>263</v>
      </c>
    </row>
    <row r="28" spans="1:4" x14ac:dyDescent="0.25">
      <c r="A28" s="108" t="s">
        <v>346</v>
      </c>
      <c r="B28" s="84">
        <f>SUM(B20:B22)</f>
        <v>56.099999999999994</v>
      </c>
      <c r="C28" s="84">
        <f>SUM(C20,B21,C22)</f>
        <v>30.8</v>
      </c>
      <c r="D28" s="84">
        <f>SUM(D20:D22)</f>
        <v>0</v>
      </c>
    </row>
    <row r="29" spans="1:4" x14ac:dyDescent="0.25">
      <c r="A29" s="108" t="s">
        <v>347</v>
      </c>
      <c r="B29" s="84" t="s">
        <v>263</v>
      </c>
      <c r="C29" s="84">
        <f>SUM(C20,B21,C22,B23,C24)</f>
        <v>30.8</v>
      </c>
      <c r="D29" s="84">
        <f>SUM(D20:D24)</f>
        <v>0</v>
      </c>
    </row>
    <row r="30" spans="1:4" x14ac:dyDescent="0.25">
      <c r="A30" s="453" t="s">
        <v>326</v>
      </c>
      <c r="B30" s="454"/>
      <c r="C30" s="454"/>
      <c r="D30" s="455"/>
    </row>
    <row r="31" spans="1:4" ht="90" x14ac:dyDescent="0.25">
      <c r="A31" s="104" t="s">
        <v>355</v>
      </c>
      <c r="B31" s="93">
        <v>0</v>
      </c>
      <c r="C31" s="93">
        <v>0</v>
      </c>
      <c r="D31" s="93">
        <v>0</v>
      </c>
    </row>
    <row r="32" spans="1:4" ht="45" x14ac:dyDescent="0.25">
      <c r="A32" s="104" t="s">
        <v>356</v>
      </c>
      <c r="B32" s="322">
        <v>4.2</v>
      </c>
      <c r="C32" s="84" t="s">
        <v>339</v>
      </c>
      <c r="D32" s="322">
        <v>4.2</v>
      </c>
    </row>
    <row r="33" spans="1:4" ht="30" x14ac:dyDescent="0.25">
      <c r="A33" s="104" t="s">
        <v>341</v>
      </c>
      <c r="B33" s="93">
        <v>0</v>
      </c>
      <c r="C33" s="93">
        <v>0</v>
      </c>
      <c r="D33" s="93">
        <v>0</v>
      </c>
    </row>
    <row r="34" spans="1:4" ht="45" x14ac:dyDescent="0.25">
      <c r="A34" s="104" t="s">
        <v>357</v>
      </c>
      <c r="B34" s="93">
        <v>0</v>
      </c>
      <c r="C34" s="84" t="s">
        <v>339</v>
      </c>
      <c r="D34" s="93">
        <v>0</v>
      </c>
    </row>
    <row r="35" spans="1:4" ht="45" x14ac:dyDescent="0.25">
      <c r="A35" s="104" t="s">
        <v>358</v>
      </c>
      <c r="B35" s="93">
        <v>0</v>
      </c>
      <c r="C35" s="93">
        <v>0</v>
      </c>
      <c r="D35" s="93">
        <v>0</v>
      </c>
    </row>
    <row r="36" spans="1:4" ht="45" x14ac:dyDescent="0.25">
      <c r="A36" s="266" t="s">
        <v>359</v>
      </c>
      <c r="B36" s="93">
        <v>88.5</v>
      </c>
      <c r="C36" s="84" t="s">
        <v>339</v>
      </c>
      <c r="D36" s="84" t="s">
        <v>339</v>
      </c>
    </row>
    <row r="37" spans="1:4" ht="45" x14ac:dyDescent="0.25">
      <c r="A37" s="266" t="s">
        <v>360</v>
      </c>
      <c r="B37" s="93">
        <v>131.6</v>
      </c>
      <c r="C37" s="84" t="s">
        <v>339</v>
      </c>
      <c r="D37" s="84" t="s">
        <v>339</v>
      </c>
    </row>
    <row r="38" spans="1:4" s="105" customFormat="1" x14ac:dyDescent="0.25">
      <c r="A38" s="106" t="s">
        <v>329</v>
      </c>
      <c r="B38" s="107">
        <f>SUM(B31:B37)</f>
        <v>224.3</v>
      </c>
      <c r="C38" s="107" t="s">
        <v>263</v>
      </c>
      <c r="D38" s="107" t="s">
        <v>263</v>
      </c>
    </row>
    <row r="39" spans="1:4" x14ac:dyDescent="0.25">
      <c r="A39" s="108" t="s">
        <v>346</v>
      </c>
      <c r="B39" s="84">
        <f>SUM(B31:B33)</f>
        <v>4.2</v>
      </c>
      <c r="C39" s="84">
        <f>SUM(C31,B32,C33)</f>
        <v>4.2</v>
      </c>
      <c r="D39" s="84">
        <f>SUM(D31:D33)</f>
        <v>4.2</v>
      </c>
    </row>
    <row r="40" spans="1:4" x14ac:dyDescent="0.25">
      <c r="A40" s="108" t="s">
        <v>347</v>
      </c>
      <c r="B40" s="84" t="s">
        <v>263</v>
      </c>
      <c r="C40" s="84">
        <f>SUM(C31,B32,C33,B34,C35)</f>
        <v>4.2</v>
      </c>
      <c r="D40" s="84">
        <f>SUM(D31:D35)</f>
        <v>4.2</v>
      </c>
    </row>
    <row r="41" spans="1:4" x14ac:dyDescent="0.25">
      <c r="A41" s="453" t="s">
        <v>327</v>
      </c>
      <c r="B41" s="454"/>
      <c r="C41" s="454"/>
      <c r="D41" s="455"/>
    </row>
    <row r="42" spans="1:4" ht="90" x14ac:dyDescent="0.25">
      <c r="A42" s="104" t="s">
        <v>361</v>
      </c>
      <c r="B42" s="93">
        <v>0</v>
      </c>
      <c r="C42" s="93">
        <v>0</v>
      </c>
      <c r="D42" s="93">
        <v>0</v>
      </c>
    </row>
    <row r="43" spans="1:4" ht="60" x14ac:dyDescent="0.25">
      <c r="A43" s="104" t="s">
        <v>362</v>
      </c>
      <c r="B43" s="93">
        <v>0</v>
      </c>
      <c r="C43" s="84" t="s">
        <v>339</v>
      </c>
      <c r="D43" s="93">
        <v>0</v>
      </c>
    </row>
    <row r="44" spans="1:4" ht="30" x14ac:dyDescent="0.25">
      <c r="A44" s="104" t="s">
        <v>341</v>
      </c>
      <c r="B44" s="93">
        <v>0</v>
      </c>
      <c r="C44" s="93">
        <v>0</v>
      </c>
      <c r="D44" s="93">
        <v>0</v>
      </c>
    </row>
    <row r="45" spans="1:4" ht="45" x14ac:dyDescent="0.25">
      <c r="A45" s="104" t="s">
        <v>363</v>
      </c>
      <c r="B45" s="93">
        <v>0</v>
      </c>
      <c r="C45" s="84" t="s">
        <v>339</v>
      </c>
      <c r="D45" s="93">
        <v>0</v>
      </c>
    </row>
    <row r="46" spans="1:4" ht="60" x14ac:dyDescent="0.25">
      <c r="A46" s="104" t="s">
        <v>364</v>
      </c>
      <c r="B46" s="93">
        <v>0</v>
      </c>
      <c r="C46" s="93">
        <v>0</v>
      </c>
      <c r="D46" s="93">
        <v>0</v>
      </c>
    </row>
    <row r="47" spans="1:4" ht="60" x14ac:dyDescent="0.25">
      <c r="A47" s="104" t="s">
        <v>365</v>
      </c>
      <c r="B47" s="93">
        <v>0</v>
      </c>
      <c r="C47" s="84" t="s">
        <v>339</v>
      </c>
      <c r="D47" s="84" t="s">
        <v>339</v>
      </c>
    </row>
    <row r="48" spans="1:4" ht="45" x14ac:dyDescent="0.25">
      <c r="A48" s="104" t="s">
        <v>366</v>
      </c>
      <c r="B48" s="93">
        <v>0</v>
      </c>
      <c r="C48" s="84" t="s">
        <v>339</v>
      </c>
      <c r="D48" s="84" t="s">
        <v>339</v>
      </c>
    </row>
    <row r="49" spans="1:4" s="105" customFormat="1" x14ac:dyDescent="0.25">
      <c r="A49" s="106" t="s">
        <v>329</v>
      </c>
      <c r="B49" s="107">
        <f>SUM(B42:B48)</f>
        <v>0</v>
      </c>
      <c r="C49" s="107" t="s">
        <v>263</v>
      </c>
      <c r="D49" s="107" t="s">
        <v>263</v>
      </c>
    </row>
    <row r="50" spans="1:4" x14ac:dyDescent="0.25">
      <c r="A50" s="108" t="s">
        <v>346</v>
      </c>
      <c r="B50" s="84">
        <f>SUM(B42:B44)</f>
        <v>0</v>
      </c>
      <c r="C50" s="84">
        <f>SUM(C42,B43,C44)</f>
        <v>0</v>
      </c>
      <c r="D50" s="84">
        <f>SUM(D42:D44)</f>
        <v>0</v>
      </c>
    </row>
    <row r="51" spans="1:4" x14ac:dyDescent="0.25">
      <c r="A51" s="108" t="s">
        <v>347</v>
      </c>
      <c r="B51" s="84" t="s">
        <v>263</v>
      </c>
      <c r="C51" s="84">
        <f>SUM(C42,B43,C44,B45,C46)</f>
        <v>0</v>
      </c>
      <c r="D51" s="84">
        <f>SUM(D42:D46)</f>
        <v>0</v>
      </c>
    </row>
    <row r="52" spans="1:4" x14ac:dyDescent="0.25">
      <c r="A52" s="453" t="s">
        <v>328</v>
      </c>
      <c r="B52" s="454"/>
      <c r="C52" s="454"/>
      <c r="D52" s="455"/>
    </row>
    <row r="53" spans="1:4" ht="90" x14ac:dyDescent="0.25">
      <c r="A53" s="104" t="s">
        <v>367</v>
      </c>
      <c r="B53" s="93">
        <v>0</v>
      </c>
      <c r="C53" s="93">
        <v>0</v>
      </c>
      <c r="D53" s="93">
        <v>0</v>
      </c>
    </row>
    <row r="54" spans="1:4" ht="60" x14ac:dyDescent="0.25">
      <c r="A54" s="104" t="s">
        <v>368</v>
      </c>
      <c r="B54" s="322">
        <v>2.2000000000000002</v>
      </c>
      <c r="C54" s="84" t="s">
        <v>339</v>
      </c>
      <c r="D54" s="322">
        <v>2.2000000000000002</v>
      </c>
    </row>
    <row r="55" spans="1:4" ht="30" x14ac:dyDescent="0.25">
      <c r="A55" s="104" t="s">
        <v>341</v>
      </c>
      <c r="B55" s="93">
        <v>0</v>
      </c>
      <c r="C55" s="93">
        <v>0</v>
      </c>
      <c r="D55" s="93">
        <v>0</v>
      </c>
    </row>
    <row r="56" spans="1:4" ht="45" x14ac:dyDescent="0.25">
      <c r="A56" s="104" t="s">
        <v>369</v>
      </c>
      <c r="B56" s="93">
        <v>0</v>
      </c>
      <c r="C56" s="84" t="s">
        <v>339</v>
      </c>
      <c r="D56" s="93">
        <v>0</v>
      </c>
    </row>
    <row r="57" spans="1:4" ht="60" x14ac:dyDescent="0.25">
      <c r="A57" s="104" t="s">
        <v>370</v>
      </c>
      <c r="B57" s="93">
        <v>0</v>
      </c>
      <c r="C57" s="93">
        <v>0</v>
      </c>
      <c r="D57" s="93">
        <v>0</v>
      </c>
    </row>
    <row r="58" spans="1:4" ht="45" x14ac:dyDescent="0.25">
      <c r="A58" s="284" t="s">
        <v>371</v>
      </c>
      <c r="B58" s="93">
        <v>132.1</v>
      </c>
      <c r="C58" s="84" t="s">
        <v>339</v>
      </c>
      <c r="D58" s="84" t="s">
        <v>339</v>
      </c>
    </row>
    <row r="59" spans="1:4" ht="60" x14ac:dyDescent="0.25">
      <c r="A59" s="284" t="s">
        <v>372</v>
      </c>
      <c r="B59" s="93">
        <v>10.7</v>
      </c>
      <c r="C59" s="84" t="s">
        <v>339</v>
      </c>
      <c r="D59" s="84" t="s">
        <v>339</v>
      </c>
    </row>
    <row r="60" spans="1:4" s="105" customFormat="1" x14ac:dyDescent="0.25">
      <c r="A60" s="106" t="s">
        <v>329</v>
      </c>
      <c r="B60" s="107">
        <f>SUM(B53:B59)</f>
        <v>144.99999999999997</v>
      </c>
      <c r="C60" s="107" t="s">
        <v>263</v>
      </c>
      <c r="D60" s="107" t="s">
        <v>263</v>
      </c>
    </row>
    <row r="61" spans="1:4" x14ac:dyDescent="0.25">
      <c r="A61" s="108" t="s">
        <v>346</v>
      </c>
      <c r="B61" s="84">
        <f>SUM(B53:B55)</f>
        <v>2.2000000000000002</v>
      </c>
      <c r="C61" s="84">
        <f>SUM(C53,B54,C55)</f>
        <v>2.2000000000000002</v>
      </c>
      <c r="D61" s="84">
        <f>SUM(D53:D55)</f>
        <v>2.2000000000000002</v>
      </c>
    </row>
    <row r="62" spans="1:4" x14ac:dyDescent="0.25">
      <c r="A62" s="108" t="s">
        <v>347</v>
      </c>
      <c r="B62" s="84" t="s">
        <v>263</v>
      </c>
      <c r="C62" s="84">
        <f>SUM(C53,B54,C55,B56,C57)</f>
        <v>2.2000000000000002</v>
      </c>
      <c r="D62" s="84">
        <f>SUM(D53:D57)</f>
        <v>2.2000000000000002</v>
      </c>
    </row>
    <row r="63" spans="1:4" x14ac:dyDescent="0.25">
      <c r="A63" s="110"/>
      <c r="B63" s="111"/>
      <c r="C63" s="111"/>
      <c r="D63" s="111"/>
    </row>
    <row r="64" spans="1:4" ht="51.75" customHeight="1" x14ac:dyDescent="0.25">
      <c r="A64" s="431" t="s">
        <v>373</v>
      </c>
      <c r="B64" s="431"/>
      <c r="C64" s="431"/>
      <c r="D64" s="431"/>
    </row>
  </sheetData>
  <sheetProtection algorithmName="SHA-512" hashValue="ars4YkTGyfOd4XXyZzs97mqLhWE4Iqy391WqdDFX30h75PW9ecQFZSyBxs6bJBeMkM3twA3NaqR0lX+h6NJTyw==" saltValue="ATKiRzvGu9MtnANijyWwqQ==" spinCount="100000" sheet="1" objects="1" scenarios="1" formatCells="0" formatColumns="0" formatRows="0" deleteColumns="0" deleteRows="0" sort="0" autoFilter="0"/>
  <mergeCells count="10">
    <mergeCell ref="A19:D19"/>
    <mergeCell ref="A30:D30"/>
    <mergeCell ref="A41:D41"/>
    <mergeCell ref="A52:D52"/>
    <mergeCell ref="A64:D64"/>
    <mergeCell ref="A1:D1"/>
    <mergeCell ref="A2:D2"/>
    <mergeCell ref="A4:A5"/>
    <mergeCell ref="B5:D5"/>
    <mergeCell ref="A7:D7"/>
  </mergeCells>
  <dataValidations count="1">
    <dataValidation type="list" allowBlank="1" showInputMessage="1" showErrorMessage="1" sqref="B5">
      <formula1>Период</formula1>
    </dataValidation>
  </dataValidations>
  <pageMargins left="0.39370078740157477" right="0.39370078740157477" top="0.59055118110236249" bottom="0.39370078740157477" header="0.31496062992125984" footer="0.31496062992125984"/>
  <pageSetup paperSize="9" scale="9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topLeftCell="A48" zoomScale="70" zoomScaleNormal="70" workbookViewId="0">
      <selection activeCell="J48" sqref="J48"/>
    </sheetView>
  </sheetViews>
  <sheetFormatPr defaultRowHeight="15.75" x14ac:dyDescent="0.25"/>
  <cols>
    <col min="1" max="1" width="5.7109375" style="112" customWidth="1"/>
    <col min="2" max="2" width="33.42578125" style="112" customWidth="1"/>
    <col min="3" max="3" width="28.85546875" style="112" customWidth="1"/>
    <col min="4" max="4" width="25.42578125" style="112" customWidth="1"/>
    <col min="5" max="5" width="25.85546875" style="112" bestFit="1" customWidth="1"/>
    <col min="6" max="6" width="23.28515625" style="112" customWidth="1"/>
    <col min="7" max="7" width="20.7109375" style="112" customWidth="1"/>
    <col min="8" max="8" width="15.42578125" style="112" customWidth="1"/>
    <col min="9" max="9" width="42.42578125" style="112" customWidth="1"/>
    <col min="10" max="10" width="82.85546875" style="112" customWidth="1"/>
    <col min="11" max="16384" width="9.140625" style="112"/>
  </cols>
  <sheetData>
    <row r="1" spans="1:9" ht="16.5" x14ac:dyDescent="0.25">
      <c r="A1" s="456" t="s">
        <v>374</v>
      </c>
      <c r="B1" s="456"/>
      <c r="C1" s="456"/>
      <c r="D1" s="456"/>
      <c r="E1" s="456"/>
      <c r="F1" s="456"/>
    </row>
    <row r="2" spans="1:9" ht="19.5" x14ac:dyDescent="0.25">
      <c r="A2" s="456" t="s">
        <v>375</v>
      </c>
      <c r="B2" s="456"/>
      <c r="C2" s="456"/>
      <c r="D2" s="456"/>
      <c r="E2" s="456"/>
      <c r="F2" s="456"/>
    </row>
    <row r="5" spans="1:9" ht="70.5" customHeight="1" x14ac:dyDescent="0.25">
      <c r="A5" s="337" t="s">
        <v>12</v>
      </c>
      <c r="B5" s="337" t="s">
        <v>376</v>
      </c>
      <c r="C5" s="337" t="s">
        <v>377</v>
      </c>
      <c r="D5" s="458" t="s">
        <v>378</v>
      </c>
      <c r="E5" s="460" t="s">
        <v>379</v>
      </c>
      <c r="F5" s="462" t="s">
        <v>380</v>
      </c>
      <c r="G5" s="463"/>
      <c r="H5" s="464" t="s">
        <v>381</v>
      </c>
      <c r="I5" s="465"/>
    </row>
    <row r="6" spans="1:9" ht="96" customHeight="1" x14ac:dyDescent="0.25">
      <c r="A6" s="457"/>
      <c r="B6" s="457"/>
      <c r="C6" s="457"/>
      <c r="D6" s="459"/>
      <c r="E6" s="461"/>
      <c r="F6" s="113" t="s">
        <v>382</v>
      </c>
      <c r="G6" s="113" t="s">
        <v>383</v>
      </c>
      <c r="H6" s="114" t="s">
        <v>262</v>
      </c>
      <c r="I6" s="210" t="s">
        <v>758</v>
      </c>
    </row>
    <row r="7" spans="1:9" ht="25.5" customHeight="1" x14ac:dyDescent="0.25">
      <c r="A7" s="338"/>
      <c r="B7" s="338"/>
      <c r="C7" s="338"/>
      <c r="D7" s="115">
        <v>45658</v>
      </c>
      <c r="E7" s="115" t="s">
        <v>724</v>
      </c>
      <c r="F7" s="466" t="s">
        <v>724</v>
      </c>
      <c r="G7" s="467"/>
      <c r="H7" s="468" t="s">
        <v>724</v>
      </c>
      <c r="I7" s="367"/>
    </row>
    <row r="8" spans="1:9" x14ac:dyDescent="0.25">
      <c r="A8" s="39">
        <v>1</v>
      </c>
      <c r="B8" s="39">
        <v>2</v>
      </c>
      <c r="C8" s="39">
        <v>3</v>
      </c>
      <c r="D8" s="39">
        <v>4</v>
      </c>
      <c r="E8" s="39">
        <v>5</v>
      </c>
      <c r="F8" s="39">
        <v>6</v>
      </c>
      <c r="G8" s="116">
        <v>7</v>
      </c>
      <c r="H8" s="39">
        <v>8</v>
      </c>
      <c r="I8" s="116">
        <v>9</v>
      </c>
    </row>
    <row r="9" spans="1:9" ht="15.75" customHeight="1" x14ac:dyDescent="0.25">
      <c r="A9" s="469" t="s">
        <v>324</v>
      </c>
      <c r="B9" s="470"/>
      <c r="C9" s="470"/>
      <c r="D9" s="470"/>
      <c r="E9" s="470"/>
      <c r="F9" s="471"/>
      <c r="G9" s="117"/>
      <c r="H9" s="118"/>
      <c r="I9" s="118"/>
    </row>
    <row r="10" spans="1:9" hidden="1" x14ac:dyDescent="0.25">
      <c r="A10" s="119"/>
      <c r="B10" s="120"/>
      <c r="C10" s="120"/>
      <c r="D10" s="121"/>
      <c r="E10" s="122"/>
      <c r="F10" s="123"/>
      <c r="G10" s="124"/>
      <c r="H10" s="125"/>
      <c r="I10" s="125"/>
    </row>
    <row r="11" spans="1:9" hidden="1" x14ac:dyDescent="0.25">
      <c r="A11" s="119"/>
      <c r="B11" s="120"/>
      <c r="C11" s="120"/>
      <c r="D11" s="121"/>
      <c r="E11" s="122"/>
      <c r="F11" s="123"/>
      <c r="G11" s="125"/>
      <c r="H11" s="125"/>
      <c r="I11" s="125"/>
    </row>
    <row r="12" spans="1:9" hidden="1" x14ac:dyDescent="0.25">
      <c r="A12" s="119"/>
      <c r="B12" s="120"/>
      <c r="C12" s="120"/>
      <c r="D12" s="121"/>
      <c r="E12" s="122"/>
      <c r="F12" s="123"/>
      <c r="G12" s="125"/>
      <c r="H12" s="125"/>
      <c r="I12" s="125"/>
    </row>
    <row r="13" spans="1:9" hidden="1" x14ac:dyDescent="0.25">
      <c r="A13" s="119"/>
      <c r="B13" s="120"/>
      <c r="C13" s="120"/>
      <c r="D13" s="121"/>
      <c r="E13" s="122"/>
      <c r="F13" s="123"/>
      <c r="G13" s="126"/>
      <c r="H13" s="125"/>
      <c r="I13" s="125"/>
    </row>
    <row r="14" spans="1:9" hidden="1" x14ac:dyDescent="0.25">
      <c r="A14" s="119"/>
      <c r="B14" s="120"/>
      <c r="C14" s="120"/>
      <c r="D14" s="121"/>
      <c r="E14" s="122"/>
      <c r="F14" s="123"/>
      <c r="G14" s="125"/>
      <c r="H14" s="125"/>
      <c r="I14" s="125"/>
    </row>
    <row r="15" spans="1:9" hidden="1" x14ac:dyDescent="0.25">
      <c r="A15" s="119"/>
      <c r="B15" s="120"/>
      <c r="C15" s="120"/>
      <c r="D15" s="121"/>
      <c r="E15" s="122"/>
      <c r="F15" s="123"/>
      <c r="G15" s="125"/>
      <c r="H15" s="125"/>
      <c r="I15" s="125"/>
    </row>
    <row r="16" spans="1:9" hidden="1" x14ac:dyDescent="0.25">
      <c r="A16" s="119"/>
      <c r="B16" s="120"/>
      <c r="C16" s="120"/>
      <c r="D16" s="121"/>
      <c r="E16" s="122"/>
      <c r="F16" s="123"/>
      <c r="G16" s="125"/>
      <c r="H16" s="125"/>
      <c r="I16" s="125"/>
    </row>
    <row r="17" spans="1:10" hidden="1" x14ac:dyDescent="0.25">
      <c r="A17" s="119"/>
      <c r="B17" s="120"/>
      <c r="C17" s="120"/>
      <c r="D17" s="121"/>
      <c r="E17" s="122"/>
      <c r="F17" s="123"/>
      <c r="G17" s="125"/>
      <c r="H17" s="125"/>
      <c r="I17" s="125"/>
    </row>
    <row r="18" spans="1:10" x14ac:dyDescent="0.25">
      <c r="A18" s="40"/>
      <c r="B18" s="127" t="s">
        <v>329</v>
      </c>
      <c r="C18" s="128">
        <f>COUNTA(C10:C17)</f>
        <v>0</v>
      </c>
      <c r="D18" s="128">
        <f>COUNTIF(D10:D17,"Да")</f>
        <v>0</v>
      </c>
      <c r="E18" s="129">
        <f>SUM(E10:E17)</f>
        <v>0</v>
      </c>
      <c r="F18" s="130">
        <f>SUM(F10:F17)</f>
        <v>0</v>
      </c>
      <c r="G18" s="123">
        <f>SUM(G10:G17)</f>
        <v>0</v>
      </c>
      <c r="H18" s="125"/>
      <c r="I18" s="125"/>
    </row>
    <row r="19" spans="1:10" ht="15.75" customHeight="1" x14ac:dyDescent="0.25">
      <c r="A19" s="469" t="s">
        <v>325</v>
      </c>
      <c r="B19" s="470"/>
      <c r="C19" s="470"/>
      <c r="D19" s="470"/>
      <c r="E19" s="470"/>
      <c r="F19" s="471"/>
      <c r="G19" s="118"/>
      <c r="H19" s="118"/>
      <c r="I19" s="118"/>
    </row>
    <row r="20" spans="1:10" ht="47.25" x14ac:dyDescent="0.25">
      <c r="A20" s="119">
        <v>1</v>
      </c>
      <c r="B20" s="131" t="s">
        <v>865</v>
      </c>
      <c r="C20" s="120" t="s">
        <v>663</v>
      </c>
      <c r="D20" s="121" t="s">
        <v>662</v>
      </c>
      <c r="E20" s="279">
        <v>0.6</v>
      </c>
      <c r="F20" s="288">
        <v>33</v>
      </c>
      <c r="G20" s="280">
        <v>1989</v>
      </c>
      <c r="H20" s="280">
        <v>1</v>
      </c>
      <c r="I20" s="296" t="s">
        <v>895</v>
      </c>
    </row>
    <row r="21" spans="1:10" ht="78.75" x14ac:dyDescent="0.25">
      <c r="A21" s="119">
        <v>2</v>
      </c>
      <c r="B21" s="131" t="s">
        <v>866</v>
      </c>
      <c r="C21" s="120" t="s">
        <v>663</v>
      </c>
      <c r="D21" s="121" t="s">
        <v>662</v>
      </c>
      <c r="E21" s="279">
        <v>23.9</v>
      </c>
      <c r="F21" s="288">
        <v>590</v>
      </c>
      <c r="G21" s="280">
        <v>1439</v>
      </c>
      <c r="H21" s="280">
        <v>3</v>
      </c>
      <c r="I21" s="296" t="s">
        <v>897</v>
      </c>
    </row>
    <row r="22" spans="1:10" ht="31.5" x14ac:dyDescent="0.25">
      <c r="A22" s="119">
        <v>3</v>
      </c>
      <c r="B22" s="131" t="s">
        <v>867</v>
      </c>
      <c r="C22" s="120" t="s">
        <v>663</v>
      </c>
      <c r="D22" s="265" t="s">
        <v>662</v>
      </c>
      <c r="E22" s="279">
        <v>5.7</v>
      </c>
      <c r="F22" s="288">
        <v>120</v>
      </c>
      <c r="G22" s="280">
        <v>1771</v>
      </c>
      <c r="H22" s="280">
        <v>1</v>
      </c>
      <c r="I22" s="297" t="s">
        <v>896</v>
      </c>
    </row>
    <row r="23" spans="1:10" hidden="1" x14ac:dyDescent="0.25">
      <c r="A23" s="119"/>
      <c r="B23" s="131"/>
      <c r="C23" s="120"/>
      <c r="D23" s="121"/>
      <c r="E23" s="122"/>
      <c r="F23" s="123"/>
      <c r="G23" s="125"/>
      <c r="H23" s="125"/>
      <c r="I23" s="125"/>
    </row>
    <row r="24" spans="1:10" hidden="1" x14ac:dyDescent="0.25">
      <c r="A24" s="119"/>
      <c r="B24" s="131"/>
      <c r="C24" s="120"/>
      <c r="D24" s="121"/>
      <c r="E24" s="122"/>
      <c r="F24" s="123"/>
      <c r="G24" s="125"/>
      <c r="H24" s="125"/>
      <c r="I24" s="125"/>
    </row>
    <row r="25" spans="1:10" hidden="1" x14ac:dyDescent="0.25">
      <c r="A25" s="119"/>
      <c r="B25" s="131"/>
      <c r="C25" s="120"/>
      <c r="D25" s="121"/>
      <c r="E25" s="122"/>
      <c r="F25" s="123"/>
      <c r="G25" s="124"/>
      <c r="H25" s="125"/>
      <c r="I25" s="125"/>
    </row>
    <row r="26" spans="1:10" hidden="1" x14ac:dyDescent="0.25">
      <c r="A26" s="119"/>
      <c r="B26" s="131"/>
      <c r="C26" s="120"/>
      <c r="D26" s="121"/>
      <c r="E26" s="122"/>
      <c r="F26" s="123"/>
      <c r="G26" s="125"/>
      <c r="H26" s="125"/>
      <c r="I26" s="125"/>
    </row>
    <row r="27" spans="1:10" x14ac:dyDescent="0.25">
      <c r="A27" s="40"/>
      <c r="B27" s="127" t="s">
        <v>329</v>
      </c>
      <c r="C27" s="128">
        <f>COUNTA(C20:C26)</f>
        <v>3</v>
      </c>
      <c r="D27" s="128">
        <f>COUNTIF(D20:D26,"Да")</f>
        <v>3</v>
      </c>
      <c r="E27" s="282">
        <f>SUM(E20:E26)</f>
        <v>30.2</v>
      </c>
      <c r="F27" s="289">
        <f>SUM(F20:F26)</f>
        <v>743</v>
      </c>
      <c r="G27" s="290">
        <f>SUM(G20:G26)</f>
        <v>5199</v>
      </c>
      <c r="H27" s="281">
        <v>5</v>
      </c>
      <c r="I27" s="125"/>
    </row>
    <row r="28" spans="1:10" ht="15.75" customHeight="1" x14ac:dyDescent="0.25">
      <c r="A28" s="469" t="s">
        <v>326</v>
      </c>
      <c r="B28" s="470"/>
      <c r="C28" s="470"/>
      <c r="D28" s="470"/>
      <c r="E28" s="470"/>
      <c r="F28" s="471"/>
      <c r="G28" s="118"/>
      <c r="H28" s="118"/>
      <c r="I28" s="118"/>
    </row>
    <row r="29" spans="1:10" ht="408.75" customHeight="1" x14ac:dyDescent="0.25">
      <c r="A29" s="482">
        <v>1</v>
      </c>
      <c r="B29" s="481" t="s">
        <v>868</v>
      </c>
      <c r="C29" s="483" t="s">
        <v>673</v>
      </c>
      <c r="D29" s="484" t="s">
        <v>662</v>
      </c>
      <c r="E29" s="485">
        <v>4.2</v>
      </c>
      <c r="F29" s="488">
        <v>4821</v>
      </c>
      <c r="G29" s="488">
        <v>6249</v>
      </c>
      <c r="H29" s="489">
        <v>10</v>
      </c>
      <c r="I29" s="478" t="s">
        <v>900</v>
      </c>
      <c r="J29" s="476" t="s">
        <v>898</v>
      </c>
    </row>
    <row r="30" spans="1:10" ht="15.75" hidden="1" customHeight="1" x14ac:dyDescent="0.25">
      <c r="A30" s="348"/>
      <c r="B30" s="350"/>
      <c r="C30" s="350"/>
      <c r="D30" s="348"/>
      <c r="E30" s="486"/>
      <c r="F30" s="486"/>
      <c r="G30" s="479"/>
      <c r="H30" s="479"/>
      <c r="I30" s="479"/>
      <c r="J30" s="477"/>
    </row>
    <row r="31" spans="1:10" ht="15.75" hidden="1" customHeight="1" x14ac:dyDescent="0.25">
      <c r="A31" s="348"/>
      <c r="B31" s="350"/>
      <c r="C31" s="350"/>
      <c r="D31" s="348"/>
      <c r="E31" s="486"/>
      <c r="F31" s="486"/>
      <c r="G31" s="479"/>
      <c r="H31" s="479"/>
      <c r="I31" s="479"/>
      <c r="J31" s="477"/>
    </row>
    <row r="32" spans="1:10" ht="15.75" hidden="1" customHeight="1" x14ac:dyDescent="0.25">
      <c r="A32" s="348"/>
      <c r="B32" s="350"/>
      <c r="C32" s="350"/>
      <c r="D32" s="348"/>
      <c r="E32" s="486"/>
      <c r="F32" s="486"/>
      <c r="G32" s="479"/>
      <c r="H32" s="479"/>
      <c r="I32" s="479"/>
      <c r="J32" s="477"/>
    </row>
    <row r="33" spans="1:10" ht="15.75" hidden="1" customHeight="1" x14ac:dyDescent="0.25">
      <c r="A33" s="348"/>
      <c r="B33" s="350"/>
      <c r="C33" s="350"/>
      <c r="D33" s="348"/>
      <c r="E33" s="486"/>
      <c r="F33" s="486"/>
      <c r="G33" s="479"/>
      <c r="H33" s="479"/>
      <c r="I33" s="479"/>
      <c r="J33" s="477"/>
    </row>
    <row r="34" spans="1:10" ht="15.75" hidden="1" customHeight="1" x14ac:dyDescent="0.25">
      <c r="A34" s="348"/>
      <c r="B34" s="350"/>
      <c r="C34" s="350"/>
      <c r="D34" s="348"/>
      <c r="E34" s="486"/>
      <c r="F34" s="486"/>
      <c r="G34" s="479"/>
      <c r="H34" s="479"/>
      <c r="I34" s="479"/>
      <c r="J34" s="477"/>
    </row>
    <row r="35" spans="1:10" ht="138" customHeight="1" x14ac:dyDescent="0.25">
      <c r="A35" s="349"/>
      <c r="B35" s="351"/>
      <c r="C35" s="351"/>
      <c r="D35" s="349"/>
      <c r="E35" s="487"/>
      <c r="F35" s="487"/>
      <c r="G35" s="480"/>
      <c r="H35" s="480"/>
      <c r="I35" s="480"/>
      <c r="J35" s="477"/>
    </row>
    <row r="36" spans="1:10" x14ac:dyDescent="0.25">
      <c r="A36" s="294"/>
      <c r="B36" s="291" t="s">
        <v>329</v>
      </c>
      <c r="C36" s="292">
        <f>COUNTA(C29:C35)</f>
        <v>1</v>
      </c>
      <c r="D36" s="292">
        <f>COUNTIF(D29:D35,"Да")</f>
        <v>1</v>
      </c>
      <c r="E36" s="282">
        <f>SUM(E29:E35)</f>
        <v>4.2</v>
      </c>
      <c r="F36" s="289">
        <f>SUM(F29:F35)</f>
        <v>4821</v>
      </c>
      <c r="G36" s="290">
        <f>SUM(G29:G35)</f>
        <v>6249</v>
      </c>
      <c r="H36" s="281">
        <v>10</v>
      </c>
      <c r="I36" s="293"/>
    </row>
    <row r="37" spans="1:10" ht="15.75" customHeight="1" x14ac:dyDescent="0.25">
      <c r="A37" s="469" t="s">
        <v>327</v>
      </c>
      <c r="B37" s="470"/>
      <c r="C37" s="470"/>
      <c r="D37" s="470"/>
      <c r="E37" s="470"/>
      <c r="F37" s="471"/>
      <c r="G37" s="118"/>
      <c r="H37" s="118"/>
      <c r="I37" s="118"/>
    </row>
    <row r="38" spans="1:10" hidden="1" x14ac:dyDescent="0.25">
      <c r="A38" s="119"/>
      <c r="B38" s="131"/>
      <c r="C38" s="120"/>
      <c r="D38" s="121"/>
      <c r="E38" s="122"/>
      <c r="F38" s="123"/>
      <c r="G38" s="125"/>
      <c r="H38" s="125"/>
      <c r="I38" s="125"/>
    </row>
    <row r="39" spans="1:10" hidden="1" x14ac:dyDescent="0.25">
      <c r="A39" s="119"/>
      <c r="B39" s="131"/>
      <c r="C39" s="120"/>
      <c r="D39" s="121"/>
      <c r="E39" s="122"/>
      <c r="F39" s="123"/>
      <c r="G39" s="126"/>
      <c r="H39" s="125"/>
      <c r="I39" s="125"/>
    </row>
    <row r="40" spans="1:10" hidden="1" x14ac:dyDescent="0.25">
      <c r="A40" s="119"/>
      <c r="B40" s="131"/>
      <c r="C40" s="120"/>
      <c r="D40" s="121"/>
      <c r="E40" s="122"/>
      <c r="F40" s="123"/>
      <c r="G40" s="125"/>
      <c r="H40" s="125"/>
      <c r="I40" s="125"/>
    </row>
    <row r="41" spans="1:10" hidden="1" x14ac:dyDescent="0.25">
      <c r="A41" s="119"/>
      <c r="B41" s="131"/>
      <c r="C41" s="120"/>
      <c r="D41" s="121"/>
      <c r="E41" s="122"/>
      <c r="F41" s="123"/>
      <c r="G41" s="125"/>
      <c r="H41" s="125"/>
      <c r="I41" s="125"/>
    </row>
    <row r="42" spans="1:10" hidden="1" x14ac:dyDescent="0.25">
      <c r="A42" s="119"/>
      <c r="B42" s="131"/>
      <c r="C42" s="120"/>
      <c r="D42" s="121"/>
      <c r="E42" s="122"/>
      <c r="F42" s="123"/>
      <c r="G42" s="125"/>
      <c r="H42" s="125"/>
      <c r="I42" s="125"/>
    </row>
    <row r="43" spans="1:10" hidden="1" x14ac:dyDescent="0.25">
      <c r="A43" s="119"/>
      <c r="B43" s="131"/>
      <c r="C43" s="120"/>
      <c r="D43" s="121"/>
      <c r="E43" s="122"/>
      <c r="F43" s="123"/>
      <c r="G43" s="125"/>
      <c r="H43" s="125"/>
      <c r="I43" s="125"/>
    </row>
    <row r="44" spans="1:10" hidden="1" x14ac:dyDescent="0.25">
      <c r="A44" s="119"/>
      <c r="B44" s="120"/>
      <c r="C44" s="120"/>
      <c r="D44" s="121"/>
      <c r="E44" s="122"/>
      <c r="F44" s="123"/>
      <c r="G44" s="125"/>
      <c r="H44" s="125"/>
      <c r="I44" s="125"/>
    </row>
    <row r="45" spans="1:10" hidden="1" x14ac:dyDescent="0.25">
      <c r="A45" s="119"/>
      <c r="B45" s="120"/>
      <c r="C45" s="120"/>
      <c r="D45" s="121"/>
      <c r="E45" s="122"/>
      <c r="F45" s="123"/>
      <c r="G45" s="125"/>
      <c r="H45" s="125"/>
      <c r="I45" s="125"/>
    </row>
    <row r="46" spans="1:10" x14ac:dyDescent="0.25">
      <c r="A46" s="40"/>
      <c r="B46" s="127" t="s">
        <v>329</v>
      </c>
      <c r="C46" s="128">
        <f>COUNTA(C38:C45)</f>
        <v>0</v>
      </c>
      <c r="D46" s="128">
        <f>COUNTIF(D38:D45,"Да")</f>
        <v>0</v>
      </c>
      <c r="E46" s="129">
        <f>SUM(E38:E45)</f>
        <v>0</v>
      </c>
      <c r="F46" s="130">
        <f>SUM(F38:F45)</f>
        <v>0</v>
      </c>
      <c r="G46" s="123">
        <f>SUM(G38:G45)</f>
        <v>0</v>
      </c>
      <c r="H46" s="125"/>
      <c r="I46" s="125"/>
    </row>
    <row r="47" spans="1:10" ht="15.75" customHeight="1" x14ac:dyDescent="0.25">
      <c r="A47" s="469" t="s">
        <v>328</v>
      </c>
      <c r="B47" s="470"/>
      <c r="C47" s="470"/>
      <c r="D47" s="470"/>
      <c r="E47" s="470"/>
      <c r="F47" s="471"/>
      <c r="G47" s="118"/>
      <c r="H47" s="118"/>
      <c r="I47" s="118"/>
    </row>
    <row r="48" spans="1:10" ht="344.25" customHeight="1" x14ac:dyDescent="0.25">
      <c r="A48" s="119">
        <v>1</v>
      </c>
      <c r="B48" s="120" t="s">
        <v>869</v>
      </c>
      <c r="C48" s="120" t="s">
        <v>673</v>
      </c>
      <c r="D48" s="121" t="s">
        <v>662</v>
      </c>
      <c r="E48" s="299">
        <v>2.2000000000000002</v>
      </c>
      <c r="F48" s="288">
        <v>1984</v>
      </c>
      <c r="G48" s="280">
        <v>995</v>
      </c>
      <c r="H48" s="280">
        <v>6</v>
      </c>
      <c r="I48" s="298" t="s">
        <v>901</v>
      </c>
      <c r="J48" s="298" t="s">
        <v>899</v>
      </c>
    </row>
    <row r="49" spans="1:9" hidden="1" x14ac:dyDescent="0.25">
      <c r="A49" s="119"/>
      <c r="B49" s="120"/>
      <c r="C49" s="120"/>
      <c r="D49" s="121"/>
      <c r="E49" s="122"/>
      <c r="F49" s="290"/>
      <c r="G49" s="293"/>
      <c r="H49" s="125"/>
      <c r="I49" s="125"/>
    </row>
    <row r="50" spans="1:9" hidden="1" x14ac:dyDescent="0.25">
      <c r="A50" s="119"/>
      <c r="B50" s="120"/>
      <c r="C50" s="120"/>
      <c r="D50" s="121"/>
      <c r="E50" s="122"/>
      <c r="F50" s="290"/>
      <c r="G50" s="293"/>
      <c r="H50" s="125"/>
      <c r="I50" s="125"/>
    </row>
    <row r="51" spans="1:9" hidden="1" x14ac:dyDescent="0.25">
      <c r="A51" s="119"/>
      <c r="B51" s="120"/>
      <c r="C51" s="120"/>
      <c r="D51" s="121"/>
      <c r="E51" s="122"/>
      <c r="F51" s="290"/>
      <c r="G51" s="293"/>
      <c r="H51" s="125"/>
      <c r="I51" s="125"/>
    </row>
    <row r="52" spans="1:9" hidden="1" x14ac:dyDescent="0.25">
      <c r="A52" s="119"/>
      <c r="B52" s="120"/>
      <c r="C52" s="120"/>
      <c r="D52" s="121"/>
      <c r="E52" s="122"/>
      <c r="F52" s="290"/>
      <c r="G52" s="293"/>
      <c r="H52" s="125"/>
      <c r="I52" s="125"/>
    </row>
    <row r="53" spans="1:9" hidden="1" x14ac:dyDescent="0.25">
      <c r="A53" s="119"/>
      <c r="B53" s="120"/>
      <c r="C53" s="120"/>
      <c r="D53" s="121"/>
      <c r="E53" s="122"/>
      <c r="F53" s="290"/>
      <c r="G53" s="293"/>
      <c r="H53" s="125"/>
      <c r="I53" s="125"/>
    </row>
    <row r="54" spans="1:9" x14ac:dyDescent="0.25">
      <c r="A54" s="294"/>
      <c r="B54" s="291" t="s">
        <v>329</v>
      </c>
      <c r="C54" s="292">
        <f>COUNTA(C48:C53)</f>
        <v>1</v>
      </c>
      <c r="D54" s="292">
        <f>COUNTIF(D48:D53,"Да")</f>
        <v>1</v>
      </c>
      <c r="E54" s="282">
        <f>SUM(E48:E53)</f>
        <v>2.2000000000000002</v>
      </c>
      <c r="F54" s="289">
        <f>SUM(F48:F53)</f>
        <v>1984</v>
      </c>
      <c r="G54" s="290">
        <f>SUM(G48:G53)</f>
        <v>995</v>
      </c>
      <c r="H54" s="281">
        <v>6</v>
      </c>
      <c r="I54" s="293"/>
    </row>
    <row r="55" spans="1:9" ht="19.5" customHeight="1" x14ac:dyDescent="0.25">
      <c r="A55" s="475" t="s">
        <v>384</v>
      </c>
      <c r="B55" s="475"/>
      <c r="C55" s="475"/>
      <c r="D55" s="475"/>
      <c r="E55" s="475"/>
      <c r="F55" s="475"/>
      <c r="G55" s="475"/>
    </row>
    <row r="56" spans="1:9" ht="54" customHeight="1" x14ac:dyDescent="0.25">
      <c r="A56" s="472" t="s">
        <v>385</v>
      </c>
      <c r="B56" s="472"/>
      <c r="C56" s="472"/>
      <c r="D56" s="472"/>
      <c r="E56" s="472"/>
      <c r="F56" s="472"/>
      <c r="G56" s="472"/>
    </row>
    <row r="57" spans="1:9" ht="30" customHeight="1" x14ac:dyDescent="0.25">
      <c r="A57" s="472" t="s">
        <v>386</v>
      </c>
      <c r="B57" s="472"/>
      <c r="C57" s="472"/>
      <c r="D57" s="472"/>
      <c r="E57" s="472"/>
      <c r="F57" s="472"/>
      <c r="G57" s="472"/>
    </row>
    <row r="58" spans="1:9" ht="44.25" customHeight="1" x14ac:dyDescent="0.25">
      <c r="A58" s="472" t="s">
        <v>387</v>
      </c>
      <c r="B58" s="472"/>
      <c r="C58" s="472"/>
      <c r="D58" s="472"/>
      <c r="E58" s="472"/>
      <c r="F58" s="472"/>
      <c r="G58" s="472"/>
    </row>
    <row r="59" spans="1:9" ht="42" customHeight="1" x14ac:dyDescent="0.25">
      <c r="A59" s="473" t="s">
        <v>757</v>
      </c>
      <c r="B59" s="474"/>
      <c r="C59" s="474"/>
      <c r="D59" s="474"/>
      <c r="E59" s="474"/>
      <c r="F59" s="474"/>
      <c r="G59" s="474"/>
    </row>
  </sheetData>
  <sheetProtection formatCells="0" formatColumns="0" formatRows="0" insertRows="0" deleteColumns="0" deleteRows="0" sort="0" autoFilter="0"/>
  <mergeCells count="31">
    <mergeCell ref="J29:J35"/>
    <mergeCell ref="I29:I35"/>
    <mergeCell ref="B29:B35"/>
    <mergeCell ref="A29:A35"/>
    <mergeCell ref="C29:C35"/>
    <mergeCell ref="D29:D35"/>
    <mergeCell ref="E29:E35"/>
    <mergeCell ref="F29:F35"/>
    <mergeCell ref="G29:G35"/>
    <mergeCell ref="H29:H35"/>
    <mergeCell ref="A57:G57"/>
    <mergeCell ref="A58:G58"/>
    <mergeCell ref="A59:G59"/>
    <mergeCell ref="A28:F28"/>
    <mergeCell ref="A37:F37"/>
    <mergeCell ref="A47:F47"/>
    <mergeCell ref="A55:G55"/>
    <mergeCell ref="A56:G56"/>
    <mergeCell ref="H5:I5"/>
    <mergeCell ref="F7:G7"/>
    <mergeCell ref="H7:I7"/>
    <mergeCell ref="A9:F9"/>
    <mergeCell ref="A19:F19"/>
    <mergeCell ref="A1:F1"/>
    <mergeCell ref="A2:F2"/>
    <mergeCell ref="A5:A7"/>
    <mergeCell ref="B5:B7"/>
    <mergeCell ref="C5:C7"/>
    <mergeCell ref="D5:D6"/>
    <mergeCell ref="E5:E6"/>
    <mergeCell ref="F5:G5"/>
  </mergeCells>
  <dataValidations count="5">
    <dataValidation type="list" allowBlank="1" showInputMessage="1" showErrorMessage="1" sqref="D7">
      <formula1>Дата</formula1>
    </dataValidation>
    <dataValidation type="list" allowBlank="1" showInputMessage="1" showErrorMessage="1" sqref="D38:D45 D10:D17 D20:D26 D48:D53 D29">
      <formula1>Список</formula1>
    </dataValidation>
    <dataValidation type="list" allowBlank="1" showInputMessage="1" showErrorMessage="1" sqref="C38:C45 C10:C17 C20:C26 C48:C53 C29">
      <formula1>Перечень</formula1>
    </dataValidation>
    <dataValidation type="list" allowBlank="1" showInputMessage="1" showErrorMessage="1" sqref="E7:F7">
      <formula1>Период</formula1>
    </dataValidation>
    <dataValidation type="list" allowBlank="1" showInputMessage="1" showErrorMessage="1" sqref="H7:I7">
      <formula1>"январь-июнь 2023 года, за 2023 год, за 2024 год"</formula1>
    </dataValidation>
  </dataValidations>
  <pageMargins left="0.39370078740157477" right="0.39370078740157477" top="0.59055118110236249" bottom="0.39370078740157477" header="0.31496062992125984" footer="0.31496062992125984"/>
  <pageSetup paperSize="9" scale="3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7"/>
  <sheetViews>
    <sheetView zoomScale="85" workbookViewId="0">
      <pane ySplit="6" topLeftCell="A22" activePane="bottomLeft" state="frozen"/>
      <selection pane="bottomLeft" activeCell="D25" sqref="D25"/>
    </sheetView>
  </sheetViews>
  <sheetFormatPr defaultRowHeight="15.75" x14ac:dyDescent="0.25"/>
  <cols>
    <col min="1" max="1" width="5.7109375" style="132" customWidth="1"/>
    <col min="2" max="2" width="43.5703125" style="132" customWidth="1"/>
    <col min="3" max="4" width="34.5703125" style="132" customWidth="1"/>
    <col min="5" max="16384" width="9.140625" style="132"/>
  </cols>
  <sheetData>
    <row r="1" spans="1:4" ht="16.5" x14ac:dyDescent="0.25">
      <c r="A1" s="495" t="s">
        <v>388</v>
      </c>
      <c r="B1" s="495"/>
      <c r="C1" s="495"/>
      <c r="D1" s="495"/>
    </row>
    <row r="2" spans="1:4" ht="16.5" x14ac:dyDescent="0.25">
      <c r="A2" s="495" t="s">
        <v>389</v>
      </c>
      <c r="B2" s="495"/>
      <c r="C2" s="495"/>
      <c r="D2" s="495"/>
    </row>
    <row r="3" spans="1:4" ht="16.5" x14ac:dyDescent="0.25">
      <c r="A3" s="495" t="s">
        <v>724</v>
      </c>
      <c r="B3" s="495"/>
      <c r="C3" s="495"/>
      <c r="D3" s="495"/>
    </row>
    <row r="5" spans="1:4" ht="94.5" x14ac:dyDescent="0.25">
      <c r="A5" s="133" t="s">
        <v>12</v>
      </c>
      <c r="B5" s="133" t="s">
        <v>390</v>
      </c>
      <c r="C5" s="133" t="s">
        <v>391</v>
      </c>
      <c r="D5" s="133" t="s">
        <v>392</v>
      </c>
    </row>
    <row r="6" spans="1:4" x14ac:dyDescent="0.25">
      <c r="A6" s="134">
        <v>1</v>
      </c>
      <c r="B6" s="134">
        <v>2</v>
      </c>
      <c r="C6" s="134">
        <v>3</v>
      </c>
      <c r="D6" s="134">
        <v>4</v>
      </c>
    </row>
    <row r="7" spans="1:4" x14ac:dyDescent="0.25">
      <c r="A7" s="490" t="s">
        <v>325</v>
      </c>
      <c r="B7" s="491"/>
      <c r="C7" s="491"/>
      <c r="D7" s="492"/>
    </row>
    <row r="8" spans="1:4" ht="31.5" x14ac:dyDescent="0.25">
      <c r="A8" s="135">
        <v>1</v>
      </c>
      <c r="B8" s="91" t="s">
        <v>393</v>
      </c>
      <c r="C8" s="136">
        <v>674</v>
      </c>
      <c r="D8" s="28">
        <v>0</v>
      </c>
    </row>
    <row r="9" spans="1:4" ht="31.5" x14ac:dyDescent="0.25">
      <c r="A9" s="135">
        <v>2</v>
      </c>
      <c r="B9" s="91" t="s">
        <v>394</v>
      </c>
      <c r="C9" s="136">
        <v>2029</v>
      </c>
      <c r="D9" s="28">
        <v>0</v>
      </c>
    </row>
    <row r="10" spans="1:4" ht="47.25" x14ac:dyDescent="0.25">
      <c r="A10" s="135">
        <v>3</v>
      </c>
      <c r="B10" s="91" t="s">
        <v>395</v>
      </c>
      <c r="C10" s="136">
        <v>1989</v>
      </c>
      <c r="D10" s="28">
        <v>33</v>
      </c>
    </row>
    <row r="11" spans="1:4" ht="47.25" x14ac:dyDescent="0.25">
      <c r="A11" s="135">
        <v>4</v>
      </c>
      <c r="B11" s="91" t="s">
        <v>396</v>
      </c>
      <c r="C11" s="136">
        <v>0</v>
      </c>
      <c r="D11" s="28">
        <v>0</v>
      </c>
    </row>
    <row r="12" spans="1:4" ht="47.25" x14ac:dyDescent="0.25">
      <c r="A12" s="135">
        <v>5</v>
      </c>
      <c r="B12" s="91" t="s">
        <v>397</v>
      </c>
      <c r="C12" s="300">
        <v>1771</v>
      </c>
      <c r="D12" s="300">
        <v>120</v>
      </c>
    </row>
    <row r="13" spans="1:4" ht="31.5" x14ac:dyDescent="0.25">
      <c r="A13" s="135">
        <v>6</v>
      </c>
      <c r="B13" s="209" t="s">
        <v>749</v>
      </c>
      <c r="C13" s="300">
        <v>1439</v>
      </c>
      <c r="D13" s="300">
        <v>590</v>
      </c>
    </row>
    <row r="14" spans="1:4" ht="31.5" x14ac:dyDescent="0.25">
      <c r="A14" s="137">
        <v>7</v>
      </c>
      <c r="B14" s="91" t="s">
        <v>398</v>
      </c>
      <c r="C14" s="28">
        <v>0</v>
      </c>
      <c r="D14" s="28">
        <v>0</v>
      </c>
    </row>
    <row r="15" spans="1:4" x14ac:dyDescent="0.25">
      <c r="A15" s="490" t="s">
        <v>326</v>
      </c>
      <c r="B15" s="491"/>
      <c r="C15" s="491"/>
      <c r="D15" s="492"/>
    </row>
    <row r="16" spans="1:4" x14ac:dyDescent="0.25">
      <c r="A16" s="135">
        <v>1</v>
      </c>
      <c r="B16" s="91" t="s">
        <v>399</v>
      </c>
      <c r="C16" s="136">
        <v>0</v>
      </c>
      <c r="D16" s="136">
        <v>0</v>
      </c>
    </row>
    <row r="17" spans="1:4" x14ac:dyDescent="0.25">
      <c r="A17" s="135">
        <v>2</v>
      </c>
      <c r="B17" s="91" t="s">
        <v>400</v>
      </c>
      <c r="C17" s="283">
        <v>0</v>
      </c>
      <c r="D17" s="136">
        <v>0</v>
      </c>
    </row>
    <row r="18" spans="1:4" x14ac:dyDescent="0.25">
      <c r="A18" s="135">
        <v>3</v>
      </c>
      <c r="B18" s="91" t="s">
        <v>401</v>
      </c>
      <c r="C18" s="136">
        <v>0</v>
      </c>
      <c r="D18" s="136">
        <v>0</v>
      </c>
    </row>
    <row r="19" spans="1:4" x14ac:dyDescent="0.25">
      <c r="A19" s="135">
        <v>4</v>
      </c>
      <c r="B19" s="91" t="s">
        <v>402</v>
      </c>
      <c r="C19" s="283">
        <v>165095</v>
      </c>
      <c r="D19" s="136">
        <v>0</v>
      </c>
    </row>
    <row r="20" spans="1:4" ht="47.25" x14ac:dyDescent="0.25">
      <c r="A20" s="135">
        <v>5</v>
      </c>
      <c r="B20" s="91" t="s">
        <v>403</v>
      </c>
      <c r="C20" s="295">
        <v>611</v>
      </c>
      <c r="D20" s="136">
        <v>0</v>
      </c>
    </row>
    <row r="21" spans="1:4" ht="31.5" x14ac:dyDescent="0.25">
      <c r="A21" s="138">
        <v>6</v>
      </c>
      <c r="B21" s="139" t="s">
        <v>404</v>
      </c>
      <c r="C21" s="283">
        <v>511397</v>
      </c>
      <c r="D21" s="300">
        <v>5200</v>
      </c>
    </row>
    <row r="22" spans="1:4" x14ac:dyDescent="0.25">
      <c r="A22" s="490" t="s">
        <v>328</v>
      </c>
      <c r="B22" s="491"/>
      <c r="C22" s="491"/>
      <c r="D22" s="492"/>
    </row>
    <row r="23" spans="1:4" ht="31.5" x14ac:dyDescent="0.25">
      <c r="A23" s="135">
        <v>1</v>
      </c>
      <c r="B23" s="140" t="s">
        <v>405</v>
      </c>
      <c r="C23" s="136">
        <v>330</v>
      </c>
      <c r="D23" s="136">
        <v>0</v>
      </c>
    </row>
    <row r="24" spans="1:4" ht="47.25" x14ac:dyDescent="0.25">
      <c r="A24" s="135">
        <v>2</v>
      </c>
      <c r="B24" s="91" t="s">
        <v>406</v>
      </c>
      <c r="C24" s="136">
        <v>140</v>
      </c>
      <c r="D24" s="136">
        <v>0</v>
      </c>
    </row>
    <row r="25" spans="1:4" ht="47.25" x14ac:dyDescent="0.25">
      <c r="A25" s="135">
        <v>3</v>
      </c>
      <c r="B25" s="141" t="s">
        <v>407</v>
      </c>
      <c r="C25" s="136">
        <v>1529</v>
      </c>
      <c r="D25" s="300">
        <v>4860</v>
      </c>
    </row>
    <row r="26" spans="1:4" x14ac:dyDescent="0.25">
      <c r="A26" s="490" t="s">
        <v>324</v>
      </c>
      <c r="B26" s="491"/>
      <c r="C26" s="491"/>
      <c r="D26" s="492"/>
    </row>
    <row r="27" spans="1:4" ht="47.25" x14ac:dyDescent="0.25">
      <c r="A27" s="135">
        <v>1</v>
      </c>
      <c r="B27" s="140" t="s">
        <v>408</v>
      </c>
      <c r="C27" s="136">
        <v>0</v>
      </c>
      <c r="D27" s="136">
        <v>0</v>
      </c>
    </row>
    <row r="28" spans="1:4" ht="31.5" x14ac:dyDescent="0.25">
      <c r="A28" s="135">
        <v>2</v>
      </c>
      <c r="B28" s="140" t="s">
        <v>409</v>
      </c>
      <c r="C28" s="136">
        <v>0</v>
      </c>
      <c r="D28" s="136">
        <v>0</v>
      </c>
    </row>
    <row r="29" spans="1:4" ht="47.25" x14ac:dyDescent="0.25">
      <c r="A29" s="135">
        <v>3</v>
      </c>
      <c r="B29" s="140" t="s">
        <v>410</v>
      </c>
      <c r="C29" s="136">
        <v>0</v>
      </c>
      <c r="D29" s="136">
        <v>0</v>
      </c>
    </row>
    <row r="30" spans="1:4" x14ac:dyDescent="0.25">
      <c r="A30" s="490" t="s">
        <v>327</v>
      </c>
      <c r="B30" s="491"/>
      <c r="C30" s="491"/>
      <c r="D30" s="492"/>
    </row>
    <row r="31" spans="1:4" x14ac:dyDescent="0.25">
      <c r="A31" s="135">
        <v>1</v>
      </c>
      <c r="B31" s="140" t="s">
        <v>411</v>
      </c>
      <c r="C31" s="136">
        <v>0</v>
      </c>
      <c r="D31" s="136">
        <v>0</v>
      </c>
    </row>
    <row r="32" spans="1:4" x14ac:dyDescent="0.25">
      <c r="A32" s="135">
        <v>2</v>
      </c>
      <c r="B32" s="140" t="s">
        <v>412</v>
      </c>
      <c r="C32" s="136">
        <v>0</v>
      </c>
      <c r="D32" s="136">
        <v>0</v>
      </c>
    </row>
    <row r="33" spans="1:4" x14ac:dyDescent="0.25">
      <c r="A33" s="135">
        <v>3</v>
      </c>
      <c r="B33" s="140" t="s">
        <v>413</v>
      </c>
      <c r="C33" s="136">
        <v>0</v>
      </c>
      <c r="D33" s="136">
        <v>0</v>
      </c>
    </row>
    <row r="34" spans="1:4" ht="31.5" x14ac:dyDescent="0.25">
      <c r="A34" s="135">
        <v>4</v>
      </c>
      <c r="B34" s="140" t="s">
        <v>414</v>
      </c>
      <c r="C34" s="136">
        <v>0</v>
      </c>
      <c r="D34" s="136">
        <v>0</v>
      </c>
    </row>
    <row r="35" spans="1:4" ht="31.5" x14ac:dyDescent="0.25">
      <c r="A35" s="135">
        <v>5</v>
      </c>
      <c r="B35" s="140" t="s">
        <v>415</v>
      </c>
      <c r="C35" s="136">
        <v>0</v>
      </c>
      <c r="D35" s="136">
        <v>0</v>
      </c>
    </row>
    <row r="36" spans="1:4" ht="47.25" x14ac:dyDescent="0.25">
      <c r="A36" s="135">
        <v>6</v>
      </c>
      <c r="B36" s="140" t="s">
        <v>416</v>
      </c>
      <c r="C36" s="136">
        <v>0</v>
      </c>
      <c r="D36" s="136">
        <v>0</v>
      </c>
    </row>
    <row r="37" spans="1:4" s="142" customFormat="1" x14ac:dyDescent="0.25">
      <c r="A37" s="493" t="s">
        <v>329</v>
      </c>
      <c r="B37" s="494"/>
      <c r="C37" s="143">
        <f>SUM(C8:C14,C16:C21,C23:C25,C27:C29,C31:C36)</f>
        <v>687004</v>
      </c>
      <c r="D37" s="143">
        <f>SUM(D8:D14,D16:D21,D23:D25,D27:D29,D31:D36)</f>
        <v>10803</v>
      </c>
    </row>
  </sheetData>
  <sheetProtection algorithmName="SHA-512" hashValue="f4GA1KKcB91BoZfmAh74UucidABJcy3UFmk8+iBZwmSwU/tDAUfCob8qv7oBKa48EcaH1DJsctRe+Hw50dbQYw==" saltValue="k2rmNlbMPfgoRi59MeMrQA==" spinCount="100000" sheet="1" objects="1" scenarios="1" formatCells="0" formatColumns="0" formatRows="0" insertRows="0" sort="0" autoFilter="0"/>
  <mergeCells count="9">
    <mergeCell ref="A22:D22"/>
    <mergeCell ref="A26:D26"/>
    <mergeCell ref="A30:D30"/>
    <mergeCell ref="A37:B37"/>
    <mergeCell ref="A1:D1"/>
    <mergeCell ref="A2:D2"/>
    <mergeCell ref="A3:D3"/>
    <mergeCell ref="A7:D7"/>
    <mergeCell ref="A15:D15"/>
  </mergeCells>
  <dataValidations count="1">
    <dataValidation type="list" allowBlank="1" showInputMessage="1" showErrorMessage="1" sqref="A3:D3">
      <formula1>Период</formula1>
    </dataValidation>
  </dataValidations>
  <pageMargins left="0.39370078740157477" right="0.39370078740157477" top="0.59055118110236249" bottom="0.39370078740157477" header="0.31496062992125984" footer="0.31496062992125984"/>
  <pageSetup paperSize="9" scale="83"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7"/>
  <sheetViews>
    <sheetView topLeftCell="A28" zoomScale="85" zoomScaleNormal="85" workbookViewId="0">
      <selection activeCell="D26" sqref="D26"/>
    </sheetView>
  </sheetViews>
  <sheetFormatPr defaultRowHeight="15" x14ac:dyDescent="0.25"/>
  <cols>
    <col min="1" max="1" width="9.5703125" style="38" customWidth="1"/>
    <col min="2" max="2" width="44.5703125" style="38" customWidth="1"/>
    <col min="3" max="3" width="49.42578125" style="38" customWidth="1"/>
    <col min="4" max="4" width="37.7109375" style="38" customWidth="1"/>
    <col min="5" max="5" width="12.28515625" style="38" customWidth="1"/>
    <col min="6" max="16384" width="9.140625" style="38"/>
  </cols>
  <sheetData>
    <row r="1" spans="1:4" ht="37.5" customHeight="1" x14ac:dyDescent="0.25">
      <c r="A1" s="496" t="s">
        <v>759</v>
      </c>
      <c r="B1" s="497"/>
      <c r="C1" s="497"/>
      <c r="D1" s="497"/>
    </row>
    <row r="2" spans="1:4" ht="55.5" customHeight="1" x14ac:dyDescent="0.25">
      <c r="A2" s="498" t="s">
        <v>417</v>
      </c>
      <c r="B2" s="499"/>
      <c r="C2" s="499"/>
      <c r="D2" s="500"/>
    </row>
    <row r="3" spans="1:4" ht="209.25" customHeight="1" x14ac:dyDescent="0.25">
      <c r="A3" s="343" t="s">
        <v>418</v>
      </c>
      <c r="B3" s="501" t="s">
        <v>419</v>
      </c>
      <c r="C3" s="145" t="s">
        <v>420</v>
      </c>
      <c r="D3" s="270" t="s">
        <v>874</v>
      </c>
    </row>
    <row r="4" spans="1:4" ht="171.75" customHeight="1" x14ac:dyDescent="0.25">
      <c r="A4" s="339"/>
      <c r="B4" s="502"/>
      <c r="C4" s="145" t="s">
        <v>421</v>
      </c>
      <c r="D4" s="270" t="s">
        <v>875</v>
      </c>
    </row>
    <row r="5" spans="1:4" ht="51" x14ac:dyDescent="0.25">
      <c r="A5" s="340"/>
      <c r="B5" s="503"/>
      <c r="C5" s="145" t="s">
        <v>422</v>
      </c>
      <c r="D5" s="271" t="s">
        <v>876</v>
      </c>
    </row>
    <row r="6" spans="1:4" ht="31.5" x14ac:dyDescent="0.25">
      <c r="A6" s="343" t="s">
        <v>146</v>
      </c>
      <c r="B6" s="147" t="s">
        <v>423</v>
      </c>
      <c r="C6" s="145"/>
      <c r="D6" s="145"/>
    </row>
    <row r="7" spans="1:4" ht="31.5" x14ac:dyDescent="0.25">
      <c r="A7" s="339"/>
      <c r="B7" s="148" t="s">
        <v>424</v>
      </c>
      <c r="C7" s="145" t="s">
        <v>425</v>
      </c>
      <c r="D7" s="272">
        <v>754.2</v>
      </c>
    </row>
    <row r="8" spans="1:4" ht="31.5" x14ac:dyDescent="0.25">
      <c r="A8" s="339"/>
      <c r="B8" s="148" t="s">
        <v>426</v>
      </c>
      <c r="C8" s="145" t="s">
        <v>425</v>
      </c>
      <c r="D8" s="149">
        <v>0</v>
      </c>
    </row>
    <row r="9" spans="1:4" ht="82.5" customHeight="1" x14ac:dyDescent="0.25">
      <c r="A9" s="339"/>
      <c r="B9" s="148"/>
      <c r="C9" s="145" t="s">
        <v>427</v>
      </c>
      <c r="D9" s="149">
        <f>D8*100/D7</f>
        <v>0</v>
      </c>
    </row>
    <row r="10" spans="1:4" ht="31.5" x14ac:dyDescent="0.25">
      <c r="A10" s="339"/>
      <c r="B10" s="148" t="s">
        <v>428</v>
      </c>
      <c r="C10" s="145" t="s">
        <v>425</v>
      </c>
      <c r="D10" s="149">
        <v>0</v>
      </c>
    </row>
    <row r="11" spans="1:4" ht="31.5" x14ac:dyDescent="0.25">
      <c r="A11" s="340"/>
      <c r="B11" s="148" t="s">
        <v>429</v>
      </c>
      <c r="C11" s="145" t="s">
        <v>425</v>
      </c>
      <c r="D11" s="151">
        <f>D7+D8-D10</f>
        <v>754.2</v>
      </c>
    </row>
    <row r="12" spans="1:4" ht="31.5" x14ac:dyDescent="0.25">
      <c r="A12" s="343" t="s">
        <v>430</v>
      </c>
      <c r="B12" s="145" t="s">
        <v>431</v>
      </c>
      <c r="C12" s="145"/>
      <c r="D12" s="145"/>
    </row>
    <row r="13" spans="1:4" ht="31.5" x14ac:dyDescent="0.25">
      <c r="A13" s="339"/>
      <c r="B13" s="148" t="s">
        <v>432</v>
      </c>
      <c r="C13" s="145" t="s">
        <v>262</v>
      </c>
      <c r="D13" s="150">
        <v>46</v>
      </c>
    </row>
    <row r="14" spans="1:4" ht="31.5" x14ac:dyDescent="0.25">
      <c r="A14" s="339"/>
      <c r="B14" s="148" t="s">
        <v>426</v>
      </c>
      <c r="C14" s="145" t="s">
        <v>262</v>
      </c>
      <c r="D14" s="150">
        <v>0</v>
      </c>
    </row>
    <row r="15" spans="1:4" ht="69" customHeight="1" x14ac:dyDescent="0.25">
      <c r="A15" s="339"/>
      <c r="B15" s="148"/>
      <c r="C15" s="145" t="s">
        <v>433</v>
      </c>
      <c r="D15" s="150">
        <f>D14*100/D13</f>
        <v>0</v>
      </c>
    </row>
    <row r="16" spans="1:4" ht="31.5" x14ac:dyDescent="0.25">
      <c r="A16" s="339"/>
      <c r="B16" s="148" t="s">
        <v>428</v>
      </c>
      <c r="C16" s="145" t="s">
        <v>262</v>
      </c>
      <c r="D16" s="150">
        <v>0</v>
      </c>
    </row>
    <row r="17" spans="1:4" ht="31.5" x14ac:dyDescent="0.25">
      <c r="A17" s="340"/>
      <c r="B17" s="148" t="s">
        <v>434</v>
      </c>
      <c r="C17" s="145" t="s">
        <v>262</v>
      </c>
      <c r="D17" s="150">
        <f>D13+D14-D16</f>
        <v>46</v>
      </c>
    </row>
    <row r="18" spans="1:4" ht="47.25" x14ac:dyDescent="0.25">
      <c r="A18" s="343" t="s">
        <v>435</v>
      </c>
      <c r="B18" s="145" t="s">
        <v>436</v>
      </c>
      <c r="C18" s="145" t="s">
        <v>262</v>
      </c>
      <c r="D18" s="150">
        <v>0</v>
      </c>
    </row>
    <row r="19" spans="1:4" ht="47.25" x14ac:dyDescent="0.25">
      <c r="A19" s="340"/>
      <c r="B19" s="148" t="s">
        <v>437</v>
      </c>
      <c r="C19" s="145" t="s">
        <v>262</v>
      </c>
      <c r="D19" s="150">
        <v>0</v>
      </c>
    </row>
    <row r="20" spans="1:4" ht="47.25" x14ac:dyDescent="0.25">
      <c r="A20" s="343" t="s">
        <v>438</v>
      </c>
      <c r="B20" s="145" t="s">
        <v>439</v>
      </c>
      <c r="C20" s="145" t="s">
        <v>262</v>
      </c>
      <c r="D20" s="150">
        <v>2</v>
      </c>
    </row>
    <row r="21" spans="1:4" ht="47.25" x14ac:dyDescent="0.25">
      <c r="A21" s="340"/>
      <c r="B21" s="148" t="s">
        <v>437</v>
      </c>
      <c r="C21" s="145" t="s">
        <v>262</v>
      </c>
      <c r="D21" s="150">
        <v>2</v>
      </c>
    </row>
    <row r="22" spans="1:4" ht="69.75" customHeight="1" x14ac:dyDescent="0.25">
      <c r="A22" s="343" t="s">
        <v>440</v>
      </c>
      <c r="B22" s="145" t="s">
        <v>441</v>
      </c>
      <c r="C22" s="145" t="s">
        <v>262</v>
      </c>
      <c r="D22" s="150">
        <f>D18+D20+D17</f>
        <v>48</v>
      </c>
    </row>
    <row r="23" spans="1:4" ht="54" customHeight="1" x14ac:dyDescent="0.25">
      <c r="A23" s="340"/>
      <c r="B23" s="148" t="s">
        <v>437</v>
      </c>
      <c r="C23" s="145" t="s">
        <v>262</v>
      </c>
      <c r="D23" s="150">
        <v>48</v>
      </c>
    </row>
    <row r="24" spans="1:4" ht="69.75" customHeight="1" x14ac:dyDescent="0.25">
      <c r="A24" s="30" t="s">
        <v>442</v>
      </c>
      <c r="B24" s="145" t="s">
        <v>443</v>
      </c>
      <c r="C24" s="145" t="s">
        <v>444</v>
      </c>
      <c r="D24" s="150">
        <f>D23/D22*100</f>
        <v>100</v>
      </c>
    </row>
    <row r="25" spans="1:4" ht="117.75" customHeight="1" x14ac:dyDescent="0.25">
      <c r="A25" s="343" t="s">
        <v>445</v>
      </c>
      <c r="B25" s="501" t="s">
        <v>446</v>
      </c>
      <c r="C25" s="501" t="s">
        <v>447</v>
      </c>
      <c r="D25" s="285" t="s">
        <v>884</v>
      </c>
    </row>
    <row r="26" spans="1:4" s="70" customFormat="1" ht="168.75" customHeight="1" x14ac:dyDescent="0.25">
      <c r="A26" s="348"/>
      <c r="B26" s="350"/>
      <c r="C26" s="350"/>
      <c r="D26" s="208" t="s">
        <v>877</v>
      </c>
    </row>
    <row r="27" spans="1:4" s="70" customFormat="1" ht="167.25" customHeight="1" x14ac:dyDescent="0.25">
      <c r="A27" s="348"/>
      <c r="B27" s="350"/>
      <c r="C27" s="350"/>
      <c r="D27" s="208" t="s">
        <v>878</v>
      </c>
    </row>
    <row r="28" spans="1:4" s="70" customFormat="1" ht="192.75" customHeight="1" x14ac:dyDescent="0.25">
      <c r="A28" s="349"/>
      <c r="B28" s="351"/>
      <c r="C28" s="351"/>
      <c r="D28" s="208" t="s">
        <v>879</v>
      </c>
    </row>
    <row r="29" spans="1:4" ht="31.5" x14ac:dyDescent="0.25">
      <c r="A29" s="355" t="s">
        <v>448</v>
      </c>
      <c r="B29" s="501" t="s">
        <v>449</v>
      </c>
      <c r="C29" s="145" t="s">
        <v>450</v>
      </c>
      <c r="D29" s="273" t="s">
        <v>840</v>
      </c>
    </row>
    <row r="30" spans="1:4" ht="31.5" x14ac:dyDescent="0.25">
      <c r="A30" s="355"/>
      <c r="B30" s="502"/>
      <c r="C30" s="145" t="s">
        <v>451</v>
      </c>
      <c r="D30" s="273" t="s">
        <v>840</v>
      </c>
    </row>
    <row r="31" spans="1:4" ht="43.5" customHeight="1" x14ac:dyDescent="0.25">
      <c r="A31" s="355"/>
      <c r="B31" s="503"/>
      <c r="C31" s="145" t="s">
        <v>452</v>
      </c>
      <c r="D31" s="273">
        <v>0.1</v>
      </c>
    </row>
    <row r="32" spans="1:4" ht="190.5" customHeight="1" x14ac:dyDescent="0.25">
      <c r="A32" s="30" t="s">
        <v>453</v>
      </c>
      <c r="B32" s="146" t="s">
        <v>454</v>
      </c>
      <c r="C32" s="145" t="s">
        <v>455</v>
      </c>
      <c r="D32" s="273" t="s">
        <v>880</v>
      </c>
    </row>
    <row r="33" spans="1:4" ht="33" customHeight="1" x14ac:dyDescent="0.25">
      <c r="A33" s="355" t="s">
        <v>456</v>
      </c>
      <c r="B33" s="501" t="s">
        <v>457</v>
      </c>
      <c r="C33" s="145" t="s">
        <v>458</v>
      </c>
      <c r="D33" s="151">
        <v>0</v>
      </c>
    </row>
    <row r="34" spans="1:4" ht="35.25" customHeight="1" x14ac:dyDescent="0.25">
      <c r="A34" s="355"/>
      <c r="B34" s="502"/>
      <c r="C34" s="145" t="s">
        <v>459</v>
      </c>
      <c r="D34" s="151">
        <v>4</v>
      </c>
    </row>
    <row r="35" spans="1:4" ht="39" customHeight="1" x14ac:dyDescent="0.25">
      <c r="A35" s="355"/>
      <c r="B35" s="502"/>
      <c r="C35" s="145" t="s">
        <v>460</v>
      </c>
      <c r="D35" s="151">
        <v>0</v>
      </c>
    </row>
    <row r="36" spans="1:4" ht="54.75" customHeight="1" x14ac:dyDescent="0.25">
      <c r="A36" s="355"/>
      <c r="B36" s="503"/>
      <c r="C36" s="152" t="s">
        <v>461</v>
      </c>
      <c r="D36" s="153">
        <f>D33+D34+D35</f>
        <v>4</v>
      </c>
    </row>
    <row r="37" spans="1:4" ht="18.75" customHeight="1" x14ac:dyDescent="0.25">
      <c r="A37" s="355" t="s">
        <v>462</v>
      </c>
      <c r="B37" s="514" t="s">
        <v>463</v>
      </c>
      <c r="C37" s="145" t="s">
        <v>458</v>
      </c>
      <c r="D37" s="151">
        <v>0</v>
      </c>
    </row>
    <row r="38" spans="1:4" ht="15.75" x14ac:dyDescent="0.25">
      <c r="A38" s="355"/>
      <c r="B38" s="514"/>
      <c r="C38" s="145" t="s">
        <v>459</v>
      </c>
      <c r="D38" s="151">
        <v>46</v>
      </c>
    </row>
    <row r="39" spans="1:4" ht="31.5" x14ac:dyDescent="0.25">
      <c r="A39" s="355"/>
      <c r="B39" s="514"/>
      <c r="C39" s="145" t="s">
        <v>460</v>
      </c>
      <c r="D39" s="151">
        <v>0</v>
      </c>
    </row>
    <row r="40" spans="1:4" ht="31.5" x14ac:dyDescent="0.25">
      <c r="A40" s="355"/>
      <c r="B40" s="514"/>
      <c r="C40" s="152" t="s">
        <v>464</v>
      </c>
      <c r="D40" s="153">
        <f>D37+D38+D39</f>
        <v>46</v>
      </c>
    </row>
    <row r="41" spans="1:4" ht="18.75" x14ac:dyDescent="0.25">
      <c r="A41" s="343" t="s">
        <v>465</v>
      </c>
      <c r="B41" s="501" t="s">
        <v>466</v>
      </c>
      <c r="C41" s="145" t="s">
        <v>467</v>
      </c>
      <c r="D41" s="151">
        <v>0</v>
      </c>
    </row>
    <row r="42" spans="1:4" ht="18.75" x14ac:dyDescent="0.25">
      <c r="A42" s="339"/>
      <c r="B42" s="502"/>
      <c r="C42" s="145" t="s">
        <v>468</v>
      </c>
      <c r="D42" s="151">
        <v>754.2</v>
      </c>
    </row>
    <row r="43" spans="1:4" ht="34.5" x14ac:dyDescent="0.25">
      <c r="A43" s="339"/>
      <c r="B43" s="502"/>
      <c r="C43" s="145" t="s">
        <v>469</v>
      </c>
      <c r="D43" s="151">
        <v>0</v>
      </c>
    </row>
    <row r="44" spans="1:4" ht="53.25" customHeight="1" x14ac:dyDescent="0.25">
      <c r="A44" s="340"/>
      <c r="B44" s="503"/>
      <c r="C44" s="152" t="s">
        <v>470</v>
      </c>
      <c r="D44" s="153">
        <f>D41+D42+D43</f>
        <v>754.2</v>
      </c>
    </row>
    <row r="45" spans="1:4" ht="33" customHeight="1" x14ac:dyDescent="0.25">
      <c r="A45" s="508" t="s">
        <v>471</v>
      </c>
      <c r="B45" s="509"/>
      <c r="C45" s="509"/>
      <c r="D45" s="510"/>
    </row>
    <row r="46" spans="1:4" ht="36.75" customHeight="1" x14ac:dyDescent="0.25">
      <c r="A46" s="355" t="s">
        <v>472</v>
      </c>
      <c r="B46" s="501" t="s">
        <v>473</v>
      </c>
      <c r="C46" s="145" t="s">
        <v>474</v>
      </c>
      <c r="D46" s="150">
        <v>26</v>
      </c>
    </row>
    <row r="47" spans="1:4" ht="42" customHeight="1" x14ac:dyDescent="0.25">
      <c r="A47" s="355"/>
      <c r="B47" s="503"/>
      <c r="C47" s="145" t="s">
        <v>475</v>
      </c>
      <c r="D47" s="150">
        <v>817</v>
      </c>
    </row>
    <row r="48" spans="1:4" ht="57" customHeight="1" x14ac:dyDescent="0.25">
      <c r="A48" s="511" t="s">
        <v>476</v>
      </c>
      <c r="B48" s="512"/>
      <c r="C48" s="512"/>
      <c r="D48" s="513"/>
    </row>
    <row r="49" spans="1:5" ht="102" customHeight="1" x14ac:dyDescent="0.25">
      <c r="A49" s="352" t="s">
        <v>477</v>
      </c>
      <c r="B49" s="501" t="s">
        <v>478</v>
      </c>
      <c r="C49" s="154" t="s">
        <v>479</v>
      </c>
      <c r="D49" s="274" t="s">
        <v>130</v>
      </c>
    </row>
    <row r="50" spans="1:5" ht="71.25" customHeight="1" x14ac:dyDescent="0.25">
      <c r="A50" s="353"/>
      <c r="B50" s="502"/>
      <c r="C50" s="154" t="s">
        <v>480</v>
      </c>
      <c r="D50" s="274" t="s">
        <v>130</v>
      </c>
    </row>
    <row r="51" spans="1:5" ht="72" customHeight="1" x14ac:dyDescent="0.25">
      <c r="A51" s="354"/>
      <c r="B51" s="503"/>
      <c r="C51" s="147" t="s">
        <v>481</v>
      </c>
      <c r="D51" s="275">
        <v>837.2</v>
      </c>
    </row>
    <row r="52" spans="1:5" ht="22.5" customHeight="1" x14ac:dyDescent="0.25">
      <c r="A52" s="504" t="s">
        <v>482</v>
      </c>
      <c r="B52" s="505"/>
      <c r="C52" s="505"/>
      <c r="D52" s="505"/>
    </row>
    <row r="53" spans="1:5" ht="409.5" customHeight="1" x14ac:dyDescent="0.25">
      <c r="A53" s="506" t="s">
        <v>483</v>
      </c>
      <c r="B53" s="507" t="s">
        <v>484</v>
      </c>
      <c r="C53" s="157" t="s">
        <v>485</v>
      </c>
      <c r="D53" s="158" t="s">
        <v>871</v>
      </c>
      <c r="E53" s="159"/>
    </row>
    <row r="54" spans="1:5" ht="75" customHeight="1" x14ac:dyDescent="0.25">
      <c r="A54" s="506"/>
      <c r="B54" s="507"/>
      <c r="C54" s="157" t="s">
        <v>486</v>
      </c>
      <c r="D54" s="269" t="s">
        <v>872</v>
      </c>
      <c r="E54" s="159"/>
    </row>
    <row r="55" spans="1:5" ht="53.25" customHeight="1" x14ac:dyDescent="0.25">
      <c r="A55" s="156" t="s">
        <v>487</v>
      </c>
      <c r="B55" s="157" t="s">
        <v>488</v>
      </c>
      <c r="C55" s="157" t="s">
        <v>489</v>
      </c>
      <c r="D55" s="268" t="s">
        <v>873</v>
      </c>
      <c r="E55" s="159"/>
    </row>
    <row r="56" spans="1:5" ht="48" customHeight="1" x14ac:dyDescent="0.25">
      <c r="A56" s="156" t="s">
        <v>490</v>
      </c>
      <c r="B56" s="157" t="s">
        <v>491</v>
      </c>
      <c r="C56" s="157" t="s">
        <v>262</v>
      </c>
      <c r="D56" s="267">
        <v>0</v>
      </c>
      <c r="E56" s="159"/>
    </row>
    <row r="57" spans="1:5" ht="22.5" customHeight="1" x14ac:dyDescent="0.25">
      <c r="A57" s="160"/>
      <c r="B57" s="161"/>
      <c r="C57" s="161"/>
      <c r="D57" s="162"/>
      <c r="E57" s="159"/>
    </row>
    <row r="58" spans="1:5" ht="15" customHeight="1" x14ac:dyDescent="0.25">
      <c r="A58" s="163" t="s">
        <v>492</v>
      </c>
    </row>
    <row r="59" spans="1:5" ht="35.25" customHeight="1" x14ac:dyDescent="0.25">
      <c r="B59" s="164"/>
      <c r="C59" s="164"/>
      <c r="D59" s="164"/>
    </row>
    <row r="60" spans="1:5" ht="24.75" customHeight="1" x14ac:dyDescent="0.25">
      <c r="B60" s="164"/>
      <c r="C60" s="164"/>
      <c r="D60" s="164"/>
    </row>
    <row r="61" spans="1:5" x14ac:dyDescent="0.25">
      <c r="B61" s="164"/>
      <c r="C61" s="164"/>
      <c r="D61" s="164"/>
    </row>
    <row r="62" spans="1:5" x14ac:dyDescent="0.25">
      <c r="B62" s="164"/>
      <c r="C62" s="164"/>
      <c r="D62" s="164"/>
    </row>
    <row r="63" spans="1:5" x14ac:dyDescent="0.25">
      <c r="B63" s="164"/>
      <c r="C63" s="164"/>
      <c r="D63" s="164"/>
    </row>
    <row r="64" spans="1:5" x14ac:dyDescent="0.25">
      <c r="B64" s="164"/>
      <c r="C64" s="164"/>
      <c r="D64" s="164"/>
    </row>
    <row r="65" spans="2:4" x14ac:dyDescent="0.25">
      <c r="B65" s="164"/>
      <c r="C65" s="164"/>
      <c r="D65" s="164"/>
    </row>
    <row r="66" spans="2:4" x14ac:dyDescent="0.25">
      <c r="B66" s="164"/>
      <c r="C66" s="164"/>
      <c r="D66" s="164"/>
    </row>
    <row r="67" spans="2:4" x14ac:dyDescent="0.25">
      <c r="B67" s="164"/>
      <c r="C67" s="164"/>
      <c r="D67" s="164"/>
    </row>
  </sheetData>
  <mergeCells count="29">
    <mergeCell ref="B25:B28"/>
    <mergeCell ref="C25:C28"/>
    <mergeCell ref="A48:D48"/>
    <mergeCell ref="A49:A51"/>
    <mergeCell ref="B49:B51"/>
    <mergeCell ref="B29:B31"/>
    <mergeCell ref="A33:A36"/>
    <mergeCell ref="B33:B36"/>
    <mergeCell ref="A37:A40"/>
    <mergeCell ref="B37:B40"/>
    <mergeCell ref="A52:D52"/>
    <mergeCell ref="A53:A54"/>
    <mergeCell ref="B53:B54"/>
    <mergeCell ref="A41:A44"/>
    <mergeCell ref="B41:B44"/>
    <mergeCell ref="A45:D45"/>
    <mergeCell ref="A46:A47"/>
    <mergeCell ref="B46:B47"/>
    <mergeCell ref="A12:A17"/>
    <mergeCell ref="A18:A19"/>
    <mergeCell ref="A20:A21"/>
    <mergeCell ref="A22:A23"/>
    <mergeCell ref="A29:A31"/>
    <mergeCell ref="A25:A28"/>
    <mergeCell ref="A1:D1"/>
    <mergeCell ref="A2:D2"/>
    <mergeCell ref="A3:A5"/>
    <mergeCell ref="B3:B5"/>
    <mergeCell ref="A6:A11"/>
  </mergeCells>
  <hyperlinks>
    <hyperlink ref="D54" r:id="rId1"/>
    <hyperlink ref="D5" r:id="rId2"/>
  </hyperlinks>
  <pageMargins left="0.25" right="0.25" top="0.75" bottom="0.75" header="0.3" footer="0.3"/>
  <pageSetup paperSize="9" scale="75"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24</vt:i4>
      </vt:variant>
    </vt:vector>
  </HeadingPairs>
  <TitlesOfParts>
    <vt:vector size="41" baseType="lpstr">
      <vt:lpstr>Титул</vt:lpstr>
      <vt:lpstr>Раздел I</vt:lpstr>
      <vt:lpstr>Целевая модель районы</vt:lpstr>
      <vt:lpstr>II Целевые показатели</vt:lpstr>
      <vt:lpstr>III Количество поставщиков</vt:lpstr>
      <vt:lpstr>IV Механизмы передачи</vt:lpstr>
      <vt:lpstr>V Перечень услуг</vt:lpstr>
      <vt:lpstr>VI Факты получения</vt:lpstr>
      <vt:lpstr>VII Имущественная под-ка СОНКО</vt:lpstr>
      <vt:lpstr>VIII Имущественная поддержка СП</vt:lpstr>
      <vt:lpstr>IX Образовательная под-ка</vt:lpstr>
      <vt:lpstr>X НОК</vt:lpstr>
      <vt:lpstr>XI Поддержка СП рег. проекты</vt:lpstr>
      <vt:lpstr>XII Поддержка СП иные напр.</vt:lpstr>
      <vt:lpstr>Контакты</vt:lpstr>
      <vt:lpstr>Комментарии</vt:lpstr>
      <vt:lpstr>Список</vt:lpstr>
      <vt:lpstr>'II Целевые показатели'!Print_Titles</vt:lpstr>
      <vt:lpstr>'III Количество поставщиков'!Print_Titles</vt:lpstr>
      <vt:lpstr>'IV Механизмы передачи'!Print_Titles</vt:lpstr>
      <vt:lpstr>'V Перечень услуг'!Print_Titles</vt:lpstr>
      <vt:lpstr>'VI Факты получения'!Print_Titles</vt:lpstr>
      <vt:lpstr>Комментарии!Print_Titles</vt:lpstr>
      <vt:lpstr>'Раздел I'!Print_Titles</vt:lpstr>
      <vt:lpstr>Год</vt:lpstr>
      <vt:lpstr>Годы</vt:lpstr>
      <vt:lpstr>Дата</vt:lpstr>
      <vt:lpstr>Месяцы</vt:lpstr>
      <vt:lpstr>МО</vt:lpstr>
      <vt:lpstr>'II Целевые показатели'!Область_печати</vt:lpstr>
      <vt:lpstr>'III Количество поставщиков'!Область_печати</vt:lpstr>
      <vt:lpstr>'IV Механизмы передачи'!Область_печати</vt:lpstr>
      <vt:lpstr>'V Перечень услуг'!Область_печати</vt:lpstr>
      <vt:lpstr>'XI Поддержка СП рег. проекты'!Область_печати</vt:lpstr>
      <vt:lpstr>'XII Поддержка СП иные напр.'!Область_печати</vt:lpstr>
      <vt:lpstr>Контакты!Область_печати</vt:lpstr>
      <vt:lpstr>'Раздел I'!Область_печати</vt:lpstr>
      <vt:lpstr>'Целевая модель районы'!Область_печати</vt:lpstr>
      <vt:lpstr>Перечень</vt:lpstr>
      <vt:lpstr>Период</vt:lpstr>
      <vt:lpstr>Список</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Муслимова Ю.А.</dc:creator>
  <cp:lastModifiedBy>Муслимова Ю.А.</cp:lastModifiedBy>
  <cp:revision>8</cp:revision>
  <cp:lastPrinted>2025-03-14T10:00:19Z</cp:lastPrinted>
  <dcterms:created xsi:type="dcterms:W3CDTF">2006-09-16T00:00:00Z</dcterms:created>
  <dcterms:modified xsi:type="dcterms:W3CDTF">2025-08-18T12:55:18Z</dcterms:modified>
</cp:coreProperties>
</file>