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fs\share\Ekonom\Управление прогноза\All\2024\СОНКО\Рейтинг за 2023\В ДЭР\"/>
    </mc:Choice>
  </mc:AlternateContent>
  <bookViews>
    <workbookView xWindow="0" yWindow="0" windowWidth="26610" windowHeight="12225" firstSheet="1" activeTab="1"/>
  </bookViews>
  <sheets>
    <sheet name="Титул" sheetId="1" r:id="rId1"/>
    <sheet name="Раздел I" sheetId="2" r:id="rId2"/>
    <sheet name="II Целевые показатели" sheetId="3" r:id="rId3"/>
    <sheet name="III Количество поставщиков" sheetId="4" r:id="rId4"/>
    <sheet name="IV Механизмы передачи" sheetId="5" r:id="rId5"/>
    <sheet name="V Перечень услуг" sheetId="6" r:id="rId6"/>
    <sheet name="VI Факты получения" sheetId="7" r:id="rId7"/>
    <sheet name="VII Имущественная под-ка СОНКО" sheetId="8" r:id="rId8"/>
    <sheet name="VIII Имущественная поддержка СП" sheetId="9" r:id="rId9"/>
    <sheet name="IX Образовательная под-ка" sheetId="10" r:id="rId10"/>
    <sheet name="X НОК" sheetId="11" r:id="rId11"/>
    <sheet name="XI Поддержка СП рег. проекты" sheetId="15" r:id="rId12"/>
    <sheet name="XII Поддержка СП иные напр." sheetId="16" r:id="rId13"/>
    <sheet name="Контакты" sheetId="12" r:id="rId14"/>
    <sheet name="Комментарии" sheetId="13" r:id="rId15"/>
    <sheet name="Список" sheetId="14" state="hidden" r:id="rId16"/>
  </sheets>
  <externalReferences>
    <externalReference r:id="rId17"/>
    <externalReference r:id="rId18"/>
  </externalReferences>
  <definedNames>
    <definedName name="Print_Titles" localSheetId="2">'II Целевые показатели'!$4:$7</definedName>
    <definedName name="Print_Titles" localSheetId="3">'III Количество поставщиков'!$3:$6</definedName>
    <definedName name="Print_Titles" localSheetId="4">'IV Механизмы передачи'!$4:$6</definedName>
    <definedName name="Print_Titles" localSheetId="5">'V Перечень услуг'!$5:$8</definedName>
    <definedName name="Print_Titles" localSheetId="6">'VI Факты получения'!$5:$6</definedName>
    <definedName name="Print_Titles" localSheetId="14">Комментарии!$4:$4</definedName>
    <definedName name="Print_Titles" localSheetId="1">'Раздел I'!$4:$6</definedName>
    <definedName name="Год" localSheetId="14">[1]Список!$E$1:$E$14</definedName>
    <definedName name="Год" localSheetId="1">[1]Список!$E$1:$E$14</definedName>
    <definedName name="Год">Список!$E$1:$E$14</definedName>
    <definedName name="Годы" localSheetId="14">[1]Список!$B$1:$B$14</definedName>
    <definedName name="Годы" localSheetId="1">[1]Список!$B$1:$B$14</definedName>
    <definedName name="Годы">Список!$B$1:$B$14</definedName>
    <definedName name="Дата" localSheetId="14">[1]Список!$D$1:$D$57</definedName>
    <definedName name="Дата" localSheetId="1">[1]Список!$D$1:$D$57</definedName>
    <definedName name="Дата">Список!$D$1:$D$57</definedName>
    <definedName name="Месяцы" localSheetId="14">[1]Список!$A$1:$A$4</definedName>
    <definedName name="Месяцы" localSheetId="1">[1]Список!$A$1:$A$4</definedName>
    <definedName name="Месяцы">Список!$A$1:$A$4</definedName>
    <definedName name="МО" localSheetId="14">[1]Список!$C$1:$C$22</definedName>
    <definedName name="МО" localSheetId="1">[1]Список!$C$1:$C$22</definedName>
    <definedName name="МО">Список!$C$1:$C$22</definedName>
    <definedName name="_xlnm.Print_Area" localSheetId="2">'II Целевые показатели'!$A$1:$E$102</definedName>
    <definedName name="_xlnm.Print_Area" localSheetId="3">'III Количество поставщиков'!$A$1:$H$31</definedName>
    <definedName name="_xlnm.Print_Area" localSheetId="5">'V Перечень услуг'!$A$1:$I$30</definedName>
    <definedName name="_xlnm.Print_Area" localSheetId="7">'VII Имущественная под-ка СОНКО'!$A$1:$K$69</definedName>
    <definedName name="_xlnm.Print_Area" localSheetId="8">'VIII Имущественная поддержка СП'!$A$1:$G$73</definedName>
    <definedName name="_xlnm.Print_Area" localSheetId="11">'XI Поддержка СП рег. проекты'!$A$1:$L$22</definedName>
    <definedName name="_xlnm.Print_Area" localSheetId="12">'XII Поддержка СП иные напр.'!$A$1:$L$21</definedName>
    <definedName name="_xlnm.Print_Area" localSheetId="13">Контакты!$A$1:$F$16</definedName>
    <definedName name="_xlnm.Print_Area" localSheetId="1">'Раздел I'!$A$1:$D$217</definedName>
    <definedName name="Перечень" localSheetId="14">[1]Список!$G$1:$G$2</definedName>
    <definedName name="Перечень" localSheetId="1">[1]Список!$G$1:$G$2</definedName>
    <definedName name="Перечень">Список!$G$1:$G$3</definedName>
    <definedName name="Период">Список!$H$1:$H$49</definedName>
    <definedName name="Список" localSheetId="10">[2]Список!$A$1:$A$2</definedName>
    <definedName name="Список" localSheetId="14">[1]Список!$F$1:$F$2</definedName>
    <definedName name="Список" localSheetId="13">[2]Список!$A$1:$A$2</definedName>
    <definedName name="Список" localSheetId="1">[1]Список!$F$1:$F$2</definedName>
    <definedName name="Список">Список!$F$1:$F$2</definedName>
  </definedNames>
  <calcPr calcId="152511" iterateDelta="1E-4"/>
</workbook>
</file>

<file path=xl/calcChain.xml><?xml version="1.0" encoding="utf-8"?>
<calcChain xmlns="http://schemas.openxmlformats.org/spreadsheetml/2006/main">
  <c r="G8" i="16" l="1"/>
  <c r="G8" i="15"/>
  <c r="D55" i="9" l="1"/>
  <c r="D7" i="11" l="1"/>
  <c r="G19" i="16" l="1"/>
  <c r="G18" i="16"/>
  <c r="G17" i="16"/>
  <c r="G16" i="16"/>
  <c r="G15" i="16"/>
  <c r="G14" i="16"/>
  <c r="G13" i="16"/>
  <c r="G12" i="16"/>
  <c r="G11" i="16"/>
  <c r="G10" i="16"/>
  <c r="G9" i="16"/>
  <c r="G20" i="15" l="1"/>
  <c r="G19" i="15"/>
  <c r="G18" i="15"/>
  <c r="G17" i="15"/>
  <c r="G16" i="15"/>
  <c r="G15" i="15"/>
  <c r="G14" i="15"/>
  <c r="G13" i="15"/>
  <c r="G12" i="15"/>
  <c r="G11" i="15"/>
  <c r="G10" i="15"/>
  <c r="G9" i="15"/>
  <c r="C30" i="11" l="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F15" i="11"/>
  <c r="D15" i="11"/>
  <c r="C14" i="11"/>
  <c r="C13" i="11"/>
  <c r="F11" i="11"/>
  <c r="E11" i="11"/>
  <c r="D11" i="11"/>
  <c r="C10" i="11"/>
  <c r="C9" i="11"/>
  <c r="F7" i="11"/>
  <c r="E7" i="11"/>
  <c r="D14" i="10"/>
  <c r="D8" i="10"/>
  <c r="D3" i="10"/>
  <c r="D56" i="9"/>
  <c r="D48" i="9"/>
  <c r="D40" i="9"/>
  <c r="D47" i="9" s="1"/>
  <c r="D39" i="9"/>
  <c r="D17" i="9"/>
  <c r="D22" i="9" s="1"/>
  <c r="D24" i="9" s="1"/>
  <c r="D15" i="9"/>
  <c r="D9" i="9"/>
  <c r="D43" i="8"/>
  <c r="D39" i="8"/>
  <c r="D35" i="8"/>
  <c r="D17" i="8"/>
  <c r="D22" i="8" s="1"/>
  <c r="D24" i="8" s="1"/>
  <c r="D15" i="8"/>
  <c r="D9" i="8"/>
  <c r="D37" i="7"/>
  <c r="C37" i="7"/>
  <c r="G25" i="6"/>
  <c r="F25" i="6"/>
  <c r="E25" i="6"/>
  <c r="D25" i="6"/>
  <c r="E22" i="3" s="1"/>
  <c r="C25" i="6"/>
  <c r="D22" i="3" s="1"/>
  <c r="G22" i="6"/>
  <c r="F22" i="6"/>
  <c r="E22" i="6"/>
  <c r="D22" i="6"/>
  <c r="E21" i="3" s="1"/>
  <c r="C22" i="6"/>
  <c r="D21" i="3" s="1"/>
  <c r="G19" i="6"/>
  <c r="F19" i="6"/>
  <c r="E19" i="6"/>
  <c r="D19" i="6"/>
  <c r="E20" i="3" s="1"/>
  <c r="C19" i="6"/>
  <c r="D20" i="3" s="1"/>
  <c r="G16" i="6"/>
  <c r="F16" i="6"/>
  <c r="E16" i="6"/>
  <c r="D16" i="6"/>
  <c r="E19" i="3" s="1"/>
  <c r="C16" i="6"/>
  <c r="D19" i="3" s="1"/>
  <c r="G11" i="6"/>
  <c r="F11" i="6"/>
  <c r="E11" i="6"/>
  <c r="D11" i="6"/>
  <c r="E18" i="3" s="1"/>
  <c r="C11" i="6"/>
  <c r="D18" i="3" s="1"/>
  <c r="D62" i="5"/>
  <c r="E42" i="3" s="1"/>
  <c r="C62" i="5"/>
  <c r="E41" i="3" s="1"/>
  <c r="D61" i="5"/>
  <c r="E55" i="3" s="1"/>
  <c r="C61" i="5"/>
  <c r="B61" i="5"/>
  <c r="E54" i="3" s="1"/>
  <c r="B60" i="5"/>
  <c r="E29" i="3" s="1"/>
  <c r="D51" i="5"/>
  <c r="E40" i="3" s="1"/>
  <c r="C51" i="5"/>
  <c r="E39" i="3" s="1"/>
  <c r="D50" i="5"/>
  <c r="E53" i="3" s="1"/>
  <c r="C50" i="5"/>
  <c r="B50" i="5"/>
  <c r="B49" i="5"/>
  <c r="D40" i="5"/>
  <c r="E38" i="3" s="1"/>
  <c r="C40" i="5"/>
  <c r="E37" i="3" s="1"/>
  <c r="D39" i="5"/>
  <c r="E51" i="3" s="1"/>
  <c r="C39" i="5"/>
  <c r="B39" i="5"/>
  <c r="E50" i="3" s="1"/>
  <c r="B38" i="5"/>
  <c r="E27" i="3" s="1"/>
  <c r="D29" i="5"/>
  <c r="E36" i="3" s="1"/>
  <c r="C29" i="5"/>
  <c r="E35" i="3" s="1"/>
  <c r="D28" i="5"/>
  <c r="E49" i="3" s="1"/>
  <c r="C28" i="5"/>
  <c r="B28" i="5"/>
  <c r="B27" i="5"/>
  <c r="E26" i="3" s="1"/>
  <c r="E74" i="3" s="1"/>
  <c r="D18" i="5"/>
  <c r="E34" i="3" s="1"/>
  <c r="C18" i="5"/>
  <c r="D17" i="5"/>
  <c r="E47" i="3" s="1"/>
  <c r="C17" i="5"/>
  <c r="B17" i="5"/>
  <c r="B16" i="5"/>
  <c r="E25" i="3" s="1"/>
  <c r="H31" i="4"/>
  <c r="G31" i="4"/>
  <c r="F31" i="4"/>
  <c r="E31" i="4"/>
  <c r="C31" i="4"/>
  <c r="H30" i="4"/>
  <c r="G30" i="4"/>
  <c r="F30" i="4"/>
  <c r="E30" i="4"/>
  <c r="C30" i="4"/>
  <c r="H29" i="4"/>
  <c r="G29" i="4"/>
  <c r="F29" i="4"/>
  <c r="E29" i="4"/>
  <c r="C29" i="4"/>
  <c r="D27" i="4"/>
  <c r="B27" i="4" s="1"/>
  <c r="D26" i="4"/>
  <c r="B26" i="4" s="1"/>
  <c r="D25" i="4"/>
  <c r="B25" i="4" s="1"/>
  <c r="D23" i="4"/>
  <c r="B23" i="4" s="1"/>
  <c r="D22" i="4"/>
  <c r="B22" i="4" s="1"/>
  <c r="D21" i="4"/>
  <c r="B21" i="4" s="1"/>
  <c r="D19" i="4"/>
  <c r="B19" i="4" s="1"/>
  <c r="D18" i="4"/>
  <c r="B18" i="4" s="1"/>
  <c r="D17" i="4"/>
  <c r="B17" i="4" s="1"/>
  <c r="D15" i="4"/>
  <c r="B15" i="4" s="1"/>
  <c r="D14" i="4"/>
  <c r="B14" i="4" s="1"/>
  <c r="D13" i="4"/>
  <c r="B13" i="4" s="1"/>
  <c r="D11" i="4"/>
  <c r="D10" i="4"/>
  <c r="D9" i="4"/>
  <c r="B9" i="4" s="1"/>
  <c r="E98" i="3"/>
  <c r="E97" i="3"/>
  <c r="E87" i="3"/>
  <c r="D87" i="3"/>
  <c r="E82" i="3"/>
  <c r="D80" i="3"/>
  <c r="D78" i="3"/>
  <c r="D76" i="3"/>
  <c r="D74" i="3"/>
  <c r="D72" i="3"/>
  <c r="D67" i="3"/>
  <c r="D65" i="3"/>
  <c r="D63" i="3"/>
  <c r="D61" i="3"/>
  <c r="D59" i="3"/>
  <c r="E52" i="3"/>
  <c r="E48" i="3"/>
  <c r="E46" i="3"/>
  <c r="D43" i="3"/>
  <c r="E33" i="3"/>
  <c r="D30" i="3"/>
  <c r="E28" i="3"/>
  <c r="E65" i="3" s="1"/>
  <c r="D23" i="3"/>
  <c r="D8" i="3"/>
  <c r="C11" i="11" l="1"/>
  <c r="D56" i="3"/>
  <c r="D69" i="3"/>
  <c r="C15" i="11"/>
  <c r="C7" i="11"/>
  <c r="E66" i="3"/>
  <c r="D16" i="3"/>
  <c r="E16" i="3"/>
  <c r="E68" i="3"/>
  <c r="E45" i="3"/>
  <c r="E32" i="3"/>
  <c r="E43" i="3"/>
  <c r="E30" i="3"/>
  <c r="E60" i="3"/>
  <c r="E72" i="3"/>
  <c r="E96" i="3"/>
  <c r="D31" i="4"/>
  <c r="B31" i="4" s="1"/>
  <c r="B11" i="4"/>
  <c r="D30" i="4"/>
  <c r="B30" i="4" s="1"/>
  <c r="D29" i="4"/>
  <c r="B29" i="4" s="1"/>
  <c r="E80" i="3"/>
  <c r="E77" i="3"/>
  <c r="E63" i="3"/>
  <c r="E61" i="3"/>
  <c r="E64" i="3"/>
  <c r="E73" i="3"/>
  <c r="E78" i="3"/>
  <c r="E81" i="3"/>
  <c r="E75" i="3"/>
  <c r="E23" i="3"/>
  <c r="E59" i="3"/>
  <c r="E62" i="3"/>
  <c r="E67" i="3"/>
  <c r="E76" i="3"/>
  <c r="E79" i="3"/>
  <c r="B10" i="4"/>
  <c r="E56" i="3" l="1"/>
  <c r="E71" i="3"/>
  <c r="E69" i="3"/>
  <c r="E58" i="3"/>
</calcChain>
</file>

<file path=xl/sharedStrings.xml><?xml version="1.0" encoding="utf-8"?>
<sst xmlns="http://schemas.openxmlformats.org/spreadsheetml/2006/main" count="1496" uniqueCount="778">
  <si>
    <t xml:space="preserve">Приложение 2 </t>
  </si>
  <si>
    <t>Отчет муниципального образования</t>
  </si>
  <si>
    <t>Ханты-Мансийского автономного округа – Югры</t>
  </si>
  <si>
    <t>(наименование муниципального образования автономного округа)</t>
  </si>
  <si>
    <t>о реализации мер по поддержке доступа негосударственных</t>
  </si>
  <si>
    <t>(немуниципальных) организаций (коммерческих, некоммерческих) к</t>
  </si>
  <si>
    <t>предоставлению услуг (выполнению работ) в социальной сфере</t>
  </si>
  <si>
    <t>по состоянию на 1</t>
  </si>
  <si>
    <t>января</t>
  </si>
  <si>
    <t>года</t>
  </si>
  <si>
    <t>IX. Информация о выполнении мероприятий по поддержке доступа негосударственных (немуниципальных)</t>
  </si>
  <si>
    <t>организаций (коммерческих, некоммерческих) к предоставлению услуг (выполнению работ) в социальной сфере</t>
  </si>
  <si>
    <t>№ п/п</t>
  </si>
  <si>
    <t>Мероприятие</t>
  </si>
  <si>
    <t>Единицы изменения /пояснения</t>
  </si>
  <si>
    <t>Данные</t>
  </si>
  <si>
    <t>за 2023 год</t>
  </si>
  <si>
    <t>1</t>
  </si>
  <si>
    <t>Организационные мероприятия</t>
  </si>
  <si>
    <t>Определение на уровне муниципального образования координационного органа, обеспечивающего согласованную деятельность органов местного самоуправления, центров инноваций в социальной сфере, общественных палат,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(немуниципальных) организаций, в т.ч. СОНКО, к предоставлению услуг в социальной сфере</t>
  </si>
  <si>
    <t>наименование координационного органа</t>
  </si>
  <si>
    <t>наименование правового акта* о создании координационного органа (наделении полномочиями)</t>
  </si>
  <si>
    <t>дата правового акта</t>
  </si>
  <si>
    <t>номер правового акта</t>
  </si>
  <si>
    <t>Определение заместителя главы муниципального образования, курирующего «дорожную карту» муниципального образования в целях координации деятельности органов местного самоуправления при ее реализации</t>
  </si>
  <si>
    <t>фамилия, имя, отчество</t>
  </si>
  <si>
    <t>должность</t>
  </si>
  <si>
    <t>контактные данные</t>
  </si>
  <si>
    <t>телефон 8(000)000-00-00</t>
  </si>
  <si>
    <t>адрес электронной почты</t>
  </si>
  <si>
    <t>наименование правового акта* о наделении полномочиями</t>
  </si>
  <si>
    <t>Определение уполномоченного органа местного самоуправления, ответственного за разработку «дорожной карты» муниципального образования и отвечающего за координацию деятельности органов местного самоуправления при реализации «дорожной карты» муниципального образования по направлениям развития и функционирования социальной сферы</t>
  </si>
  <si>
    <t>наименование уполномоченного органа</t>
  </si>
  <si>
    <t>фамилия, имя, отчество контактного лица</t>
  </si>
  <si>
    <t>Наличие утвержденного в муниципальном образовании плана мероприятий («дорожной карты») по поддержке доступа негосударственных (немуниципальных) организаций (коммерческих, некоммерческих) к предоставлению услуг в социальной сфере</t>
  </si>
  <si>
    <t>наименование правового акта* об УТВЕРЖДЕНИИ плана мероприятий</t>
  </si>
  <si>
    <t>наименование правового акта*, которым внесены ПОСЛЕДНИЕ ИЗМЕНЕНИЯ в "дорожную карту"</t>
  </si>
  <si>
    <t>Наличие утвержденной муниципальной программы развития и поддержки гражданского общества, некоммерческих организаций, в т.ч. СОНКО</t>
  </si>
  <si>
    <t>наименование правового акта* об утверждении муниципальной программы</t>
  </si>
  <si>
    <t>наименование подпрограммы по поддержке СОНКО (при наличии)</t>
  </si>
  <si>
    <r>
      <t>объем финансирования муниципальной программы/ подпрограммы/мероприятий, направленный из бюджета муниципального образования в отчетном периоде на поддержку СОНКО (кассовые расходы)(</t>
    </r>
    <r>
      <rPr>
        <b/>
        <sz val="12"/>
        <rFont val="Times New Roman"/>
        <family val="1"/>
        <charset val="204"/>
      </rPr>
      <t>план</t>
    </r>
    <r>
      <rPr>
        <sz val="12"/>
        <rFont val="Times New Roman"/>
        <family val="1"/>
        <charset val="204"/>
      </rPr>
      <t>), тыс. рублей</t>
    </r>
  </si>
  <si>
    <r>
      <t>объем финансирования муниципальной программы/ подпрограммы/мероприятий, направленный из бюджета муниципального образования в отчетном периоде на поддержку СОНКО (кассовые расходы)(</t>
    </r>
    <r>
      <rPr>
        <b/>
        <sz val="12"/>
        <rFont val="Times New Roman"/>
        <family val="1"/>
        <charset val="204"/>
      </rPr>
      <t>факт)</t>
    </r>
    <r>
      <rPr>
        <sz val="12"/>
        <rFont val="Times New Roman"/>
        <family val="1"/>
        <charset val="204"/>
      </rPr>
      <t>, тыс. рублей</t>
    </r>
  </si>
  <si>
    <t>наименования программных мероприятий по поддержке СОНКО (если из названия программы / подпрограммы явным образом не следует, что она направлена на поддержку СОНКО)</t>
  </si>
  <si>
    <t>количество проектов, получивших поддержку, единиц</t>
  </si>
  <si>
    <t>количество СОНКО, получивших поддержку, единиц</t>
  </si>
  <si>
    <t>5.А</t>
  </si>
  <si>
    <t>Наличие в муниципальном образовании отдельной подпрограммы (мероприятия) по поддержке социального предпринимательства в муниципальной программе по поддержке малого и среднего предпринимательства (муниципальной программе экономического развития)</t>
  </si>
  <si>
    <t>наименование подпрограммы по поддержке социального предпринимательства (при наличии)</t>
  </si>
  <si>
    <t>наименования программных мероприятий по поддержке социального предпринимательства (если из названия программы / подпрограммы явным образом не следует, что она направлена на поддержку социального предпринимательства)</t>
  </si>
  <si>
    <t>фактический объем финансирования (программы / подпрограммы / мероприятий), направленный в отчетном периоде на поддержку социального предпринимательства (кассовые расходы), млн. рублей, в том числе:</t>
  </si>
  <si>
    <t xml:space="preserve">за счет средств субсидий,  выделяемых  из бюджета Ханты-Мансийского автономного округа - Югры местным бюджетам на поддержку малого и среднего предпринимательства по государственной программе автономного округа "Развитие экономического потенциала", млн. рублей </t>
  </si>
  <si>
    <t>за счет средст  местных бюджетов, выделяемых на поддержку  социального предпинимательства, млн. рублей</t>
  </si>
  <si>
    <t>количество социальных предпринимателей, получивших  меры поддержки, единиц</t>
  </si>
  <si>
    <r>
      <t>Дополнение муниципальных программ социальной сферы мероприятиями по поддержке деятельности негосударственных (немуниципальных) организаций, в т.ч. СОНКО, оказывающих услуги (выполняющих работы) в соответствующей сфере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:</t>
    </r>
  </si>
  <si>
    <t>6.1</t>
  </si>
  <si>
    <t>социальная защита населения</t>
  </si>
  <si>
    <t>наименование правового акта* об УТВЕРЖДЕНИИ муниципальной программы</t>
  </si>
  <si>
    <t>наименование правового акта* о ВНЕСЕНИИ ИЗМЕНЕНИЙ в муниципальную программу</t>
  </si>
  <si>
    <t>наименования мероприятий, направленных на поддержку деятельности негосударственных (немуниципальных) поставщиков</t>
  </si>
  <si>
    <t>фактический объем финансирования (кассовые расходы) из бюджета муниципального образования в отчетном периоде мероприятий, направленных на привлечение негосударственных (немуниципальных) поставщиков к оказанию услуг (выполнению работ) в сфере социальной защиты населения, млн. рублей</t>
  </si>
  <si>
    <t>6.2</t>
  </si>
  <si>
    <t>образование (включая молодежную политику)</t>
  </si>
  <si>
    <t>фактический объем финансирования (кассовые расходы) из бюджета муниципального образования в отчетном периоде мероприятий, направленных на привлечение негосударственных (немуниципальных) поставщиков к оказанию услуг (выполнению работ) в сфере образования (включая молодежную политику), млн. рублей</t>
  </si>
  <si>
    <t>6.3</t>
  </si>
  <si>
    <t>культура</t>
  </si>
  <si>
    <t>фактический объем финансирования (кассовые расходы) из бюджета муниципального образования в отчетном периоде мероприятий, направленных на привлечение негосударственных (немуниципальных) поставщиков к оказанию услуг (выполнению работ) в сфере культуры, млн. рублей</t>
  </si>
  <si>
    <t>6.4</t>
  </si>
  <si>
    <t>здравоохранение</t>
  </si>
  <si>
    <t>фактический объем финансирования (кассовые расходы) из бюджета муниципального образования в отчетном периоде мероприятий, направленных на привлечение негосударственных (немуниципальных) поставщиков к оказанию услуг (выполнению работ) в сфере здравоохранения, млн. рублей</t>
  </si>
  <si>
    <t>6.5</t>
  </si>
  <si>
    <t>физическая культура и спорт</t>
  </si>
  <si>
    <t>фактический объем финансирования (кассовые расходы) из бюджета муниципального образования в отчетном периоде мероприятий, направленных на привлечение негосударственных (немуниципальных) поставщиков к оказанию услуг (выполнению работ) в сфере физической культуры и спорта, млн. рублей</t>
  </si>
  <si>
    <t>Наличие на официальном сайте органов местного самоуправления раздела, посвященного поддержке негосударственных (немуниципальных) поставщиков услуг (работ) в социальной сфере</t>
  </si>
  <si>
    <t>наименование раздела, посвященного поддержке СОНКО</t>
  </si>
  <si>
    <t>ссылка на соответствующую страницу на сайте</t>
  </si>
  <si>
    <t>наименование раздела, посвященного поддержке социальных предпринимателей (при отсутсвии отдельного раздела поддержки СП, указать раздел поддержки МСП)</t>
  </si>
  <si>
    <t>Формирование перечня услуг (работ), которые запланированы к передаче на исполнение негосударственным (немуниципальным) организациям, в т.ч. СОНКО, размещение его на официальном сайте органов местного самоуправления, в т.ч. в сферах:</t>
  </si>
  <si>
    <t>8.1</t>
  </si>
  <si>
    <t>наименование правового акта* об утверждении перечня услуг (работ)</t>
  </si>
  <si>
    <t>ссылка на соответствующую страницу на сайте, где размещен перечень услуг (работ)</t>
  </si>
  <si>
    <t>8.2</t>
  </si>
  <si>
    <t>8.3</t>
  </si>
  <si>
    <t>8.4</t>
  </si>
  <si>
    <t>8.5</t>
  </si>
  <si>
    <t>Стандартизация предоставления услуг (выполнения работ), которые могут быть переданы на исполнение негосударственным (немуниципальным) организациям, в т.ч. СОНКО, в соответствующих сферах:</t>
  </si>
  <si>
    <t>9.1</t>
  </si>
  <si>
    <t>наименование правового акта* об утверждении стандарта оказания услуги (выполнения работы)</t>
  </si>
  <si>
    <t>9.2</t>
  </si>
  <si>
    <t>9.3</t>
  </si>
  <si>
    <t>9.4</t>
  </si>
  <si>
    <t>9.5</t>
  </si>
  <si>
    <t>Утверждение стоимости одной услуги (работы), которая может быть передана на исполнение негосударственным (немуниципальным) организациям, в т.ч. СОНКО, в соответствующих сферах:</t>
  </si>
  <si>
    <t>10.1</t>
  </si>
  <si>
    <t>наименование правового акта* об утверждении стоимости услуги (работы)</t>
  </si>
  <si>
    <t>10.2</t>
  </si>
  <si>
    <t>10.3</t>
  </si>
  <si>
    <t>10.4</t>
  </si>
  <si>
    <t>10.5</t>
  </si>
  <si>
    <r>
      <t>Формирование и ведение в муниципальном образовании реестров поставщиков услуг социальной сферы, включающих как государственные (муниципальные), так и негосударственные (немуниципальные) организации, в т.ч. СОНКО, в соответствующих сферах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</si>
  <si>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11.1</t>
  </si>
  <si>
    <t>наименование правового акта* об утверждении порядка создания и ведения реестра поставщиков</t>
  </si>
  <si>
    <t>наименование правового акта* об утверждении реестра поставщиков</t>
  </si>
  <si>
    <t>ссылка на соответствующую страницу на сайте, где размещен реестр поставщиков</t>
  </si>
  <si>
    <t>11.2</t>
  </si>
  <si>
    <t>11.3</t>
  </si>
  <si>
    <t>11.4</t>
  </si>
  <si>
    <t>11.5</t>
  </si>
  <si>
    <r>
      <t xml:space="preserve">Создание ресурсного центра </t>
    </r>
    <r>
      <rPr>
        <u/>
        <sz val="12"/>
        <rFont val="Times New Roman"/>
        <family val="1"/>
        <charset val="204"/>
      </rPr>
      <t>поддержки СОНКО</t>
    </r>
    <r>
      <rPr>
        <sz val="12"/>
        <rFont val="Times New Roman"/>
        <family val="1"/>
        <charset val="204"/>
      </rPr>
      <t xml:space="preserve"> (информация отражается в случае создания специализированной организации (наделения существующей организации функциями) в целях предоставления информационных, образовательных, коммуникационных и др. ресурсов некоммерческим организациям для реализации общественно-значимых проектов)</t>
    </r>
    <r>
      <rPr>
        <vertAlign val="superscript"/>
        <sz val="12"/>
        <rFont val="Times New Roman"/>
        <family val="1"/>
        <charset val="204"/>
      </rPr>
      <t>3</t>
    </r>
  </si>
  <si>
    <t>наименование ресурсного центра (организации, наделенной соответствующими функциями)</t>
  </si>
  <si>
    <t>наименование правового акта* о создании ресурсного центра (наделении полномочиями ресурсного центра)</t>
  </si>
  <si>
    <t>ссылка на сайт ресурсного центра</t>
  </si>
  <si>
    <r>
      <t>виды оказываемой в ресурсном центре поддержки (</t>
    </r>
    <r>
      <rPr>
        <sz val="10"/>
        <rFont val="Times New Roman"/>
        <family val="1"/>
        <charset val="204"/>
      </rPr>
      <t>финансовая, имущественная, правовая, образовательная, информационно-консультационная и др.</t>
    </r>
    <r>
      <rPr>
        <sz val="12"/>
        <rFont val="Times New Roman"/>
        <family val="1"/>
        <charset val="204"/>
      </rPr>
      <t>)</t>
    </r>
  </si>
  <si>
    <t>количество негосударственных (немуниципальных) организаций, получивших поддержку в ресурсном центре за отчетный период, единиц</t>
  </si>
  <si>
    <t>количество физических лиц (потенциальных поставщиков услуг (работ) социальной сферы, руководителей и специалистов негосударственных (немуниципальных) поставщиков), получивших поддержку в ресурсном центре за отчетный период, человек</t>
  </si>
  <si>
    <r>
      <t>объем субсидий, направленных из бюджета муниципального образования в отчетном периоде на реализацию мероприятий по формированию инфраструктуры поддержки СОНКО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, млн. рублей</t>
    </r>
  </si>
  <si>
    <t>13</t>
  </si>
  <si>
    <r>
      <t xml:space="preserve">Создание ресурсного центра </t>
    </r>
    <r>
      <rPr>
        <u/>
        <sz val="12"/>
        <rFont val="Times New Roman"/>
        <family val="1"/>
        <charset val="204"/>
      </rPr>
      <t>поддержки социальных предпринимателей</t>
    </r>
    <r>
      <rPr>
        <sz val="12"/>
        <rFont val="Times New Roman"/>
        <family val="1"/>
        <charset val="204"/>
      </rPr>
      <t xml:space="preserve"> (информация отражается в случае создания специализированной организации (наделения существующей организации функциями) в целях предоставления информационных, образовательных, коммуникационных и др. ресурсов социальным предпринимателям для реализации общественно-значимых проектов)</t>
    </r>
    <r>
      <rPr>
        <vertAlign val="superscript"/>
        <sz val="12"/>
        <rFont val="Times New Roman"/>
        <family val="1"/>
        <charset val="204"/>
      </rPr>
      <t>3</t>
    </r>
  </si>
  <si>
    <r>
      <t>объем субсидий,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, млн. рублей</t>
    </r>
  </si>
  <si>
    <t>14</t>
  </si>
  <si>
    <t>Наличие в правовых актах муниципального образования мер по предоставлению на льготных условиях СОНКО и / или социальным предпринимателям рекламных площадей, находящихся в собственности муниципального образования, в том числе печатных площадей в средствах массовой информации, времени телевизионного и радиовещательного эфиров</t>
  </si>
  <si>
    <t>наименование правового акта* устанавливающего меры по предоставлению на льготных условиях рекламных площадей, в том числе печатных площадей в средствах массовой информации, времени телевизионного и радиовещательного эфиров</t>
  </si>
  <si>
    <t>наименование мер поддержки (льготное предоставление рекламных площадей / печатных площадей в СМИ / времени телевизионного и радиовещательного эфиров)</t>
  </si>
  <si>
    <t>категория получателей мер поддержки (СОНКО / социальные предприниматели)</t>
  </si>
  <si>
    <t>* с приложением копий правовых актов муниципальных образований</t>
  </si>
  <si>
    <t>1 финансовые средства на реализацию мероприятий указываются в сроках 4, 9 раздела II Отчета</t>
  </si>
  <si>
    <t>2 информация о количестве поставщиков, состоящих в реестрах, отражается в разделе III Отчета</t>
  </si>
  <si>
    <t>3  к ресурсным центрам также относятся специализированные учебные центры по реализации образовательных (просветительских) программ для СОНКО / социальных предпринимателей, центры инноваций социальной сферы, фонды, оказывающие целевую поддержку СОНКО / социальным предпринимателям, добровольческие центры</t>
  </si>
  <si>
    <t>4 отражаются средства на деятельность ресурсных центров любой организационно-правовой формы для СОНКО / социальных предпринимателей, центров инноваций социальной сферы любой организационно-правовой формы, фондов, оказывающих целевую поддержку СОНКО / социальным предпринимателям, добровольческих центров, на функционирование муниципального информационного ресурса (информационного портала) в сети Интернет (специализированного раздела) для СОНКО / социальных предпринимателей, специализированных учебных центров по реализации образовательных (просветительских) программ для СОНКО / социальных предпринимателей (без учета ассигнований, предоставленных из бюджета автономного округа бюджету муниципального образования автономного округа на реализацию соответствующих мероприятий)</t>
  </si>
  <si>
    <t>II. Информация о достижении целевых показателей реализации мероприятий по поддержке доступа негосударственных</t>
  </si>
  <si>
    <t>(немуниципальных) организаций (коммерческих, некоммерческих) к предоставлению услуг (выполнению работ) в социальной сфере</t>
  </si>
  <si>
    <t>Наименование целевого показателя</t>
  </si>
  <si>
    <t>Единицы измерения</t>
  </si>
  <si>
    <t>2023 год</t>
  </si>
  <si>
    <t>план</t>
  </si>
  <si>
    <t>факт на</t>
  </si>
  <si>
    <t>Количество муниципальных услуг (работ), оказываемых (выполняемых) органами местного самоуправления, подведомственными организациями и негосударственными (немуниципальными) поставщиками, всего</t>
  </si>
  <si>
    <t>единиц</t>
  </si>
  <si>
    <t>х</t>
  </si>
  <si>
    <t>в т.ч. в сферах:</t>
  </si>
  <si>
    <t>1.1</t>
  </si>
  <si>
    <t>1.2</t>
  </si>
  <si>
    <t>1.3</t>
  </si>
  <si>
    <t>1.4</t>
  </si>
  <si>
    <t>1.5</t>
  </si>
  <si>
    <t>из них:</t>
  </si>
  <si>
    <t>2</t>
  </si>
  <si>
    <r>
      <t>Количество услуг (работ), запланированных к передаче (переданных, фактически профинансированных) на исполнение негосударственным (немуниципальным) поставщикам, в т.ч. СОНКО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>, всего</t>
    </r>
  </si>
  <si>
    <t>2.1</t>
  </si>
  <si>
    <t>2.2</t>
  </si>
  <si>
    <t>2.3</t>
  </si>
  <si>
    <t>2.4</t>
  </si>
  <si>
    <t>2.5</t>
  </si>
  <si>
    <t>3</t>
  </si>
  <si>
    <r>
      <t>Объем средств, предусмотренный в бюджете муниципального образования для обеспечения предоставления муниципальных услуг (работ), оказываемых (выполняемых) органами местного самоуправления, подведомственными организациями и негосударственными (немуниципальными) поставщиками (</t>
    </r>
    <r>
      <rPr>
        <i/>
        <sz val="10"/>
        <color theme="1"/>
        <rFont val="Times New Roman"/>
        <family val="1"/>
        <charset val="204"/>
      </rPr>
      <t>общий объем средств, предусмотренный в бюджете муниципального образования для оказания услуг (строка 1) муниципальными и немуниципальными организациями</t>
    </r>
    <r>
      <rPr>
        <sz val="12"/>
        <color theme="1"/>
        <rFont val="Times New Roman"/>
        <family val="1"/>
        <charset val="204"/>
      </rPr>
      <t>), всего</t>
    </r>
  </si>
  <si>
    <t>млн. рублей</t>
  </si>
  <si>
    <t>3.1</t>
  </si>
  <si>
    <t>3.2</t>
  </si>
  <si>
    <t>3.3</t>
  </si>
  <si>
    <t>3.4</t>
  </si>
  <si>
    <t>3.5</t>
  </si>
  <si>
    <t>4</t>
  </si>
  <si>
    <r>
      <t>Объем средств, запланированных к передаче (переданных) из бюджета муниципального образования негосударственным (немуниципальным) организациям, в т.ч. СОНКО, для оказания услуг (выполнения работ) (</t>
    </r>
    <r>
      <rPr>
        <i/>
        <sz val="10"/>
        <color theme="1"/>
        <rFont val="Times New Roman"/>
        <family val="1"/>
        <charset val="204"/>
      </rPr>
      <t>услуги, отраженные в строке 2</t>
    </r>
    <r>
      <rPr>
        <sz val="12"/>
        <color theme="1"/>
        <rFont val="Times New Roman"/>
        <family val="1"/>
        <charset val="204"/>
      </rPr>
      <t>), всего</t>
    </r>
  </si>
  <si>
    <t>из них СОНКО</t>
  </si>
  <si>
    <t>4.1</t>
  </si>
  <si>
    <t>4.2</t>
  </si>
  <si>
    <t>4.3</t>
  </si>
  <si>
    <t>4.4</t>
  </si>
  <si>
    <t>4.5</t>
  </si>
  <si>
    <t>5</t>
  </si>
  <si>
    <r>
      <t>Объем средств бюджета муниципального образования, направляемых на оказание услуг (выполнение работ) населению в социальной сфере через конкурентные процедуры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(механизмы), участвовать в которых имеют право негосударственные (немуниципальные) поставщики (</t>
    </r>
    <r>
      <rPr>
        <i/>
        <sz val="10"/>
        <rFont val="Times New Roman"/>
        <family val="1"/>
        <charset val="204"/>
      </rPr>
      <t>средства, запланированные (фактически переданные) поставщикам всех форм собственности, как государственной (муниципальной), так и частной, через конкурентные процедуры</t>
    </r>
    <r>
      <rPr>
        <sz val="12"/>
        <rFont val="Times New Roman"/>
        <family val="1"/>
        <charset val="204"/>
      </rPr>
      <t>), всего</t>
    </r>
  </si>
  <si>
    <t>5.1</t>
  </si>
  <si>
    <t>5.2</t>
  </si>
  <si>
    <t>5.3</t>
  </si>
  <si>
    <t>5.4</t>
  </si>
  <si>
    <t>5.5</t>
  </si>
  <si>
    <t>6</t>
  </si>
  <si>
    <r>
      <t>Доля средств бюджета муниципального образования, выделяемых негосударственным (немуниципальным) организациям, в т.ч. СОНКО, в общем объеме средств бюджета муниципального образования, предусмотренных для обеспечения предоставления муниципальных услуг (работ), оказываемых (выполняемых) органами местного самоуправления и подведомственными организациями (</t>
    </r>
    <r>
      <rPr>
        <i/>
        <sz val="10"/>
        <color theme="1"/>
        <rFont val="Times New Roman"/>
        <family val="1"/>
        <charset val="204"/>
      </rPr>
      <t>отношение строки 4 к строке 3</t>
    </r>
    <r>
      <rPr>
        <sz val="12"/>
        <color theme="1"/>
        <rFont val="Times New Roman"/>
        <family val="1"/>
        <charset val="204"/>
      </rPr>
      <t>), всего</t>
    </r>
  </si>
  <si>
    <t>процентов</t>
  </si>
  <si>
    <t>7</t>
  </si>
  <si>
    <r>
      <t xml:space="preserve">Доля средств бюджета муниципального образования, направленных на оказание услуг (выполнение работ) населению в социальной сфере через конкурентные процедуры, участвовать в которых имеют право негосударственные (немуниципальные) поставщики услуг (работ), в общем объеме средств бюджета муниципального образования автономного округа, выделенных на предоставление услуг (работ) населению в социальной сфере </t>
    </r>
    <r>
      <rPr>
        <i/>
        <sz val="10"/>
        <rFont val="Times New Roman"/>
        <family val="1"/>
        <charset val="204"/>
      </rPr>
      <t>(отношение строки 5 к строке 3</t>
    </r>
    <r>
      <rPr>
        <sz val="10"/>
        <rFont val="Times New Roman"/>
        <family val="1"/>
        <charset val="204"/>
      </rPr>
      <t>)</t>
    </r>
    <r>
      <rPr>
        <sz val="12"/>
        <rFont val="Times New Roman"/>
        <family val="1"/>
        <charset val="204"/>
      </rPr>
      <t>, всего</t>
    </r>
  </si>
  <si>
    <t>7.1</t>
  </si>
  <si>
    <t>7.2</t>
  </si>
  <si>
    <t>7.3</t>
  </si>
  <si>
    <t>7.4</t>
  </si>
  <si>
    <t>7.5</t>
  </si>
  <si>
    <t>8</t>
  </si>
  <si>
    <t>количество негосударственных (немуниципальных) поставщиков услуг (работ) в социальной сфере, которым предоставлена финансовая поддержка:</t>
  </si>
  <si>
    <t>- компенсация расходов за оказанные услуги (выполненные работы) (субсидии)</t>
  </si>
  <si>
    <t>- размещение муниципального заказа на оказание услуг (выполнение работ)</t>
  </si>
  <si>
    <t>- персонифицированное финансирование (сертификаты)</t>
  </si>
  <si>
    <t>- предоставление грантов</t>
  </si>
  <si>
    <t>9</t>
  </si>
  <si>
    <r>
      <t>Объем грантов в форме субсидий, предоставленных из бюджета муниципального образования СОНКО на реализацию социально значимых программ и проектов (сумма финансовой поддержки, направленная на проведение конкурсов среди СОНКО)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всего</t>
    </r>
  </si>
  <si>
    <t>развитие гражданского общества</t>
  </si>
  <si>
    <t>другие направления (указать какие)</t>
  </si>
  <si>
    <t>10</t>
  </si>
  <si>
    <t>Доля численности детей, посещающих частные дошкольные образовательные организации в общей численности детей, посещающих дошкольные образовательные организации</t>
  </si>
  <si>
    <t>число воспитанников, посещающих частные дошкольные образовательные организации</t>
  </si>
  <si>
    <t>человек</t>
  </si>
  <si>
    <t>число воспитанников, посещающих муниципальные (государственные) дошкольные образовательные организации</t>
  </si>
  <si>
    <t>1 услуги (работы) из перечня услуг (работ), которые запланированы (т.е. в муниципальном образовании подготовлена вся документация для обеспечения передачи муниципальной услуги) к передаче на исполнение негосударственным (немуниципальным) организациям, в т.ч. СОНКО, в соответствии с правовыми актами муниципального образования (приказами органов местного самоуправления)</t>
  </si>
  <si>
    <t>2 конкурентными процедурами считаются: 1) конкурентные способы закупок услуг (работ) по федеральному законодательству о контрактной системе (с учетом случаев заключения контрактов с единственными поставщиками услуг в результате признания конкурентных процедур несостоявшимися); 2) конкурсное предоставление субсидий негосударственным (немуниципальным) поставщикам услуг; 3) целевые потребительские субсидии (сертификаты); 4) компенсации поставщикам социальных услуг</t>
  </si>
  <si>
    <t>3 отражаются средства, предоставленные СОНКО на реализацию проектов (дополнительно к средствам, переданным на оказание услуг (выполнение работ) по строке 4 раздела II Отчета)</t>
  </si>
  <si>
    <t>III. Информация о количестве поставщиков, состоящих в отраслевых реестрах поставщиков услуг в социальной сфере</t>
  </si>
  <si>
    <t>Отчетная дата</t>
  </si>
  <si>
    <t>Число поставщиков услуг, включенных в реестры, единиц</t>
  </si>
  <si>
    <t>всего</t>
  </si>
  <si>
    <t>в том числе:</t>
  </si>
  <si>
    <t>государственные (муниципальные)</t>
  </si>
  <si>
    <t>негосударственные (немуниципальные)</t>
  </si>
  <si>
    <t>общественные организации</t>
  </si>
  <si>
    <t>социально ориентированные некоммерческие организации</t>
  </si>
  <si>
    <t>малые предприятия</t>
  </si>
  <si>
    <t>индивидуальные предприниматели</t>
  </si>
  <si>
    <t>Социальная защита населения</t>
  </si>
  <si>
    <t>Образование (включая молодежную политику)</t>
  </si>
  <si>
    <t>Культура</t>
  </si>
  <si>
    <t>Здравоохранение</t>
  </si>
  <si>
    <t>Физическая культура и спорт</t>
  </si>
  <si>
    <t>ИТОГО</t>
  </si>
  <si>
    <t>IV. Информация о механизмах передачи средств бюджета муниципального образования на оказание услуг (выполнение работ)</t>
  </si>
  <si>
    <t>в социальной сфере, в том числе негосударственным (немуниципальным) поставщикам</t>
  </si>
  <si>
    <t>Механизмы финансирования</t>
  </si>
  <si>
    <t>Всего средств бюджета муниципального образования, фактически израсходованных через данный механизм финансирования, млн. рублей</t>
  </si>
  <si>
    <t>из них средств, фактически полученных негосударственными (немуниципальными) поставщиками, млн. рублей</t>
  </si>
  <si>
    <t>из них средств, фактически полученных СО НКО, млн. рублей</t>
  </si>
  <si>
    <t>Конкурентные способы закупки услуг для населения в сфере социальной защиты в рамках федерального законодательства о контрактной системе (с учетом случаев заключения контрактов с единственными поставщиками услуг в результате признания конкурентных закупок несостоявшимися)*</t>
  </si>
  <si>
    <t>Компенсации поставщикам социальных услуг в рамках федерального законодательства о социальном обслуживании</t>
  </si>
  <si>
    <t>не заполняется</t>
  </si>
  <si>
    <t>Предоставление субсидий негосударственным (немуниципальным) поставщикам на оказание услуг для населения в сфере социальной защиты на конкурсной основе</t>
  </si>
  <si>
    <t>Целевые потребительские субсидии на получение услуг (сертификаты)</t>
  </si>
  <si>
    <t>Бесконкурсное предоставление субсидий отдельным негосударственным (немуниципальным) поставщикам услуг для населения в сфере социальной защиты</t>
  </si>
  <si>
    <t>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поставщика*</t>
  </si>
  <si>
    <t>Оказание услуг и выполнение работ в сфере социальной защиты через механизм субсидирования муниципальных заданий муниципальным учреждениям</t>
  </si>
  <si>
    <t>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</t>
  </si>
  <si>
    <t>через конкурентные процедуры</t>
  </si>
  <si>
    <t>негосударственным (немуниципальным поставщикам)</t>
  </si>
  <si>
    <t>Образование</t>
  </si>
  <si>
    <t>Конкурентные способы закупки услуг для населения в сфере образования в рамках федерального законодательства о контрактной системе (с учетом случаев заключения контрактов с единственными поставщиками услуг в результате признания конкурентных закупок несостоявшимися)*</t>
  </si>
  <si>
    <t>Предоставление субсидий негосударственным (немуниципальным) поставщикам на оказание услуг для населения в сфере образования на конкурсной основе</t>
  </si>
  <si>
    <t>Бесконкурсное  предоставление субсидий отдельным негосударственным (немуниципальным) поставщикам услуг для населения в сфере образования</t>
  </si>
  <si>
    <t>Изначальные закупки услуг для населения в сфере образования в рамках федерального законодательства о контрактной системе у единственного поставщика*</t>
  </si>
  <si>
    <t>Оказание услуг и выполнение работ в сфере образования через механизм субсидирования муниципальных заданий муниципальным учреждениям</t>
  </si>
  <si>
    <t xml:space="preserve">Оказание услуг для населения в сфере образования через механизм сметного финансирования муниципальных казенных образовательных учреждений </t>
  </si>
  <si>
    <t>Конкурентные способы закупки услуг для населения в сфере культуры в рамках федерального законодательства о контрактной системе (с учетом случаев заключения контрактов с единственными поставщиками услуг в результате признания конкурентных закупок несостоявшимися)*</t>
  </si>
  <si>
    <t>Предоставление субсидий негосударственным (немуниципальным) поставщикам на оказание услуг для населения в сфере культуры на конкурсной основе</t>
  </si>
  <si>
    <t>Бесконкурсное предоставление субсидий отдельным негосударственным (немуниципальным) поставщикам услуг для населения в сфере культуры</t>
  </si>
  <si>
    <t>Изначальные закупки услуг для населения в сфере культуры в рамках федерального законодательства о контрактной системе у единственного поставщика*</t>
  </si>
  <si>
    <t>Оказание услуг и выполнение работ в сфере культуры через механизм субсидирования муниципальных заданий муниципальным учреждениям</t>
  </si>
  <si>
    <t>Оказание услуг для населения в сфере культуры через механизм сметного финансирования муниципальных казенных учреждений культуры</t>
  </si>
  <si>
    <t>Конкурентные способы закупки услуг для населения в сфере здравоохранения в рамках федерального законодательства о контрактной системе (с учетом случаев заключения контрактов с единственными поставщиками услуг в результате признания конкурентных закупок несостоявшимися)*</t>
  </si>
  <si>
    <t>Предоставление субсидий негосударственным (немуниципальным) поставщикам на оказание услуг для населения в сфере здравоохранения на конкурсной основе</t>
  </si>
  <si>
    <t>Бесконкурсное предоставление субсидий отдельным негосударственным (немуниципальным) поставщикам услуг для населения в сфере здравоохранения</t>
  </si>
  <si>
    <t>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поставщика*</t>
  </si>
  <si>
    <t>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</t>
  </si>
  <si>
    <t>Оказание услуг для населения в сфере здравоохранения через механизм сметного финансирования муниципальных казенных учреждений здравоохранения</t>
  </si>
  <si>
    <t>Конкурентные способы закупки услуг для населения в сфере физкультуры и спорта в рамках федерального законодательства о контрактной системе (с учетом случаев заключения контрактов с единственными поставщиками услуг в результате признания конкурентных закупок несостоявшимися)*</t>
  </si>
  <si>
    <t>Предоставление субсидий негосударственным (немуниципальным) поставщикам на оказание услуг для населения в сфере физкультуры и спорта на конкурсной основе</t>
  </si>
  <si>
    <t>Бесконкурсное предоставление субсидий отдельным негосударственным (немуниципальным) поставщикам услуг для населения в сфере физкультуры и спорта</t>
  </si>
  <si>
    <t>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поставщика*</t>
  </si>
  <si>
    <t>Оказание услуг и выполнение работ в сфере физкультуры и спорта через механизм субсидирования муниципальных заданий муниципальным учреждениям</t>
  </si>
  <si>
    <t>Оказание услуг для населения в сфере физкультуры и спорта через механизм сметного финансирования муниципальных казенных учреждений физкультурно-спортивной направленности</t>
  </si>
  <si>
    <t>* в отношении закупки услуг не учитываются случаи закупки товаров (например, медикаментов, спортивного инвентаря и формы, оборудования, лицензионного программного обреспечения и т.д.), а также случаи закупки работ и услуг для собственных нужд органов местного самоуправления и муниципальных учреждений (например, ремонтно-строительных работ, консультационных услуг и т.д.)</t>
  </si>
  <si>
    <t>V. Перечень услуг (работ), запланированных к передаче (переданных) на</t>
  </si>
  <si>
    <r>
      <t>исполнение негосударственным (немуниципальным) поставщикам, в т.ч. СО НКО</t>
    </r>
    <r>
      <rPr>
        <vertAlign val="superscript"/>
        <sz val="13"/>
        <rFont val="Times New Roman"/>
        <family val="1"/>
        <charset val="204"/>
      </rPr>
      <t>1</t>
    </r>
  </si>
  <si>
    <r>
      <t>Наименование муниципальной услуги (работы)</t>
    </r>
    <r>
      <rPr>
        <vertAlign val="superscript"/>
        <sz val="12"/>
        <rFont val="Times New Roman"/>
        <family val="1"/>
        <charset val="204"/>
      </rPr>
      <t>2</t>
    </r>
  </si>
  <si>
    <r>
      <t>Уровень перечня, в который включена услуга (общероссийские перечни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/ региональный перечень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/ муниципальный перечень)</t>
    </r>
  </si>
  <si>
    <t>Отметка о передаче услуги (работы) на исполнение негосударственным (немуниципальным) поставщикам (да / нет) по состоянию на</t>
  </si>
  <si>
    <t>Объем средств, переданных из бюджета муниципального образования негосударственным (немуниципальным) организациям, в т.ч. СО НКО, на оказание услуги (выполнение работы), млн. рублей</t>
  </si>
  <si>
    <t>Количество фактов получения гражданами услуги (работы)</t>
  </si>
  <si>
    <t>Количество негосударственных (немуниципальных) поставщиков, оказывающих услуги (работы) в социальной сфере</t>
  </si>
  <si>
    <t>в негосударственной (немуниципальной) организации, в т.ч. СО НКО, единиц</t>
  </si>
  <si>
    <t>в государственной (муниципальной) организации, единиц</t>
  </si>
  <si>
    <r>
      <t>наименование негосударственного (немуниципального) поставщика услуг (работ)</t>
    </r>
    <r>
      <rPr>
        <vertAlign val="superscript"/>
        <sz val="12"/>
        <rFont val="Times New Roman"/>
        <family val="1"/>
        <charset val="204"/>
      </rPr>
      <t>5</t>
    </r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</si>
  <si>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услуги (работы) из перечней, утвержденных правовыми актами муниципального образования (приказами органов местного самоуправления) (показатель 2 раздела II)</t>
    </r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</si>
  <si>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наименования услуг (работ) указываются СТРОГО в соответствии с общероссийскими базовыми (отраслевыми) перечнями (классификаторами) государственных и муниципальных услуг, оказываемых физическим лицам, региональным перечнем (классификатором)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автономного округа, а также муниципальными перечнями</t>
    </r>
  </si>
  <si>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Единый портал бюджетной системы РФ "Электронный бюджет", сайт budget.gov.ru, раздел Госсектор / Государственные услуги / Перечни (классификаторы) государственных и муниципальных услуг и работ / Общероссийские базовые (отраслевые) перечни (классификаторов) государственных и муниципальных услуг, оказываемых физическим лицам</t>
    </r>
  </si>
  <si>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 xml:space="preserve"> приказ Департамента финансов автономного округа от 22.12.2017 № 181-о "Об утверждении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работ, оказываемых и выполняемых государственными (муниципальными) учреждениями Ханты-Мансийского автономного округа - Югры", сайт depfin.admhmao.ru, раздел Документы / Приказы Департамента</t>
    </r>
  </si>
  <si>
    <t>VI. Факты получения гражданами услуг (работ) в муниципальных и негосударственных</t>
  </si>
  <si>
    <t>(немуниципальных) организаций, осуществляющих деятельность в социальной сфере</t>
  </si>
  <si>
    <t>Показатели, отражающие факты получения гражданами услуг (работ)</t>
  </si>
  <si>
    <t>В муниципальных организациях, оказывающих услуги (выполняющие работы) за счет средств бюджета муниципального образования</t>
  </si>
  <si>
    <t>В негосударственных (немуниципальных) организациях, оказывающих услуги (выполняющих работы) за счет средств бюджета муниципального образования</t>
  </si>
  <si>
    <t>Число обучающихся по образовательным программам дошкольного образования</t>
  </si>
  <si>
    <t>Число обучающихся по образовательным программам общего образования</t>
  </si>
  <si>
    <t>Число обучающихся по образовательным программам дополнительного образования</t>
  </si>
  <si>
    <t>Число обучающихся по образовательным программам профессионального образования</t>
  </si>
  <si>
    <t>Число детей, получивших услуги по отдыху и оздоровлению по линии отрасли образования</t>
  </si>
  <si>
    <t>Число граждан, получивших услуги в сфере молодежной политики</t>
  </si>
  <si>
    <t>Число зрителей театров</t>
  </si>
  <si>
    <t>Число зрителей концертов</t>
  </si>
  <si>
    <t>Число посетителей музеев (выставок)</t>
  </si>
  <si>
    <t>Количество посещений библиотек</t>
  </si>
  <si>
    <t>Число детей, получивших услуги по отдыху и оздоровлению по линии отрасли культуры</t>
  </si>
  <si>
    <t>Число участников культурно-массовых мероприятий</t>
  </si>
  <si>
    <t>Число лиц, прошедших спортивную подготовку</t>
  </si>
  <si>
    <t>Число детей, получивших услуги по отдыху и оздоровлению по линии отрасли физической культуры и спорта</t>
  </si>
  <si>
    <t>Число участников спортивно-оздоровительных и спортивных мероприятий (без учета зрителей)</t>
  </si>
  <si>
    <t>Число граждан, получивших социальные услуги по индивидуальным программам социального обслуживания</t>
  </si>
  <si>
    <t>Число граждан, получивших срочные социальные услуги</t>
  </si>
  <si>
    <t>Число детей, получивших услуги по отдыху и оздоровлению по линии отрасли социальной защиты</t>
  </si>
  <si>
    <t>Количество граждан, выразивших желание стать опекунами и попечителями несовершеннолетних граждан либо принятьдетей, оставшихся без попечения родителей, в семью на воспитание в иных установленных семейным законодательством Российской Федерации формах</t>
  </si>
  <si>
    <t>Количество случаев лечения</t>
  </si>
  <si>
    <t>Количество случаев госпитализации</t>
  </si>
  <si>
    <t>Количество врачебных посещений</t>
  </si>
  <si>
    <t>Количество выполненных медицинских исследований</t>
  </si>
  <si>
    <t>Количество койко-дней по оказанию паллиативной медицинской помощи</t>
  </si>
  <si>
    <t>Число детей, получивших услуги по отдыху и оздоровлению по линии отрасли здравоохранения</t>
  </si>
  <si>
    <t>Имущественная поддержка социально ориентированных некоммерческих организаций 
по состоянию на 1 января 2024 года</t>
  </si>
  <si>
    <t>1. Предоставление имущественной поддержки социально ориентированных некоммерческих организаций (далее - СОНКО) путем предоставлнеия помещений из перечня муниципального имущества, свободного от прав третьих лиц и предназначенного для передачи во временное владение и (или) польззование СОНКО</t>
  </si>
  <si>
    <t>1.1.</t>
  </si>
  <si>
    <t>Перечень муниципального имущества, свободного от прав третьих лиц и предназначенного для передачи во временное владение и (или) пользование СОНКО (далее - Перечень СОНКО)</t>
  </si>
  <si>
    <r>
      <t>наименование правового акта* об утверждении</t>
    </r>
    <r>
      <rPr>
        <b/>
        <sz val="12"/>
        <rFont val="Times New Roman"/>
        <family val="1"/>
        <charset val="204"/>
      </rPr>
      <t xml:space="preserve"> порядка</t>
    </r>
    <r>
      <rPr>
        <sz val="12"/>
        <rFont val="Times New Roman"/>
        <family val="1"/>
        <charset val="204"/>
      </rPr>
      <t xml:space="preserve"> формирования, ведения и обязательного опубликования Перечня СОНКО (с указанием даты, № и наименование исполнительно-распорядительного органа, принявшего правовой акт, даты последней редакции) </t>
    </r>
  </si>
  <si>
    <r>
      <t xml:space="preserve">наименование правового акта* об </t>
    </r>
    <r>
      <rPr>
        <b/>
        <sz val="12"/>
        <rFont val="Times New Roman"/>
        <family val="1"/>
        <charset val="204"/>
      </rPr>
      <t>утверждении Перечня</t>
    </r>
    <r>
      <rPr>
        <sz val="12"/>
        <rFont val="Times New Roman"/>
        <family val="1"/>
        <charset val="204"/>
      </rPr>
      <t xml:space="preserve"> СОНКО (с указанием даты, № и наименование исполнительно-распорядительного органа, принявшего правовой акт, даты последней редакции) </t>
    </r>
  </si>
  <si>
    <t>ссылка на соответствующую страницу на сайте муниципального образования, где размещен Перечень СОНКО</t>
  </si>
  <si>
    <t>1.2.</t>
  </si>
  <si>
    <t xml:space="preserve">Площадь помещений муниципального имущества </t>
  </si>
  <si>
    <t>состоящих в Перечне СОНКО на начало отчетного периода</t>
  </si>
  <si>
    <t>площадь в метрах квадратных</t>
  </si>
  <si>
    <t>включенных в Перечень СОНКО в течение отчетного периода</t>
  </si>
  <si>
    <t>доля площади помещений, включенных в Перечень СОНКО в течение отчетного года от общей площади помещений, стоящих в Перечне СОНКО на начало отчетного года, процент</t>
  </si>
  <si>
    <t>исключенных из Перечня СОНКО в течение отчетного периода</t>
  </si>
  <si>
    <t>состоящих в Перечне СОНКО на конец отчетного периода</t>
  </si>
  <si>
    <t>1.3.</t>
  </si>
  <si>
    <t xml:space="preserve">Количество помещений муниципального имущества </t>
  </si>
  <si>
    <t>находящихся в Перечне СОНКО на начало отчетного периода</t>
  </si>
  <si>
    <t>доля количества помещений, включенных в Перечень СОНКО в течение года от общей площади помещений, стоящих в Перечне СОНКО на начало отчетного года, процент</t>
  </si>
  <si>
    <t>находящихся в Перечне СОНКО на конец отчетного периода</t>
  </si>
  <si>
    <t>1.4.</t>
  </si>
  <si>
    <t>Количество земельных участков, находящихся в перечне СОНКО на конец отчетного периода</t>
  </si>
  <si>
    <t>в т.ч переданных во владение и пользование СОНКО, на конец отчетного периода</t>
  </si>
  <si>
    <t>1.5.</t>
  </si>
  <si>
    <t>Количество объектов движимого имущества, находящихся в перечне СОНКО на конец отчетного периода</t>
  </si>
  <si>
    <t>1.6.</t>
  </si>
  <si>
    <t>Общее количество объектов (движимого, недвижимого имущества, земельнных участков), находящихся в перечне СОНКО на конец отчетного периода</t>
  </si>
  <si>
    <t>1.7.</t>
  </si>
  <si>
    <t>Доля объектов, включенных в Перечень СОНКО на конец отчетного года, переданных во владение и пользование СОНКО, процент</t>
  </si>
  <si>
    <t>процент</t>
  </si>
  <si>
    <t>1.8.</t>
  </si>
  <si>
    <t>Правовой акт муниципального образования об установлении льготы для СОНКО на предоставление в аренду муниципального имущества</t>
  </si>
  <si>
    <t xml:space="preserve">наименование правового акта (актов)* об установлении льготы для СОНКО (с указанием даты, № и наименование исполнительно-распорядительного органа, принявшего правовой акт, даты последней редакции) </t>
  </si>
  <si>
    <t>1.9.</t>
  </si>
  <si>
    <t>Размер предусмотренной льготы при предоставлении муниципального имущества СОНКО</t>
  </si>
  <si>
    <t>1 рубль за 1 объект имущества (Да/Нет/В разработке)</t>
  </si>
  <si>
    <t>безвозмездное пользованиие (Да/Нет/В разработке)</t>
  </si>
  <si>
    <t>использование понижающего коэффициента (Указать размер коэффициента/ Нет)</t>
  </si>
  <si>
    <t>1.10.</t>
  </si>
  <si>
    <t>Условие предоставления СОНКО муниципального имущества</t>
  </si>
  <si>
    <t>указать условия, при соблюдении которых СОНКО может получить муниципальное имущество на льготных условиях (оказывает один из приоритетных видов деятельности (указать какие) / указать другое (при наличии)/ нет особых условий)</t>
  </si>
  <si>
    <t>1.11.</t>
  </si>
  <si>
    <t>Количество СОНКО, которым предоставлены помещения муниципального имущества</t>
  </si>
  <si>
    <t>за 1 рубль за 1 объект имущества, единиц</t>
  </si>
  <si>
    <t>в безвозмездное пользование, единиц</t>
  </si>
  <si>
    <t>с использованием понижающего коэффициента, единиц</t>
  </si>
  <si>
    <t>общее количество СОНКО, которым предоставлены помещения муниципального имущества, единиц</t>
  </si>
  <si>
    <t>1.12.</t>
  </si>
  <si>
    <t>Количество помещений муниципального имущества, предоставленых СОНКО</t>
  </si>
  <si>
    <t>общее количество помещений, предоставленных СОНКО, единиц</t>
  </si>
  <si>
    <t>1.13.</t>
  </si>
  <si>
    <t>Площадь помещений муниципального имущества, предоставленых СОНКО</t>
  </si>
  <si>
    <r>
      <t>за 1 рубль за 1 объект имущества, м</t>
    </r>
    <r>
      <rPr>
        <vertAlign val="superscript"/>
        <sz val="12"/>
        <rFont val="Times New Roman"/>
        <family val="1"/>
        <charset val="204"/>
      </rPr>
      <t>2</t>
    </r>
  </si>
  <si>
    <r>
      <t>в безвозмездное пользованение, м</t>
    </r>
    <r>
      <rPr>
        <vertAlign val="superscript"/>
        <sz val="12"/>
        <rFont val="Times New Roman"/>
        <family val="1"/>
        <charset val="204"/>
      </rPr>
      <t>2</t>
    </r>
  </si>
  <si>
    <r>
      <t>с использованием понижающего коэффициента, м</t>
    </r>
    <r>
      <rPr>
        <vertAlign val="superscript"/>
        <sz val="12"/>
        <rFont val="Times New Roman"/>
        <family val="1"/>
        <charset val="204"/>
      </rPr>
      <t>2</t>
    </r>
  </si>
  <si>
    <r>
      <t>общая площадь помещений, муниципального имущества предоставленных СОНКО, м</t>
    </r>
    <r>
      <rPr>
        <b/>
        <vertAlign val="superscript"/>
        <sz val="12"/>
        <rFont val="Times New Roman"/>
        <family val="1"/>
        <charset val="204"/>
      </rPr>
      <t>2</t>
    </r>
  </si>
  <si>
    <t>2. Помешения муниципального имущества находящиеся вне перечня СОНКО, предоставленные СОНКО на льготной основе</t>
  </si>
  <si>
    <t>2.1.</t>
  </si>
  <si>
    <r>
      <t xml:space="preserve">Помещения муниципального имущества, переданные во временное владение (пользование) СОНКО на конец отчетного периода, но </t>
    </r>
    <r>
      <rPr>
        <b/>
        <sz val="12"/>
        <rFont val="Times New Roman"/>
        <family val="1"/>
        <charset val="204"/>
      </rPr>
      <t>находящихся вне Перечня СОНКО</t>
    </r>
    <r>
      <rPr>
        <sz val="12"/>
        <rFont val="Times New Roman"/>
        <family val="1"/>
        <charset val="204"/>
      </rPr>
      <t xml:space="preserve"> в т.ч.</t>
    </r>
  </si>
  <si>
    <t>количество помещений, единиц</t>
  </si>
  <si>
    <r>
      <t>площадь помещений, м</t>
    </r>
    <r>
      <rPr>
        <vertAlign val="superscript"/>
        <sz val="12"/>
        <rFont val="Times New Roman"/>
        <family val="1"/>
        <charset val="204"/>
      </rPr>
      <t>2</t>
    </r>
  </si>
  <si>
    <t>3. Предоставление помещений муниципальной собственности,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(немуниципальным) поставщикам услуг социальной сферы из числа СОНКО</t>
  </si>
  <si>
    <t>3.1.</t>
  </si>
  <si>
    <t>Предоставление в аренду (безвозмездное пользование) СОНКО, оказывающим услуги (выполняющим работы) социальной сферы, помещений (муниципальной собственности), находящихся на праве хозяйственного ведения или оперативного управления у муниципальных унитарных предприятий и муниципальных учреждений (далее - МУП и МУ)</t>
  </si>
  <si>
    <t>количество СОНКО, которым в отчетном периоде предоставлены в аренду (безвозмездное пользование)  помещения, находящиеся на праве хозяйственного ведения или оперативного управления у МУП и МУ, единиц</t>
  </si>
  <si>
    <t>количество договоров аренды (безвозмездного пользования), заключенных в отчетном году МУП и МУ с СОНКО, единиц</t>
  </si>
  <si>
    <t xml:space="preserve">площадь помещений, находящихся  на праве хозяйственного ведения или оперативного управления у МУП и МУ, предоставленных СОНКО в отчетном периоде, кв. метров </t>
  </si>
  <si>
    <t>4. Льготы по земельному налогу для СОНКО, установленные в муниципальном образовании</t>
  </si>
  <si>
    <t>4.1.</t>
  </si>
  <si>
    <t xml:space="preserve">Правовой акт муниципального образования устанавливающий льготы по земельному налогу для СОНКО </t>
  </si>
  <si>
    <t>наименование правового акта муниципального образования* (с указанием даты, №, органа, принявшего правовой акт, а также дату последней редакции)</t>
  </si>
  <si>
    <t>ссылка на соответствующую страницу на сайте муниципального образования, где размещен правовой акт, устанавливающий льготу по земельному налогу</t>
  </si>
  <si>
    <t>4.2.</t>
  </si>
  <si>
    <t>Размер предоставляемой льготы по земельному налогу для СОНКО</t>
  </si>
  <si>
    <t>указать размер понижающего коэффициента (также указать, если льгота не предусмотрена)</t>
  </si>
  <si>
    <t>4.3.</t>
  </si>
  <si>
    <t>Количество СОНКО, которым предоставлена льгота по земельному налогу</t>
  </si>
  <si>
    <t>* с приложением указанного документа в редакции, актуальной на отчетную дату</t>
  </si>
  <si>
    <t>Имущественная поддержка субъектов малого и среднего предприниамтельства, осуществляющих деятельность с социальной сфере (далее - социальные предприниамтели) по состоянию на 1 января 2024 года</t>
  </si>
  <si>
    <t>1. Предоставление имущественной поддержки социальных предпринимателей путем предоставлнеия помещений из перечня муниципального имущества, свободного от прав третьих лиц и предназначенного для передачи во временное владение и (или) польззование субъектам малого и среднего предпринимательства</t>
  </si>
  <si>
    <t>Перечень муниципального имущества, предназначенного для передачи во владение (пользование) субъектам малого и среднего предпринимательства (далее - Перечень МСП, субъекты МСП)</t>
  </si>
  <si>
    <t xml:space="preserve">наименование правового акта* об утверждении порядка формирования, ведения и обязательного опубликования Перечня МСП (с указанием даты, № и наименование исполнительно-распорядительного органа, принявшего правовой акт, даты последней редакции) </t>
  </si>
  <si>
    <t xml:space="preserve">наименование правового акта* об утверждении Перечня МСП (с указанием даты, № и наименование исполнительно-распорядительного органа, принявшего правовой акт, даты последней редакции) </t>
  </si>
  <si>
    <t>ссылка на соответствующую страницу на сайте муниципального образования, где размещен Перечень МСП</t>
  </si>
  <si>
    <t>Площадь помещений муниципального имущества</t>
  </si>
  <si>
    <t>состоящих в Перечне МСП на начало отчетного периода</t>
  </si>
  <si>
    <t>включенных в Перечень МСП в течение отчетного периода</t>
  </si>
  <si>
    <t>доля площади помещений, включенных в Перечень МСП в течение отчетного года от общей площади помещений, стоящих в Перечне МСП на начало отчетного года, процент</t>
  </si>
  <si>
    <t>исключенных из Перечня МСП в течение отчетного периода</t>
  </si>
  <si>
    <t>состоящих в Перечне МСП на конец отчетного периода отчетную дату</t>
  </si>
  <si>
    <t>находящихся в Перечне МСП на начало отчетного периода</t>
  </si>
  <si>
    <t>доля количества помещений, включенных в Перечень МСП в течение года от общей площади помещений, стоящих в Перечне МСП на начало отчетного года, процент</t>
  </si>
  <si>
    <t>находящихся в Перечне МСП на конец отчетного периода</t>
  </si>
  <si>
    <t>Количество земельных участков, находящихся в перечне МСП на конец отчетного периода</t>
  </si>
  <si>
    <t>в т.ч переданных во владение и пользование социальным предпринимателям, на конец отчетного периода</t>
  </si>
  <si>
    <t>Количество объектов движимого имущества, находящихся в перечне МСП на конец отчетного периода (включая иное имущество)</t>
  </si>
  <si>
    <t>Общее количество объектов (движимого, недвижимого имущества, земельнных участков), находящихся в перечне МСП на конец отчетного периода</t>
  </si>
  <si>
    <t>Доля объектов, включенных в Перечень МСП на конец отчетного года, переданных во владение и пользование социальным предпринимателям, процент</t>
  </si>
  <si>
    <t>Правовой акт муниципального образования об установлении льготы для социальных предпринимателей при предоставлении в аренду муниципального имущества</t>
  </si>
  <si>
    <t xml:space="preserve">наименование правового акта* об установлении льготы для социальных предпринимателей  (с указанием даты, № и наименование исполнительно-распорядительного органа, принявшего правовой акт, с указанием даты последней редакции) </t>
  </si>
  <si>
    <t>Размер предусмотренной льготы при предоставлении муниципального имущества социальным предпринимателям</t>
  </si>
  <si>
    <t>безвозмездное пользование (Да/Нет/В разработке)</t>
  </si>
  <si>
    <t>использование понижающего коэффициента (указать размер коэффициента/ Нет)</t>
  </si>
  <si>
    <t xml:space="preserve">Условие предоставления муниципального имущества социальным предпринимателям </t>
  </si>
  <si>
    <t>указать, условия, при соблюдении которых социальный предприниматель может получить муниципальное имущество на льготных условиях (оказывает один из приоритетных видов деятельности (указать какие), получил статус "Социальное предприятие", нет особых условий)</t>
  </si>
  <si>
    <t>Количество социальных предпринимателей, которым предоставлены помещения муниципального имущества на льготной основе</t>
  </si>
  <si>
    <t xml:space="preserve"> в т.ч. имеющим статус "социальное предприятие"</t>
  </si>
  <si>
    <t>общее количество социальных предпринимателей, которым предоставлены помещения муниципального имущества, единиц</t>
  </si>
  <si>
    <t>в т.ч. имеющих статус "социальное предприятие", единиц</t>
  </si>
  <si>
    <t>Количество помещений муниципального имущества, предоставленых социальным предпринимателям</t>
  </si>
  <si>
    <t>в т.ч. имеющим статус "социальное предприятие", единиц</t>
  </si>
  <si>
    <t>общее количество помещений, предоставленных социальным предпринимателям, единиц</t>
  </si>
  <si>
    <t xml:space="preserve">Площадь помещений муниципального имущества, предоставленых социальным предпринимателям </t>
  </si>
  <si>
    <r>
      <t>в т.ч. имеющим статус "социальное предприятие", м</t>
    </r>
    <r>
      <rPr>
        <vertAlign val="superscript"/>
        <sz val="12"/>
        <rFont val="Times New Roman"/>
        <family val="1"/>
        <charset val="204"/>
      </rPr>
      <t>2</t>
    </r>
  </si>
  <si>
    <r>
      <t>в безвозмездное пользование, м</t>
    </r>
    <r>
      <rPr>
        <vertAlign val="superscript"/>
        <sz val="12"/>
        <rFont val="Times New Roman"/>
        <family val="1"/>
        <charset val="204"/>
      </rPr>
      <t>2</t>
    </r>
  </si>
  <si>
    <r>
      <t>общая площадь помещений, муниципального имущества предоставленных социальным предпринимателям, м</t>
    </r>
    <r>
      <rPr>
        <vertAlign val="superscript"/>
        <sz val="12"/>
        <rFont val="Times New Roman"/>
        <family val="1"/>
        <charset val="204"/>
      </rPr>
      <t>2</t>
    </r>
  </si>
  <si>
    <t>2. Помешения муниципального имущества находящиеся вне перечня МСП, предоставленные социальнымм предпринимателям на льготной основе</t>
  </si>
  <si>
    <r>
      <t xml:space="preserve">Помещения муниципального имущества, переданные во временное владение (пользование) социальным предпринимателям на конец отчетного периода, но </t>
    </r>
    <r>
      <rPr>
        <b/>
        <sz val="12"/>
        <rFont val="Times New Roman"/>
        <family val="1"/>
        <charset val="204"/>
      </rPr>
      <t>находящихся вне Перечня МСП</t>
    </r>
    <r>
      <rPr>
        <sz val="12"/>
        <rFont val="Times New Roman"/>
        <family val="1"/>
        <charset val="204"/>
      </rPr>
      <t xml:space="preserve"> в т.ч.</t>
    </r>
  </si>
  <si>
    <t>3. Предоставление помещений муниципальной собственности, находящихся на праве хозяйственного ведения или оперативного управления у муниципальных унитарных предприятий и муниципальных учреждений негосударственнм (немуниципальным) поставщикам услуг социальной сферы, из числа социальных предпринимателей</t>
  </si>
  <si>
    <t xml:space="preserve">Предоставление в аренду (безвозмездное пользование) помещений муниципальной собственности, находящихся на праве хозяйственного ведения или оперативного управления у муниципальных унитарных предприятий и муниципальных учреждений (далее - МУП и МУ) социальным предпринимателям </t>
  </si>
  <si>
    <t xml:space="preserve">количество социальных предпринимателей, которым в отчетном периоде предоставлены в аренду (безвозмездное пользование)  помещения, находящиеся на праве хозяйственного ведения или оперативного управления у МУП и МУ, единиц </t>
  </si>
  <si>
    <t>в т.ч. имеющие статус "социальное предприятие", единиц</t>
  </si>
  <si>
    <t>количество договоров аренды (безвозмездного пользования), заключенных в отчетном году МУП и МУ с социальными предпринимателями, единиц</t>
  </si>
  <si>
    <t>в т.ч. с имеющими статус "социальное предприятие", единиц</t>
  </si>
  <si>
    <r>
      <t>площадь помещений, находящихся  на праве хозяйственного ведения или оперативного управления у МУП и МУ, предоставленных социальным предпринимателям в отчетном периода,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</t>
    </r>
  </si>
  <si>
    <t>4. Льготы по земельному налогу для социальных предпринимателей, установленные в муниципальном образовании</t>
  </si>
  <si>
    <t xml:space="preserve">Правовой акт муниципального образования установливающий льготы по земельному налогу для социальных предпринимателей </t>
  </si>
  <si>
    <t>Размер предоставляемой льготы по земельному налогу для социальных предпринимателей</t>
  </si>
  <si>
    <t>Количество социальных предпринимателей, которым предоставлена льгота по земельному налогу</t>
  </si>
  <si>
    <t>IX. Оказание образовательной и информационной поддержки негосударственным (немуниципальным) поставщикам услуг (работ) в социальной сфере в 2023 году</t>
  </si>
  <si>
    <t>Проведение на территории муниципального образования в отчетном периоде образовательных мероприятий по вопросам оказания услуг (выполнения работ) социальной сферы:</t>
  </si>
  <si>
    <t>Единицы измерения (коментарии)</t>
  </si>
  <si>
    <t>Значение показателя</t>
  </si>
  <si>
    <t>организованных с участием исполнительных органов государственной власти автономного округа</t>
  </si>
  <si>
    <t>общее количество образовательных мероприятий, в т.ч.</t>
  </si>
  <si>
    <t>программы повышения квалификации</t>
  </si>
  <si>
    <t>программы профессиональной переподготовки</t>
  </si>
  <si>
    <t xml:space="preserve">прочие образовательные мероприятия </t>
  </si>
  <si>
    <r>
      <t>количество работников негосударственных (немуниципальных) организаций социальной сферы, прошедших повышение квалификации (профессиональную переподготовку) в отчетном периоде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за исключением прочих образовательных мероприяти</t>
    </r>
    <r>
      <rPr>
        <sz val="12"/>
        <rFont val="Times New Roman"/>
        <family val="1"/>
        <charset val="204"/>
      </rPr>
      <t>й)</t>
    </r>
  </si>
  <si>
    <t>самостоятельно организованных муниципальным образованием</t>
  </si>
  <si>
    <r>
      <t>количество работников негосударственных (немуниципальных) организаций социальной сферы, прошедших повышение квалификации (профессиональную переподготовку) в отчетном периоде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за исключением прочих образовательных мероприятий)</t>
    </r>
  </si>
  <si>
    <r>
      <t>Количество работников муниципальных организаций и муниципальных служащих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прошедших повышение квалификации (профессиональную переподготовку) в отчетном периоде, человек</t>
    </r>
  </si>
  <si>
    <t>Доля работников негосударственных (немуниципальных) организаций, принявших участие в образовательных мероприятиях, в общем количестве участников образовательных мероприятий</t>
  </si>
  <si>
    <t>Количество фактов получения консультаций по вопросам деятельности негосударственных (немуниципальных) поставщиков услуг в социальной сфере</t>
  </si>
  <si>
    <t>Информирование населения через средства массовой информации о деятельности негосударственных (немуниципальных) поставщиков услуг (работ) в социальной сфере, «историях успеха» и достижениях</t>
  </si>
  <si>
    <t>количество информационных материалов, размещенных в СМИ, о деятельности негосударственных (немуниципальных) поставщиков услуг, в т.ч. СОНКО и социальных предпринимателей (единиц)</t>
  </si>
  <si>
    <t>1 руководители, работники и добровольцы негосударственных (немуниципальных) организаций, индивидуальные предприниматели, осуществляющие деятельность в социальной сфере на территории муниципального образования</t>
  </si>
  <si>
    <t>2 учитываются работники муниципальных организаций и муниципальные служащие, осуществляющие деятельность в социальной сфере (образование, здравоохранение, культура, социальная защита, физическая культура и спорт)</t>
  </si>
  <si>
    <r>
      <t>X. Результаты проведения независимой оценки качества условий оказания услуг организациями, осуществляющими деятельность в социальной сфере</t>
    </r>
    <r>
      <rPr>
        <vertAlign val="superscript"/>
        <sz val="13"/>
        <rFont val="Times New Roman"/>
        <family val="1"/>
        <charset val="204"/>
      </rPr>
      <t>1</t>
    </r>
  </si>
  <si>
    <t>Наименование показателя</t>
  </si>
  <si>
    <t>итого</t>
  </si>
  <si>
    <t>образование</t>
  </si>
  <si>
    <t>Количество организаций, в отношении которых проведена независимая оценка, единиц</t>
  </si>
  <si>
    <t>муниципальные, единиц</t>
  </si>
  <si>
    <t>негосударственные (немуниципальные), единиц</t>
  </si>
  <si>
    <t>Количество организаций, в отношении которых независимая оценка проведена исполнительно-распорядительными органами муниципальных образований автономного округа самостоятельно, единиц</t>
  </si>
  <si>
    <t>Количество организаций, в отношении которых независимая оценка проведена организацией - оператором, единиц</t>
  </si>
  <si>
    <t>Максимальное количество баллов</t>
  </si>
  <si>
    <t>среди:</t>
  </si>
  <si>
    <t>муниципальных организаций, баллов</t>
  </si>
  <si>
    <t>негосударственных (немуниципальных) организаций, баллов</t>
  </si>
  <si>
    <t>Минимальное количество баллов</t>
  </si>
  <si>
    <t>Среднее значение баллов по муниципальному образованию</t>
  </si>
  <si>
    <t>по муниципальным организациям, баллов</t>
  </si>
  <si>
    <t>по негосударственным (немуниципальным) организациям, баллов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</si>
  <si>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информация о результатах проведения независимой оценки качества условий оказания услуг организациями, осуществляющими деятельность в социальной сфере, приводится вне зависимости от того, кто является организатором ее проведения - автономный округ или муниципальное образование автономного округа</t>
    </r>
  </si>
  <si>
    <t>VIII. Контактные данные ответственных исполнителей Отчета</t>
  </si>
  <si>
    <t>Социальная защита и социальное обслуживание</t>
  </si>
  <si>
    <t>Орган местного самоуправления</t>
  </si>
  <si>
    <t>Фамилия, имя, отчетство руководителя ОМСУ</t>
  </si>
  <si>
    <t>Должность руководителя ОМСУ</t>
  </si>
  <si>
    <t>Номер телефона руководителя ОМСУ (с кодом города)</t>
  </si>
  <si>
    <t>Адрес электронной почты руководителя ОМСУ</t>
  </si>
  <si>
    <t>Фамилия, имя, отчетство специалиста, ответственного за предоставление информации</t>
  </si>
  <si>
    <t>Должность специалиста</t>
  </si>
  <si>
    <t>Номер телефона специалиста (с кодом города)</t>
  </si>
  <si>
    <t>Адрес электронной почты специалиста</t>
  </si>
  <si>
    <t>Фамилия, имя, отчетство непосредственного руководителя специалиста</t>
  </si>
  <si>
    <t>Должность непосредственного руководителя</t>
  </si>
  <si>
    <t>Номер телефона непосредственного руководителя (с кодом города)</t>
  </si>
  <si>
    <t>Адрес электронной почты непосредственного руководителя</t>
  </si>
  <si>
    <t>Комментарии к отчету</t>
  </si>
  <si>
    <t>(логические взаимоувязки разделов и строк)</t>
  </si>
  <si>
    <t>Раздел I</t>
  </si>
  <si>
    <t>Раздел II</t>
  </si>
  <si>
    <t>Раздел III</t>
  </si>
  <si>
    <t>Раздел IV</t>
  </si>
  <si>
    <t>Раздел V</t>
  </si>
  <si>
    <t>Раздел VI</t>
  </si>
  <si>
    <t>Примечание</t>
  </si>
  <si>
    <t>Строка 6</t>
  </si>
  <si>
    <t>Строка 4</t>
  </si>
  <si>
    <t>+</t>
  </si>
  <si>
    <t>Средства бюджета муниципального образования для передачи негосударственным (немуниципальным) поставщикам на оказание услуг (выполнение работ) планируются в муниципальных программах по соответствующим мероприятиям. Порядок (механизм) передачи средств также устанавливается в муниципальной программе. Объем средств, запланированных к передаче (переданных) из бюджета муниципального образования негосударственным (немуниципальным) организациям (строка 4 раздела II) в разделе IV Отчета распределяется по механизмам передачи средств. В случае наличия фактически переданных негосударственным поставщикам средств, разделе VI Отчета указыватся факты получения гражданами услуг (работ) у таких поставщиков</t>
  </si>
  <si>
    <t>Строка 5</t>
  </si>
  <si>
    <t>Строка 8.1</t>
  </si>
  <si>
    <t>Строка 8</t>
  </si>
  <si>
    <t>Строка 2</t>
  </si>
  <si>
    <t>В случае наличия в муниципальном образовании фактически переданных негосударственным (немуниципальным) поставщикам услуг (работ), в обязательном порядке должны быть утверждены стандарты оказания услуг (выполнения работ), стоимость услуг (работ), реестр поставщиков</t>
  </si>
  <si>
    <t>Строка 9</t>
  </si>
  <si>
    <t>Строка 10</t>
  </si>
  <si>
    <t>Строка 11</t>
  </si>
  <si>
    <t>Строка 13</t>
  </si>
  <si>
    <t>Строка 8.2</t>
  </si>
  <si>
    <t>В случае наличия утвержденного Перечня муниципального имущества, свободного от прав третьих лиц и предназначенного для передачи во временное владение и (или) пользование СО НКО, и Перечня муниципального имущества, предназначенного для передачи во владение (пользование) субъектам малого и среднего предпринимательства, а также фактического предоставления СО НКО / социальным предпринимателям муниципального имущества во владение и (или) пользование, указывается размер предоставляемой льготы и количество СО НКО / социальных предпринимателей, получивших имущественную поддержку</t>
  </si>
  <si>
    <t>Строка 8.3</t>
  </si>
  <si>
    <t>Строка 8.7</t>
  </si>
  <si>
    <t>Строка 14</t>
  </si>
  <si>
    <t>Строка 8.4</t>
  </si>
  <si>
    <t>В случае наличия в муниципальном образовании правового акта об установлении льготного налогообложения для СО НКО / социальных предпринимателей по земельному налогу, указывается размер льготы и количество СО НКО / социальных предпринимателей, которым предоставлена льгота</t>
  </si>
  <si>
    <t>Строка 8.8</t>
  </si>
  <si>
    <t>Строка 15</t>
  </si>
  <si>
    <t>Строка 8.5</t>
  </si>
  <si>
    <t>В случае проведения в муниципальном образовании образовательных мероприятий по вопросам деятельности негосударственных (немуниципальных) поставщиков на рынках услуг (работ) социальной сферы, указывается количество человек (руководители, работники, добровольцы негосударственных (немуниципальных) организаций, индивидуальные предприниматели), прошедших обучение</t>
  </si>
  <si>
    <t>город Ханты-Мансийск</t>
  </si>
  <si>
    <t>2017 год</t>
  </si>
  <si>
    <t>Да</t>
  </si>
  <si>
    <t>Общероссийские перечни</t>
  </si>
  <si>
    <t>за 2018 год</t>
  </si>
  <si>
    <t>апреля</t>
  </si>
  <si>
    <t>город Когалым</t>
  </si>
  <si>
    <t>2018 год</t>
  </si>
  <si>
    <t>Нет</t>
  </si>
  <si>
    <t>Региональный перечень</t>
  </si>
  <si>
    <t>за январь - март 2019 года</t>
  </si>
  <si>
    <t>июля</t>
  </si>
  <si>
    <t>город Лангепас</t>
  </si>
  <si>
    <t>2019 год</t>
  </si>
  <si>
    <t>Муниципальный перечень</t>
  </si>
  <si>
    <t>за январь - июнь 2019 года</t>
  </si>
  <si>
    <t>октября</t>
  </si>
  <si>
    <t>город Мегион</t>
  </si>
  <si>
    <t>2020 год</t>
  </si>
  <si>
    <t>за январь - сентябрь 2019 года</t>
  </si>
  <si>
    <t>город Нефтеюганск</t>
  </si>
  <si>
    <t>2021 год</t>
  </si>
  <si>
    <t>за 2019 год</t>
  </si>
  <si>
    <t>город Нижневартовск</t>
  </si>
  <si>
    <t>2022 год</t>
  </si>
  <si>
    <t>за январь - март 2020 года</t>
  </si>
  <si>
    <t>город Нягань</t>
  </si>
  <si>
    <t>за январь - июнь 2020 года</t>
  </si>
  <si>
    <t>город Покачи</t>
  </si>
  <si>
    <t>2024 год</t>
  </si>
  <si>
    <t>за январь - сентябрь 2020 года</t>
  </si>
  <si>
    <t>город Пыть-Ях</t>
  </si>
  <si>
    <t>2025 год</t>
  </si>
  <si>
    <t>за 2020 год</t>
  </si>
  <si>
    <t>город Радужный</t>
  </si>
  <si>
    <t>2026 год</t>
  </si>
  <si>
    <t>за январь - март 2021 года</t>
  </si>
  <si>
    <t>город Сургут</t>
  </si>
  <si>
    <t>2027 год</t>
  </si>
  <si>
    <t>за январь - июнь 2021 года</t>
  </si>
  <si>
    <t>город Урай</t>
  </si>
  <si>
    <t>2028 год</t>
  </si>
  <si>
    <t>за январь - сентябрь 2021 года</t>
  </si>
  <si>
    <t>город Югорск</t>
  </si>
  <si>
    <t>2029 год</t>
  </si>
  <si>
    <t>за 2021 год</t>
  </si>
  <si>
    <t>Белоярский район</t>
  </si>
  <si>
    <t>2030 год</t>
  </si>
  <si>
    <t>за январь - март 2022 года</t>
  </si>
  <si>
    <t>Березовский район</t>
  </si>
  <si>
    <t>за январь - июнь 2022 года</t>
  </si>
  <si>
    <t>Кондинский район</t>
  </si>
  <si>
    <t>за январь - сентябрь 2022 года</t>
  </si>
  <si>
    <t>Нефтеюганский район</t>
  </si>
  <si>
    <t>за 2022 год</t>
  </si>
  <si>
    <t>Нижневартовский район</t>
  </si>
  <si>
    <t>за январь - март 2023 года</t>
  </si>
  <si>
    <t>Октябрьский район</t>
  </si>
  <si>
    <t>за январь - июнь 2023 года</t>
  </si>
  <si>
    <t>Советский район</t>
  </si>
  <si>
    <t>за январь - сентябрь 2023 года</t>
  </si>
  <si>
    <t>Сургутский район</t>
  </si>
  <si>
    <t>Ханты-Мансийский район</t>
  </si>
  <si>
    <t>за январь - март 2024 года</t>
  </si>
  <si>
    <t>за январь - июнь 2024 года</t>
  </si>
  <si>
    <t>за январь - сентябрь 2024 года</t>
  </si>
  <si>
    <t>за 2024 год</t>
  </si>
  <si>
    <t>за январь - март 2025 года</t>
  </si>
  <si>
    <t>за январь - июнь 2025 года</t>
  </si>
  <si>
    <t>за январь - сентябрь 2025 года</t>
  </si>
  <si>
    <t>за 2025 год</t>
  </si>
  <si>
    <t>за январь - март 2026 года</t>
  </si>
  <si>
    <t>за январь - июнь 2026 года</t>
  </si>
  <si>
    <t>за январь - сентябрь 2026 года</t>
  </si>
  <si>
    <t>за 2026 год</t>
  </si>
  <si>
    <t>за январь - март 2027 года</t>
  </si>
  <si>
    <t>за январь - июнь 2027 года</t>
  </si>
  <si>
    <t>за январь - сентябрь 2027 года</t>
  </si>
  <si>
    <t>за 2027 год</t>
  </si>
  <si>
    <t>за январь - март 2028 года</t>
  </si>
  <si>
    <t>за январь - июнь 2028 года</t>
  </si>
  <si>
    <t>за январь - сентябрь 2028 года</t>
  </si>
  <si>
    <t>за 2028 год</t>
  </si>
  <si>
    <t>за январь - март 2029 года</t>
  </si>
  <si>
    <t>за январь - июнь 2029 года</t>
  </si>
  <si>
    <t>за январь - сентябрь 2029 года</t>
  </si>
  <si>
    <t>за 2029 год</t>
  </si>
  <si>
    <t>за январь - март 2030 года</t>
  </si>
  <si>
    <t>за январь - июнь 2030 года</t>
  </si>
  <si>
    <t>за январь - сентябрь 2030 года</t>
  </si>
  <si>
    <t>за 2030 год</t>
  </si>
  <si>
    <r>
      <t xml:space="preserve">Информация о реализуемых в муниципальных образованиях мероприятиях, направленных на поддержку (развитие) социального предпринимательства в рамках реализации региональных проектов
</t>
    </r>
    <r>
      <rPr>
        <b/>
        <sz val="11"/>
        <color theme="1"/>
        <rFont val="Times New Roman"/>
        <family val="1"/>
        <charset val="204"/>
      </rPr>
      <t xml:space="preserve"> "Акселерация субъектов малого и среднего предпринимательства" и "Создание условий для легкого старта и комфортного ведения бизнеса"</t>
    </r>
  </si>
  <si>
    <t xml:space="preserve">"Акселерация субъектов малого и среднего предпринимательства"
</t>
  </si>
  <si>
    <t>"Создание условий для легкого старта и комфортного ведения бизнеса"</t>
  </si>
  <si>
    <t>наименование муниципального образования</t>
  </si>
  <si>
    <t>Наименование муниципальной программы (подпрограммы)</t>
  </si>
  <si>
    <t>Наименование регионального проекта</t>
  </si>
  <si>
    <t>Финансирование (тыс. рублей)</t>
  </si>
  <si>
    <t>Реквизиты платежного документа, подтверждающего кассвое исполнение 
 (№, дата)</t>
  </si>
  <si>
    <t>Всего план
 на 2023 год</t>
  </si>
  <si>
    <t xml:space="preserve">Факт 
на 01.01.2024 </t>
  </si>
  <si>
    <t>в т.ч. средства окружного бюджета</t>
  </si>
  <si>
    <t>в т.ч. средства местного бюджета</t>
  </si>
  <si>
    <t>аренда (субаренда) нежилых помещений</t>
  </si>
  <si>
    <t>приобретение нового оборудования (основных средств) и лицензионных программных продуктов</t>
  </si>
  <si>
    <t>на оплату коммунальных услуг нежилых помещений</t>
  </si>
  <si>
    <t>на обязательную сертификацию произведенной продукции</t>
  </si>
  <si>
    <t>на приобретение и (или) доставку кормов для сельскохозяйственных животных и птицы</t>
  </si>
  <si>
    <t>на приобретение и (или) доставку муки для производства хлеба и хлебобулочных изделий.</t>
  </si>
  <si>
    <t>на государственную регистрацию юридического лица и индивидуального предпринимателя</t>
  </si>
  <si>
    <t>на приобретение основных средств (оборудование, оргтехника)</t>
  </si>
  <si>
    <t>на приобретение инвентаря производственного назначения;</t>
  </si>
  <si>
    <t>на рекламу</t>
  </si>
  <si>
    <t>на выплаты по передаче прав на франшизу (паушальный взнос);</t>
  </si>
  <si>
    <t>на ремонтные работы в нежилых помещениях, выполняемые при подготовке помещений к эксплуатации</t>
  </si>
  <si>
    <t>изготовление и трансляция видеосюжетов (видеороликов) об успешных практиках социального предпринимательства</t>
  </si>
  <si>
    <t>изготовление (приобретение) материальных запасов, способствующих повышению информированности о социальном предпринимательстве, о существующих мерах и программах поддержки социального предпринимательства;</t>
  </si>
  <si>
    <t>проведение мероприятий, на которых демонстрируются и распространяются товары (услуги) социальных предприятий (расходы на оплату аренды помещения и (или) оборудования, обеспечение охраны и безопасности, коммунальных услуг, художественное оформление, рекламу, изготовление или приобретение стендов, витрин, стеллажей, прилавков и прочего оборудования, их перевозку, монтаж и демонтаж, уборку помещений)</t>
  </si>
  <si>
    <t>…</t>
  </si>
  <si>
    <t>иное направление (указать в примечании)</t>
  </si>
  <si>
    <t>Вид поддержки (направление расходов)*</t>
  </si>
  <si>
    <t xml:space="preserve">Наименование получателя поддержки-субъекта МСП, имеющего статус социальное предприятие** </t>
  </si>
  <si>
    <t>**единый реестр субъектов МСП, информация УФНС России по автономному округу (на сайте Депэконгомики Югры https://depeconom.admhmao.ru/informatsiya-dlya-negosudarstvennykh-organizatsiy-v-tom-chisle-so-nko/reyting-munitsipalnykh-obrazovaniy-khanty-mansiyskogo-avtono/reyting-munitsipalnykh-obrazovaniy-khanty-mansiyskogo-avtono/2023/)</t>
  </si>
  <si>
    <t>*вид поддержки (направление расходов) определен в соответствии с постановлением Правительства автономного округа от 30.12.2021 № 633-п "О мерах по реализации государственной программы Ханты-Мансийского автономного округа - Югры "Развитие экономического потенциала" (приложение 2), при наличии иного направления расходов, информацию следует указать в примечании;</t>
  </si>
  <si>
    <t>Информация о реализуемых в муниципальных образованиях мероприятиях, направленных на поддержку (развитие) социального предпринимательства в рамках реализации муниципальных программ</t>
  </si>
  <si>
    <t>Вид поддержки (направление расходов)</t>
  </si>
  <si>
    <t>*единый реестр субъектов МСП, информация УФНС России по автономному округу (на сайте Депэконгомики Югры https://depeconom.admhmao.ru/informatsiya-dlya-negosudarstvennykh-organizatsiy-v-tom-chisle-so-nko/reyting-munitsipalnykh-obrazovaniy-khanty-mansiyskogo-avtono/reyting-munitsipalnykh-obrazovaniy-khanty-mansiyskogo-avtono/2023/)</t>
  </si>
  <si>
    <t xml:space="preserve">Наименование получателя поддержки-субъекта МСП, имеющего статус социальное предприятие* </t>
  </si>
  <si>
    <t>Наименование основного мероприятия, в рамках которого оказана поддержка субъектам МСП, имеющим статус социальное предприятие</t>
  </si>
  <si>
    <t>НПА, утвердивший муниципальную программу (наименование, номер, дата)</t>
  </si>
  <si>
    <t>Координационный совет по вопросам развития и поддержки социально ориентированных некоммерческих организаций на территории Ханты-Мансийского района</t>
  </si>
  <si>
    <t>Распоряжение администрации Ханты-Мансийского района "О Координационном совете по вопросам развития и поддержки социально ориентированных некоммерческих организаций на территории Ханты-Мансийского района</t>
  </si>
  <si>
    <t>774-р</t>
  </si>
  <si>
    <t>Болдырева Наталия Валерьевна</t>
  </si>
  <si>
    <t>заместитель главы Ханты-Мансийского района по финансам</t>
  </si>
  <si>
    <t>8 (3467) 35-28-03</t>
  </si>
  <si>
    <t>boldirevanv@hmrn.ru</t>
  </si>
  <si>
    <t>Распоряжение администрации Ханты-Мансийского района "Об утверждении "плана мероприятий ("дорожной карты") по поддержке доступа негосударственных организаций (коммерческих, некоммерческих) к предоставлению услуг в социальной сфере в Ханты-Мансийском районе на 2022 - 2025 годы"</t>
  </si>
  <si>
    <t>878-р</t>
  </si>
  <si>
    <t>комитет экономической политики администрации Ханты-Мансийского района</t>
  </si>
  <si>
    <t>Овсянников Юрий Александрович</t>
  </si>
  <si>
    <t>председатель комитета экономической политики администрации Ханты-Мансийского района</t>
  </si>
  <si>
    <t>8(3467)-35-27-65</t>
  </si>
  <si>
    <t>ovsyannikov@hmrn.ru</t>
  </si>
  <si>
    <t>нет</t>
  </si>
  <si>
    <t>Постановление администрации Ханты-Мансийского района "О муниципальной программе Ханты-Мансийского района "Развитие гражданского общества Ханты-Мансийского района"</t>
  </si>
  <si>
    <t xml:space="preserve">Муниципальная поддержка проектов социально ориентированных некоммерческих организаций, направленных на развитие гражданского общества </t>
  </si>
  <si>
    <t>Постановление администрации Ханты-Мансийского района "О муниципальной программе Ханты-Мансийского района «Развитие малого и среднего предпринимательства на территории Ханты-Мансийского района"</t>
  </si>
  <si>
    <t>1. Основное мероприятие Программы «Содействие развитию малого и среднего предпринимательства в Ханты-Мансийском районе»; 2. Региональный проект «Создание условий для легкого старта и комфортного ведения бизнеса»; 3. Региональный проект «Акселерация субъектов малого и среднего предпринимательства»</t>
  </si>
  <si>
    <t>Постановление администрации Ханты-Мансийского района "О муниципальной программе Ханты-Мансийского района "Развитие образования в Ханты-Мансийском районе"</t>
  </si>
  <si>
    <t xml:space="preserve">Постановление администрации Ханты-Мансийского района  "О внесении изменений в постановление администрации Ханты-Мансийского района от 13.12.2021 года № 331 «О муниципальной программе Ханты-Мансийского района«Развитие образования в Ханты-Мансийском районе» </t>
  </si>
  <si>
    <t>Постановление администрации Ханты-Мансийского района "О муниципальной программе Ханты-Мансийского района "Культура Ханты-Мансийского района"</t>
  </si>
  <si>
    <t xml:space="preserve">О внесении изменений в постановление администрации Ханты-Мансийского района от 14.12.2021 № 334 «О муниципальной программе Ханты-Мансийского района «Культура Ханты-Мансийского района» 
</t>
  </si>
  <si>
    <t>Проведение мероприятий районного уровня, в том числе направленных 
на сохранение и развитие народных промыслов и ремесел, традиционной культуры коренных народов Севера</t>
  </si>
  <si>
    <t>Постановление администрации Ханты-Мансийского района "О муниципальной программе Ханты-Мансийского района "Развитие спорта и туризма на территории Ханты-Мансийского района"</t>
  </si>
  <si>
    <t xml:space="preserve">постановление администрации Ханты-Мансийского района от 14.12.2021 № 336 «О муниципальной программе Ханты-Мансийского района «Развитие спорта и туризма на территории Ханты-Мансийского района» </t>
  </si>
  <si>
    <t>Субсидия, передаваемая СОНКО на организацию и проведение районных спортивных и туристических массовых мероприятий</t>
  </si>
  <si>
    <t>Поддержка негосударственных немуниципальных организаций</t>
  </si>
  <si>
    <t>http://hmrn.ru/ga/resursnyy-tsentr/</t>
  </si>
  <si>
    <t>Постановление администрации Ханты-Мансийского района "Об утверждении перечня услуг, которые могут быть переданы на исполнение немуниципальным организациям, в том числе социально ориентированным некоммерческим организациям"</t>
  </si>
  <si>
    <t>Приказ комитета по образованию администрации Ханты-Мансийского района "Об утверждении норматива на оказание услуги, которая может быть передана на исполнение немуниципальным организациям, в том числе "СОНКО"</t>
  </si>
  <si>
    <t>от 25.06.2017; от 12.09.2017</t>
  </si>
  <si>
    <t>№ 393-о; 584-о</t>
  </si>
  <si>
    <t xml:space="preserve">Постановление администрации Ханты-Мансийского района "Об утверждении стандартов оказания услуг (мероприятий) в сфере культуры, физической культуры и спорта, а также мероприятий в сфере традиционной хозяйственной деятельности коренных малочисленных народов Севера в Ханты-Мансийском районе"
</t>
  </si>
  <si>
    <t>№ 399</t>
  </si>
  <si>
    <t>Приказ комитета по образованию Ханты-Мансийского района "Об утверждении стандарта качества услуги, которая может бытьпередана на исполнение немуниципальным организациям, в том числе "СОНКО"</t>
  </si>
  <si>
    <t>от 18.08.2017</t>
  </si>
  <si>
    <t>545-о</t>
  </si>
  <si>
    <t>http://hmrn.ru/ga/resursnyy-tsentr/so-nko-khanty-mansiyskogo-rayona/</t>
  </si>
  <si>
    <t>Ресурсный центр поддержки социально ориентированных некоммерческих организаций, субъектов малого и среднего предпринимательства, осуществляющих деятельность в сфере социального предпринимательства и гражданских инициатив на территории Ханты-Мансийского района</t>
  </si>
  <si>
    <t>Постановление администрации Ханты-Мансийского района "Об утверждении Положения о Ресурсном центре поддержки социально ориентированных некоммерческих организаций на территории Ханты-Мансийского района" (с изм. от 26.11.2021 № 301)</t>
  </si>
  <si>
    <t xml:space="preserve">имущественная, правовая, информационно-консультационная </t>
  </si>
  <si>
    <t>Постановление администрации Ханты-Мансийского района "Об установлении тарифов на платные услуги, оказываемые муниципальным автономным учреждением Ханты-Мансийского района"</t>
  </si>
  <si>
    <t>Услуги по предпечатной подготовке и публикации информационных материалов заказчика</t>
  </si>
  <si>
    <t>СОНКО, НКО, социальные предприниматели</t>
  </si>
  <si>
    <t>Постановление администрации Ханты-Мансийского района  от 05.04.2017 № 84 "О регулировании отдельных вопросов имущественной поддержки социально-ориентированных некоммерческих организаций", приложение 1 к постановлению "Правила  формирования, ведения, обязательного опубликования 
перечня муниципального имущества Ханты-Мансийского района, свободного от прав третьих лиц (за исключением имущественных прав некоммерческих организаций), предназначенного для предоставления во владение и (или) пользование социально ориентированным некоммерческим организациям"</t>
  </si>
  <si>
    <t xml:space="preserve">Постановление администрации Ханты-Мансийского района от 16.03.2021 № 64 "Об утверждении Перечня 
муниципального имущества Ханты-Мансийского района, свободного от прав третьих лиц (за исключением имущественных прав некоммерческих организаций), предназначенного для предоставления во владение 
и (или) пользование социально ориентированным некоммерческим организациям" (в актуальной редакции от 26.12.2023 № 950) </t>
  </si>
  <si>
    <t>http://hmrn.ru/municipal_property/perechen-imushchestva-dlya-predostavleniya-sotsialno-orientirovannym-nekomercheskim-organizatsiyam/</t>
  </si>
  <si>
    <t>Решение Думы Ханты-Мансийского района от 23.12.2022 № 235 "О внесении изменений в решение Думы Ханты-Мансийского района от 04.06.2014 № 362 "Об утверждении Методики расчета арендной платы за пользование муниципальным недвижимым имуществом Ханты-Мансийского района" (1 рубль)</t>
  </si>
  <si>
    <t>Решение Думы Ханты-Мансийского района от 23.12.2022 № 235 "О внесении изменений в решение Думы Ханты-Мансийского района от 04.06.2014 № 362 "Об утверждении Методики расчета арендной платы за пользование муниципальным недвижимым имуществом Ханты-Мансийского района"(1 рубль)</t>
  </si>
  <si>
    <t>Решение Думы Ханты-Мансийского района от 09.06.2016 N 587 (ред. от 15.06.2023 № 326 ) "Об утверждении правил определения размера арендной платы, порядка, условий и сроков внесения арендной платы за земельные участки, находящиеся в собственности Ханты-Мансийского района и предоставляемые в аренду без торгов" (подписано 09.06.2016) (коэф 0,1)</t>
  </si>
  <si>
    <t>да</t>
  </si>
  <si>
    <t>осуществление и (или) планируемое осуществление  социально ориентированной некоммерческой организацией в соответствии с учредительными документами одного или нескольких видов деятельности, предусмотренных частями 1, 2 статьи 31.1 Федерального закона от 12.01.1996 № 7-ФЗ «О некоммерческих организациях», на территории Ханты-Мансийского района</t>
  </si>
  <si>
    <t>АНО "Центр соц-культ развития "Югорские традиции" АСП Горнопр.(Комплекс-Плюс) (45,7кв.м.), НО общество инвалидов (УТО г.Х-М 22,6 кв.м)), НО Общ.орг.ветеранов (УТО г.Х-М 11,4 кв.м.),Военно-патриотический клуб "Ратоборец" п. Горноправдинск (463,1 кв.м.), Ассоциация работод п. Горноправдинск (спорт.школа 3600,8 кв.м.), АНО "Увас Хот" (СОШ Согом 502,9 кв.м.)</t>
  </si>
  <si>
    <t>Ассоциация работод п. Горноправдинск (спорт.школа 3600,8 кв.м.), АНО "Увас Хот" (СОШ Согом 502,9 кв.м.)</t>
  </si>
  <si>
    <t>постановление администрации Ханты-Мансийского района от 05.04.2017 № 87 "Об утверждении Правил формирования, ведения и обязательного опубликования перечня имущества, находящегося в муниципальной собственности Ханты-Мансийского района,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во владение и (или) в пользование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
на профессиональный доход"</t>
  </si>
  <si>
    <t>постановление администрации Ханты-Мансийского района  от 25.02.2021 № 53
«Об утверждении перечня имущества, находящегося в муниципальной собственности Ханты-Мансийского района, свободного от прав третьих лиц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предпринимательства), предназначенного для предоставления во владение и (или) в пользование субъектам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 (в редакции от 18.10.2023 № 595)</t>
  </si>
  <si>
    <t>http://hmrn.ru/municipal_property/112/?bitrix_include_areas=N</t>
  </si>
  <si>
    <t>Постановление администрации Ханты-Мансийского района от 02.09.2016 № 266 "Об утверждении Правил оказания имущественной поддержки субъектам малого и среднего предпринимательства и физическим лицам, 
не являющимся индивидуальными предпринимателями и применяющим специальный налоговый режим «Налог на профессиональный доход» Ханты-Мансийского района"</t>
  </si>
  <si>
    <t>Решение Думы Ханты-Мансийского района от 22.09.2023 № 345 "О внесении изменений в решение Думы Ханты-Мансийского района от 18.12.2014 № 411 "Об утверждении Методики расчета арендной платы за пользование отдельными видами муниципального имущества Ханты-Мансийского района"</t>
  </si>
  <si>
    <t>Решение Думы Ханты-Мансийского района от 22.09.2023 № 344 "О внесении изменений в решение Думы Ханты-Мансийского района от 04.06.2014 № 362 "Об утверждении Методики расчета арендной платы за пользование муниципальным недвижимым имуществом Ханты-Мансийского района"</t>
  </si>
  <si>
    <t xml:space="preserve">если субъект малого и среднего предпринимательства, признанный социальным предприятием, осуществляет деятельность в сфере социального предпринимательства, соответствующую одному или нескольким условиям, определенным статьей 24.1 Федерального закона от 24 июля 2007 года № 209-ФЗ «О развитии малого и среднего предпринимательства в Российской Федерации»
</t>
  </si>
  <si>
    <t>ИП Храмов</t>
  </si>
  <si>
    <t>15</t>
  </si>
  <si>
    <t>Комитет по образованию администрации Ханты-Мансийского района</t>
  </si>
  <si>
    <t>Шапарина Светлана Васильевна</t>
  </si>
  <si>
    <t>8(3467)32-25-56</t>
  </si>
  <si>
    <t xml:space="preserve">ssv-edu@hmrn.ru </t>
  </si>
  <si>
    <t>Скину Ирина Николаевна</t>
  </si>
  <si>
    <t>8(3467)32-66-33</t>
  </si>
  <si>
    <t xml:space="preserve">sin-edu@hmrn.ru </t>
  </si>
  <si>
    <t>Управление по культуре, спорту и социальной политике администрации Ханты-Мансийского района</t>
  </si>
  <si>
    <t>Кибкало Ирина Александровна</t>
  </si>
  <si>
    <t>8(3467)32-73-33</t>
  </si>
  <si>
    <t xml:space="preserve">kibkaloia@hmrn.ru </t>
  </si>
  <si>
    <t>Кургак Наталья Викторовна</t>
  </si>
  <si>
    <t xml:space="preserve">kurgak@hmrn.ru </t>
  </si>
  <si>
    <t>Заместитель председателя комитета по образованию администрации Ханты-Мансийского района</t>
  </si>
  <si>
    <t xml:space="preserve">Председатель комитетапо образованию администрации Ханты-Мансийского района </t>
  </si>
  <si>
    <t>Начальник управления по культуре, спорту и социальной политике администрации Ханты-Мансийского района</t>
  </si>
  <si>
    <t>Консультант управления по культуре, спорту и социальной политике администрации Ханты-Мансийского района</t>
  </si>
  <si>
    <t>Развитие малого и среднего предпринимательства на территории Ханты-Мансийского района"</t>
  </si>
  <si>
    <t>постановление администрации Ханты-Мансийского района, 323, 09.12.2021</t>
  </si>
  <si>
    <t>Организация и проведение культурно-массовых мероприятий</t>
  </si>
  <si>
    <t xml:space="preserve">Оказание услуг в организации по проведению физкультурно-оздоровительнх мероприятий </t>
  </si>
  <si>
    <t>Реализация программ персонифицированного финансирования дополнительного образования детей,  оказание услуг по предоставлению питания школьникам, организация отдыха детей и молодежи</t>
  </si>
  <si>
    <t>Приказ комитета по образованию Ханты-Мансийского района "Об утверждении перечня услуг"</t>
  </si>
  <si>
    <t>702-о</t>
  </si>
  <si>
    <t>http://hmrn.ru/ga/resursnyy-tsentr/normativnye-pravovye-dokumenty/perechen-uslug-48.docx</t>
  </si>
  <si>
    <t>Реализация дополнительных общеобразовательных программ</t>
  </si>
  <si>
    <t xml:space="preserve"> Оказание услуг по предоставлению питания школьникам</t>
  </si>
  <si>
    <t>Организация отдыха детей и молодежи</t>
  </si>
  <si>
    <t xml:space="preserve">ИП Храмов Г.А. </t>
  </si>
  <si>
    <t>И.П. Поступинская М.С., И.П. Поступинский В. С. И.П. Егоров</t>
  </si>
  <si>
    <t>ООО "БАМАШ-тур"</t>
  </si>
  <si>
    <t>5 в случае оказания немуниципальной услуги более пяти негосудасртвенными (немуниципальными)  поставщиками рекомендуется перечень негсоударственных (немумнципальных) организаций, оказывающих услуги социальной сферы на территории муниципального образования, обозначенные в настоящем разделе,  оформить отдельным приложением (файлом) или сноской после таблицы</t>
  </si>
  <si>
    <t>*</t>
  </si>
  <si>
    <t>**</t>
  </si>
  <si>
    <t>* АНО "Увас Хот"; АНО "МОСУМ КОРТ"; Ханты-Мансийская районная организация общероссийской общественной организации "Всероссийское общество инвалидов"; Региональная общественная организация ХМАО-Югры по проведению мероприятий "ПИКНИКХМ"; АНО "ПРИНЦИП ДОБРА"; Ханты-Мансийская районная общественная организация ветеранов (пенсинеров) войны, труда, Вооруженных сил и правоохранительных органов; АНО "ВОЗРАЖДЕНИЕ"; Ассоциация работодателей сферы медико-социальных услуг Ханты-Мансийского района; ИП "Волков А.К.; АНО "Центр социально-культурных инициатив "Территория возможностей"; ООО "Альфа+".</t>
  </si>
  <si>
    <t>** АНО "ПРИНЦИП ДОБРА"; Ассоциация работодателей сферы медико-социальных услуг Ханты-Мансийского района; АНО "Увас Хот"; Община коренных малочисленных народов Севера "Нарь-Ях"; ООО Национальная родовая община "Колмодай"; ООО "Национальная родовая община "Обь"; Община коренных малочисленных народов Севера "Остяко-Вогульск"; Община коренных малочисленных народов Севера "Востыхой".</t>
  </si>
  <si>
    <t>Решение Думы Ханты-Мансийского района   «Об установлении земельного налога на межселенной территории Ханты-Мансийского района» от 25.11.2015 № 531 (в редакции от 24.11.2023)</t>
  </si>
  <si>
    <t>Решение Совета депутатов сельского поселения Выкатной Ханты-Мансийского района "Об установлении земельного налога"  от 04.05.2023 № 191</t>
  </si>
  <si>
    <t>Решение Совета депутатов сельского поселения Кышик Ханты-Мансийского района "Об установлении земельного налога"  от 25.03.2015 № 40 (в редакции от 15.05.2023)</t>
  </si>
  <si>
    <t>Решение Совета депутатов сельского поселения Шапша Ханты-Мансийского района "Об установлении земельного налога" от 27.07.2023 № 310 (в редакции от 14.09.2023)</t>
  </si>
  <si>
    <t>Решение Совета депутатов сельского поселения Горноправдинск  Ханты-Мансийского района "Об установлении земельного налога" от 28.04.2023 № 213 (в редакции от 29.09.2023)</t>
  </si>
  <si>
    <t>Решение Совета депутатов сельского поселения Кедровый Ханты-Мансийского района "Об установлении земельного налога" от 20.06.2023 № 28</t>
  </si>
  <si>
    <t>http://hmrn.ru/raion/ekonomika/ip/index.php</t>
  </si>
  <si>
    <t xml:space="preserve">«Субсидия на поддержку малого и среднего предпринимательства» </t>
  </si>
  <si>
    <t xml:space="preserve">приобретение транспортных средств, необходимых для развития предпринимательской деятельности в сфере лесозаготовки и обработки леса; приобретение запасных частей комплектующих, материалов и горюче-смазочных материалов к специальным транспортным средствам, технике, оборудованию необходимых для осуществления предпринимательской деятельности в сфере лесозаготовки и обработки древесины; проведение работ по организации санитарно-защитных зон вокруг сельскохозяйственных объектов и производств в сфере агропромышленного комплекса; приобретение упаковочных материалов, используемых при производстве, хранении и реализации пищевой продукции; строительство, реконструкция, проведение ремонтных работ объектов недвижимого имущества для целей осуществления предпринимательской деятельности в сфере торговли (за исключением торговли товарами подакцизной группы), оказания бытовых услуг, услуг общественного питания, социальных услуг, для ведения производственной деятельности; доставка продуктов питания в труднодоступные и отдаленные местности Ханты-Мансийского района;
приобретение и (или) установка контрольно-кассовой техники и комплектующих к ней; приобретение сырья, расходных материалов и инструментов, для производства ремесленной продукции и изделий народных художественных промыслов, для производства и ремонта одежды; разработка макета этикеток для продукции собственного производства и их приобретение; приобретение мешкотары, соли, сети рыболовные, рыболовные снасти, материалы, необходимых для осуществления предпринимательской деятельности в сфере рыболовства и переработки рыбы;
приобретение запасных частей комплектующих, материалов и горюче-смазочных материалов к специальным транспортным средствам, технике, оборудованию необходимых для осуществления предпринимательской деятельности в сфере рыболовства и переработки рыбы;
приобретение запасных частей и материалов к специальным транспортным средствам необходимых для осуществления предпринимательской деятельности по очистке улиц от снега и льда;
приобретение специальных транспортных средств необходимых для осуществления предпринимательской деятельности по очистке улиц от снега и льда;
проезда к месту участия в ярмарках, выставках, форумах и проживание в местах их проведения;
</t>
  </si>
  <si>
    <t>http://hmrn.ru/about/budget/nalogi/land.php</t>
  </si>
  <si>
    <t>http://hmrn.ru/ga/resursnyy-tsentr/normativnye-pravovye-dokumenty/</t>
  </si>
  <si>
    <t>Постановление администрации Ханты-Мансийского района "Об утверждении норм расходов на проведение мероприятий в сфере культуры и молодежной политики"</t>
  </si>
  <si>
    <t>Постановление администрации Ханты-Мансийского района "Об утверждении норм расходов на материальное обеспечение мероприятий в области физической культуры и спорта за счет средств бюджета Ханты-Мансийского района"</t>
  </si>
  <si>
    <t>Возмещение части затрат, связанных с: 1) приобретением сырья, расходных материалов и инструментов, для производства ремесленной продукции и изделий народных художественных промыслов; 2) приобретением оборудования (основных средств); 3)арендными платежами за нежилое помещение; 4) оплатой коммунальных услуг нежилых помещений; 5) проездом к месту участия в ярмарках, выставках, форумах и проживание в местах их проведения; 6) приобретением инвентаря производственного назначения; 7) выплатой по передаче прав на франшизу (паушальный взнос); 8) ремонтными работами в нежилых помещениях, выполняемые при подготовке помещений к эксплуатации; 9) строительством, реконструкцией, проведением ремонтных работ объектов недвижимого имущества для целей осуществления предпринимательской деятельности в сфере торговли (за исключением торговли товарами подакцизной группы), оказания бытовых услуг, услуг общественного питания, социальных услуг, для ведения производственной деятельности</t>
  </si>
  <si>
    <t>Решение Совета депутатов сельского поселения Красноленинский Ханты-Мансийского района "Об установлении земельного налога" от 15.10.2015 № 22 (в редакции от 15.03.2022)</t>
  </si>
  <si>
    <t xml:space="preserve">Решение Совета депутатов сельского поселения Луговской Ханты-Мансийского района "Об установлении земельного налога" от 26.12.2023 № 134 </t>
  </si>
  <si>
    <t>Решение Совета депутатов сельского поселения Согом Ханты-Мансийского района "Об установлении земельного налога" от 31.05.2023 № 11 (в редакции от 27.12.2023)</t>
  </si>
  <si>
    <t>Решение Совета депутатов сельского поселения Цингалы Ханты-Мансийского района "Об установлении земельного налога" от 06.10.2022 № 37 (в редакции от 25.12.2023)</t>
  </si>
  <si>
    <t>Первенство Ханты-Мансийского района по настольному теннису на приз Думы Ханты-Мансийского района - 390,5 тыс.руб., Чемпионат Ханты-Мансийского района по бильярдному спорту на кубок главы Ханты-Мансийского района - 200,0 тыс.руб., Районный фестиваль скандинавской ходьбы - 200,0 тыс.руб., первенство Ханты-Мансийского района по национальным видам спорта "Северное многоборье" - 60,0 тыс.руб., Пляжный волейбол среди женских команд - 150,0 тыс.руб., Первенство Ханты-Мансийского района по пляжному волейболу среди мужских и женских команд - 235,0 тыс.руб., Чемпионат Ханты-Мансийского района по летней рыбалке - 200,0 тыс.руб., Соревнования по спортивной рыбалке, посвященные "Дню рыбака" - 100,0 тыс.руб., VIII конкурс профессионального мастерства среди оленеводов на кубок Губернатора Югры - 300,0 тыс.руб., Соревнования по охотничьему биатлону - 950,0 тыс.руб., Международные соревнования на кубок Губернатора Югры по гребле на обласах - 300,0 ты.руб.</t>
  </si>
  <si>
    <t xml:space="preserve">Районный фестиваль "Я радость нахожу в друзьях" - 300,0 тыс.руб., Районный фестиваль творчества гораждан старшего поколения "Не стареют душой ветераны" - 329,05 тыс.руб., Районный фестиваль народного творчества "Поёт село родное" - 420,95 тыс.руб., Слет добровольцев Ханты-Мансийского района - 297,5 тыс.руб., Добровольческая акция Ханты-Мансийского района "Забота", посвященная 100-летию Ханты-Мансийского района - 500,0 тыс.руб., реализация проекта "Своё родное", направленного на развитие добровольческого (волонтерского) движения - 286,2 тыс.руб., проект в сфере культуры "Мосты над рекой жизни" - 250,0 тыс.руб., Молодежный форум Ханты-Мансийского района, направленный на вовлечение в творческую деятельность молодежи района - 825,8 тыс.руб., проект, направленный на сохранение культурных традиций коренных малочисленных народов Севера "Мастерская "Национальные мотивы" - 75,0 тыс.руб., проект, направленный на сохранение и защиту самобытности, культуры, языков и традиций народов РФ "Обласок" - 75,0 ты.руб.,  творческая акция фестиваля "Спасти и сохранить" - 150,0 тыс.руб., Фестиваль национальных культур "Радуга дружбы" - 300,0 тыс.руб., Фестиваль культурного наследия "Прабабушкина мультиварка" - 190,0 тыс.руб., этнопраздник "Мы едины" - 75,0 тыс.руб., районный фестиваль детского творчества, направленный на стимулирование культурного разнообразия "Остров детства" - 380,0 тыс.руб., мероприятие районного уровня, направленное на сохранение и развитие народных промыслов и ремесел, традиционной культуры народов Севера - 400,0 тыс.руб., районное мероприятие в рамках XXVII Международного телевизионного фестиваля "Спасти и сохранить" - 150,0 тыс.руб., </t>
  </si>
  <si>
    <t>ООО "Центр ремесел "Ас Аланг"</t>
  </si>
  <si>
    <t xml:space="preserve">"Содействие развитию малого и среднего предпринимательства в Ханты-Мансийском районе"; "Повышение уровня информирования субъектов предпринимательства" </t>
  </si>
  <si>
    <t>2.</t>
  </si>
  <si>
    <t>1.</t>
  </si>
  <si>
    <t>В 2023 году социальный предприниматель не обращался за финансовой поддержкой в связи с отсутствием фактически понесенных затрат.</t>
  </si>
  <si>
    <t>Участие и проведение мастер-классов в рамках международного фестиваля "Спасти и сохранить", фестиваля народного художественного творчества "Поет село родное", этнопраздника "Мы едины". Руководитель ООО "Центр ремесел "Ас Аланг" Костерина Э.Т. приняла участие в заседании Круглого стола "Креативные индустрии на территории  Ханты-Мансийского района",  выставки-ярмарке изделий мастеров народных художественных промыслов Ханты-Мансийского района, состоявшихся 23 мая 2023 года в п. Горноправдинск, районной ярмарке в сельском поселении Согом 23 сентября 2023 года. Ежегодно принимает активное участие в выставке-ярмарке окружных товаропроизводителей "Товары земли Югорской". Муниципальным автономным учреждением "Организационно-методический центр" Ханты-Мансийского района в течение 2023 года субъекту социального предпринимательства оказана информационно-консультационная поддержка.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</si>
</sst>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808080"/>
      </bottom>
      <diagonal/>
    </border>
    <border>
      <left/>
      <right/>
      <top style="thin">
        <color auto="1"/>
      </top>
      <bottom style="medium">
        <color rgb="FF80808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1" fillId="0" borderId="0" applyNumberFormat="0" applyFill="0" applyBorder="0" applyAlignment="0" applyProtection="0"/>
  </cellStyleXfs>
  <cellXfs count="45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9" fontId="13" fillId="0" borderId="8" xfId="0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49" fontId="4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3" fontId="5" fillId="0" borderId="12" xfId="0" applyNumberFormat="1" applyFont="1" applyBorder="1" applyAlignment="1" applyProtection="1">
      <alignment horizontal="left" vertical="top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4" fillId="0" borderId="12" xfId="0" applyNumberFormat="1" applyFont="1" applyBorder="1" applyAlignment="1" applyProtection="1">
      <alignment horizontal="center" vertical="top" wrapText="1"/>
      <protection locked="0"/>
    </xf>
    <xf numFmtId="49" fontId="5" fillId="0" borderId="3" xfId="0" applyNumberFormat="1" applyFont="1" applyBorder="1" applyAlignment="1" applyProtection="1">
      <alignment horizontal="center" vertical="top" wrapText="1"/>
      <protection locked="0"/>
    </xf>
    <xf numFmtId="49" fontId="5" fillId="0" borderId="5" xfId="0" applyNumberFormat="1" applyFont="1" applyBorder="1" applyAlignment="1" applyProtection="1">
      <alignment horizontal="center" vertical="top" wrapText="1"/>
      <protection locked="0"/>
    </xf>
    <xf numFmtId="49" fontId="5" fillId="0" borderId="12" xfId="0" applyNumberFormat="1" applyFont="1" applyBorder="1" applyAlignment="1" applyProtection="1">
      <alignment horizontal="center" vertical="top" wrapText="1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0" applyFont="1" applyProtection="1"/>
    <xf numFmtId="0" fontId="11" fillId="0" borderId="0" xfId="0" applyFont="1" applyProtection="1"/>
    <xf numFmtId="0" fontId="4" fillId="0" borderId="12" xfId="0" applyFont="1" applyBorder="1" applyAlignment="1" applyProtection="1">
      <alignment horizontal="center" vertical="center" wrapText="1"/>
    </xf>
    <xf numFmtId="14" fontId="4" fillId="0" borderId="12" xfId="0" applyNumberFormat="1" applyFont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left" vertical="top" wrapText="1"/>
    </xf>
    <xf numFmtId="49" fontId="4" fillId="0" borderId="12" xfId="0" applyNumberFormat="1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left" vertical="top" wrapText="1"/>
    </xf>
    <xf numFmtId="3" fontId="4" fillId="0" borderId="12" xfId="0" applyNumberFormat="1" applyFont="1" applyBorder="1" applyAlignment="1" applyProtection="1">
      <alignment horizontal="center" vertical="center" wrapText="1"/>
      <protection locked="0"/>
    </xf>
    <xf numFmtId="3" fontId="4" fillId="0" borderId="12" xfId="0" applyNumberFormat="1" applyFont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top" wrapText="1"/>
    </xf>
    <xf numFmtId="164" fontId="4" fillId="0" borderId="12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left" vertical="top" wrapText="1" indent="2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left" vertical="top" wrapText="1"/>
    </xf>
    <xf numFmtId="0" fontId="4" fillId="4" borderId="12" xfId="0" applyFont="1" applyFill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vertical="top" wrapText="1" indent="1"/>
    </xf>
    <xf numFmtId="49" fontId="5" fillId="0" borderId="12" xfId="0" applyNumberFormat="1" applyFont="1" applyBorder="1" applyAlignment="1" applyProtection="1">
      <alignment horizontal="left" vertical="top" wrapText="1" indent="2"/>
    </xf>
    <xf numFmtId="0" fontId="5" fillId="0" borderId="12" xfId="0" applyFont="1" applyBorder="1" applyAlignment="1" applyProtection="1">
      <alignment horizontal="left" vertical="top" wrapText="1"/>
    </xf>
    <xf numFmtId="0" fontId="4" fillId="0" borderId="12" xfId="0" applyFont="1" applyBorder="1" applyAlignment="1" applyProtection="1">
      <alignment horizontal="left" vertical="top" wrapText="1" indent="1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top" wrapText="1" indent="1"/>
    </xf>
    <xf numFmtId="0" fontId="10" fillId="0" borderId="0" xfId="0" applyFont="1" applyProtection="1"/>
    <xf numFmtId="49" fontId="4" fillId="0" borderId="0" xfId="0" applyNumberFormat="1" applyFont="1" applyAlignment="1" applyProtection="1">
      <alignment horizontal="left" vertical="top"/>
    </xf>
    <xf numFmtId="0" fontId="9" fillId="0" borderId="12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14" fontId="5" fillId="0" borderId="12" xfId="0" applyNumberFormat="1" applyFont="1" applyBorder="1" applyAlignment="1" applyProtection="1">
      <alignment horizontal="center" vertical="center" wrapText="1"/>
    </xf>
    <xf numFmtId="0" fontId="4" fillId="0" borderId="0" xfId="0" applyFont="1" applyProtection="1"/>
    <xf numFmtId="49" fontId="12" fillId="0" borderId="0" xfId="0" applyNumberFormat="1" applyFont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left" vertical="top" wrapText="1"/>
    </xf>
    <xf numFmtId="0" fontId="13" fillId="0" borderId="0" xfId="0" applyFont="1" applyProtection="1"/>
    <xf numFmtId="0" fontId="15" fillId="0" borderId="12" xfId="0" applyFont="1" applyBorder="1" applyAlignment="1" applyProtection="1">
      <alignment horizontal="right" vertical="top" wrapText="1"/>
    </xf>
    <xf numFmtId="164" fontId="13" fillId="0" borderId="12" xfId="0" applyNumberFormat="1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right" vertical="top" wrapText="1"/>
    </xf>
    <xf numFmtId="0" fontId="10" fillId="0" borderId="12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center" vertical="center" wrapText="1"/>
    </xf>
    <xf numFmtId="0" fontId="5" fillId="0" borderId="0" xfId="0" applyFont="1" applyProtection="1"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5" borderId="5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5" fillId="6" borderId="12" xfId="0" applyFont="1" applyFill="1" applyBorder="1" applyAlignment="1" applyProtection="1">
      <alignment horizontal="center" vertical="top" wrapText="1"/>
      <protection locked="0"/>
    </xf>
    <xf numFmtId="49" fontId="5" fillId="6" borderId="12" xfId="0" applyNumberFormat="1" applyFont="1" applyFill="1" applyBorder="1" applyAlignment="1" applyProtection="1">
      <alignment horizontal="left" vertical="top" wrapText="1"/>
      <protection locked="0"/>
    </xf>
    <xf numFmtId="164" fontId="5" fillId="0" borderId="12" xfId="0" applyNumberFormat="1" applyFont="1" applyBorder="1" applyAlignment="1" applyProtection="1">
      <alignment horizontal="center" vertical="top" wrapText="1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3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49" fontId="5" fillId="0" borderId="12" xfId="0" applyNumberFormat="1" applyFont="1" applyBorder="1" applyAlignment="1" applyProtection="1">
      <alignment horizontal="right" vertical="top" wrapText="1"/>
      <protection locked="0"/>
    </xf>
    <xf numFmtId="1" fontId="5" fillId="0" borderId="12" xfId="0" applyNumberFormat="1" applyFont="1" applyBorder="1" applyAlignment="1" applyProtection="1">
      <alignment horizontal="center" vertical="top" wrapText="1"/>
    </xf>
    <xf numFmtId="164" fontId="5" fillId="0" borderId="12" xfId="0" applyNumberFormat="1" applyFont="1" applyBorder="1" applyAlignment="1" applyProtection="1">
      <alignment horizontal="center" vertical="center"/>
    </xf>
    <xf numFmtId="3" fontId="5" fillId="0" borderId="12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Protection="1"/>
    <xf numFmtId="0" fontId="5" fillId="6" borderId="3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top" wrapText="1"/>
    </xf>
    <xf numFmtId="3" fontId="5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center"/>
    </xf>
    <xf numFmtId="0" fontId="5" fillId="6" borderId="12" xfId="0" applyFont="1" applyFill="1" applyBorder="1" applyAlignment="1" applyProtection="1">
      <alignment wrapText="1"/>
    </xf>
    <xf numFmtId="49" fontId="5" fillId="6" borderId="12" xfId="0" applyNumberFormat="1" applyFont="1" applyFill="1" applyBorder="1" applyAlignment="1" applyProtection="1">
      <alignment horizontal="left" vertical="top" wrapText="1"/>
    </xf>
    <xf numFmtId="0" fontId="5" fillId="6" borderId="0" xfId="0" applyFont="1" applyFill="1" applyAlignment="1" applyProtection="1">
      <alignment wrapText="1"/>
    </xf>
    <xf numFmtId="0" fontId="14" fillId="0" borderId="0" xfId="0" applyFont="1" applyProtection="1"/>
    <xf numFmtId="3" fontId="14" fillId="6" borderId="12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5" fillId="7" borderId="3" xfId="0" applyFont="1" applyFill="1" applyBorder="1" applyAlignment="1" applyProtection="1">
      <alignment horizontal="left" vertical="top" wrapText="1"/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0" fontId="5" fillId="7" borderId="7" xfId="0" applyFont="1" applyFill="1" applyBorder="1" applyAlignment="1" applyProtection="1">
      <alignment horizontal="left" vertical="top" wrapText="1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7" borderId="12" xfId="0" applyFont="1" applyFill="1" applyBorder="1" applyAlignment="1" applyProtection="1">
      <alignment horizontal="left" vertical="top" wrapText="1" indent="3"/>
      <protection locked="0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3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2" xfId="0" applyFont="1" applyFill="1" applyBorder="1" applyAlignment="1" applyProtection="1">
      <alignment horizontal="left" wrapText="1"/>
      <protection locked="0"/>
    </xf>
    <xf numFmtId="0" fontId="5" fillId="7" borderId="12" xfId="0" applyFont="1" applyFill="1" applyBorder="1" applyAlignment="1" applyProtection="1">
      <alignment horizontal="center" vertical="top" wrapText="1"/>
      <protection locked="0"/>
    </xf>
    <xf numFmtId="0" fontId="14" fillId="7" borderId="12" xfId="0" applyFont="1" applyFill="1" applyBorder="1" applyAlignment="1" applyProtection="1">
      <alignment horizontal="left" vertical="top" wrapText="1"/>
      <protection locked="0"/>
    </xf>
    <xf numFmtId="0" fontId="14" fillId="7" borderId="12" xfId="0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3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5" fillId="7" borderId="12" xfId="0" applyFont="1" applyFill="1" applyBorder="1" applyAlignment="1" applyProtection="1">
      <alignment vertical="top" wrapText="1"/>
      <protection locked="0"/>
    </xf>
    <xf numFmtId="49" fontId="5" fillId="8" borderId="12" xfId="0" applyNumberFormat="1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vertical="top" wrapText="1"/>
      <protection locked="0"/>
    </xf>
    <xf numFmtId="0" fontId="5" fillId="7" borderId="1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left" vertical="top" wrapText="1" indent="2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3" fontId="5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49" fontId="17" fillId="0" borderId="12" xfId="0" applyNumberFormat="1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vertical="top" wrapText="1"/>
    </xf>
    <xf numFmtId="49" fontId="5" fillId="0" borderId="12" xfId="0" applyNumberFormat="1" applyFont="1" applyBorder="1" applyAlignment="1" applyProtection="1">
      <alignment horizontal="center" vertical="top" wrapText="1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top" wrapText="1" indent="2"/>
      <protection locked="0"/>
    </xf>
    <xf numFmtId="0" fontId="5" fillId="0" borderId="8" xfId="0" applyFont="1" applyBorder="1" applyAlignment="1" applyProtection="1">
      <alignment horizontal="left" vertical="top" wrapText="1" indent="2"/>
      <protection locked="0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left" vertical="top" wrapText="1" indent="2"/>
      <protection locked="0"/>
    </xf>
    <xf numFmtId="0" fontId="5" fillId="6" borderId="1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vertical="center" wrapText="1"/>
    </xf>
    <xf numFmtId="14" fontId="18" fillId="0" borderId="0" xfId="0" applyNumberFormat="1" applyFont="1" applyAlignment="1">
      <alignment horizontal="left"/>
    </xf>
    <xf numFmtId="0" fontId="2" fillId="0" borderId="0" xfId="18"/>
    <xf numFmtId="0" fontId="2" fillId="0" borderId="0" xfId="18" applyAlignment="1">
      <alignment horizontal="center"/>
    </xf>
    <xf numFmtId="0" fontId="30" fillId="0" borderId="0" xfId="18" applyFont="1" applyAlignment="1">
      <alignment horizontal="center"/>
    </xf>
    <xf numFmtId="0" fontId="9" fillId="0" borderId="12" xfId="18" applyFont="1" applyBorder="1" applyAlignment="1">
      <alignment horizontal="center" vertical="top" wrapText="1"/>
    </xf>
    <xf numFmtId="0" fontId="2" fillId="0" borderId="12" xfId="18" applyBorder="1"/>
    <xf numFmtId="0" fontId="2" fillId="0" borderId="12" xfId="18" applyBorder="1" applyAlignment="1">
      <alignment horizontal="center"/>
    </xf>
    <xf numFmtId="0" fontId="2" fillId="0" borderId="0" xfId="18" applyAlignment="1">
      <alignment horizontal="center"/>
    </xf>
    <xf numFmtId="0" fontId="30" fillId="0" borderId="0" xfId="18" applyFont="1" applyAlignment="1">
      <alignment horizontal="center"/>
    </xf>
    <xf numFmtId="0" fontId="9" fillId="0" borderId="12" xfId="18" applyFont="1" applyBorder="1" applyAlignment="1">
      <alignment horizontal="center" vertical="center" wrapText="1"/>
    </xf>
    <xf numFmtId="0" fontId="1" fillId="0" borderId="0" xfId="18" applyFont="1"/>
    <xf numFmtId="0" fontId="30" fillId="0" borderId="5" xfId="18" applyFont="1" applyBorder="1" applyAlignment="1">
      <alignment horizontal="center" vertical="top" wrapText="1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14" fontId="5" fillId="0" borderId="12" xfId="0" applyNumberFormat="1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32" fillId="0" borderId="12" xfId="19" applyFont="1" applyFill="1" applyBorder="1" applyAlignment="1" applyProtection="1">
      <alignment horizontal="left" vertical="center" wrapText="1"/>
      <protection locked="0"/>
    </xf>
    <xf numFmtId="14" fontId="5" fillId="0" borderId="12" xfId="0" applyNumberFormat="1" applyFont="1" applyBorder="1" applyAlignment="1" applyProtection="1">
      <alignment horizontal="left" vertical="top" wrapText="1"/>
      <protection locked="0"/>
    </xf>
    <xf numFmtId="0" fontId="33" fillId="0" borderId="12" xfId="0" applyFont="1" applyBorder="1" applyAlignment="1">
      <alignment vertical="top" wrapText="1"/>
    </xf>
    <xf numFmtId="164" fontId="14" fillId="0" borderId="12" xfId="0" applyNumberFormat="1" applyFont="1" applyBorder="1" applyAlignment="1" applyProtection="1">
      <alignment horizontal="left" vertical="top" wrapText="1"/>
      <protection locked="0"/>
    </xf>
    <xf numFmtId="3" fontId="5" fillId="0" borderId="12" xfId="0" applyNumberFormat="1" applyFont="1" applyBorder="1" applyAlignment="1" applyProtection="1">
      <alignment horizontal="left" vertical="center" wrapText="1"/>
      <protection locked="0"/>
    </xf>
    <xf numFmtId="0" fontId="31" fillId="0" borderId="12" xfId="19" applyFill="1" applyBorder="1" applyAlignment="1" applyProtection="1">
      <alignment horizontal="left" vertical="top" wrapText="1"/>
      <protection locked="0"/>
    </xf>
    <xf numFmtId="14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10" borderId="12" xfId="0" applyFont="1" applyFill="1" applyBorder="1" applyAlignment="1" applyProtection="1">
      <alignment horizontal="left" vertical="center" wrapText="1"/>
      <protection locked="0"/>
    </xf>
    <xf numFmtId="0" fontId="31" fillId="0" borderId="12" xfId="19" applyFill="1" applyBorder="1" applyAlignment="1" applyProtection="1">
      <alignment horizontal="left" vertical="center" wrapText="1"/>
      <protection locked="0"/>
    </xf>
    <xf numFmtId="14" fontId="5" fillId="10" borderId="12" xfId="0" applyNumberFormat="1" applyFont="1" applyFill="1" applyBorder="1" applyAlignment="1" applyProtection="1">
      <alignment horizontal="left" vertical="center" wrapText="1"/>
      <protection locked="0"/>
    </xf>
    <xf numFmtId="49" fontId="31" fillId="0" borderId="12" xfId="19" applyNumberFormat="1" applyBorder="1" applyAlignment="1" applyProtection="1">
      <alignment horizontal="left" vertical="top" wrapText="1"/>
      <protection locked="0"/>
    </xf>
    <xf numFmtId="164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12" xfId="19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32" fillId="0" borderId="12" xfId="19" applyFont="1" applyBorder="1" applyAlignment="1">
      <alignment horizontal="left" vertical="center"/>
    </xf>
    <xf numFmtId="0" fontId="36" fillId="0" borderId="0" xfId="19" applyFont="1" applyAlignment="1">
      <alignment horizontal="left" vertical="center"/>
    </xf>
    <xf numFmtId="0" fontId="4" fillId="0" borderId="20" xfId="0" applyFont="1" applyBorder="1" applyAlignment="1" applyProtection="1">
      <alignment horizontal="left" vertical="top" wrapText="1"/>
      <protection locked="0"/>
    </xf>
    <xf numFmtId="3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10" borderId="12" xfId="0" applyFont="1" applyFill="1" applyBorder="1" applyAlignment="1" applyProtection="1">
      <alignment horizontal="left" vertical="top" wrapText="1"/>
      <protection locked="0"/>
    </xf>
    <xf numFmtId="164" fontId="5" fillId="10" borderId="12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3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5" fillId="10" borderId="12" xfId="0" applyFont="1" applyFill="1" applyBorder="1" applyProtection="1"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vertical="top" wrapText="1"/>
    </xf>
    <xf numFmtId="0" fontId="0" fillId="0" borderId="0" xfId="0"/>
    <xf numFmtId="0" fontId="5" fillId="0" borderId="3" xfId="0" applyFont="1" applyFill="1" applyBorder="1" applyAlignment="1" applyProtection="1">
      <alignment horizontal="left" vertical="top" wrapText="1"/>
      <protection locked="0"/>
    </xf>
    <xf numFmtId="9" fontId="4" fillId="0" borderId="12" xfId="0" applyNumberFormat="1" applyFont="1" applyBorder="1" applyAlignment="1">
      <alignment wrapText="1"/>
    </xf>
    <xf numFmtId="0" fontId="5" fillId="0" borderId="18" xfId="0" applyFont="1" applyBorder="1" applyAlignment="1" applyProtection="1">
      <alignment horizontal="center" vertical="top" wrapText="1"/>
      <protection locked="0"/>
    </xf>
    <xf numFmtId="0" fontId="5" fillId="0" borderId="5" xfId="0" applyFont="1" applyFill="1" applyBorder="1" applyAlignment="1" applyProtection="1">
      <alignment horizontal="center" vertical="top" wrapText="1"/>
      <protection locked="0"/>
    </xf>
    <xf numFmtId="0" fontId="31" fillId="10" borderId="12" xfId="19" applyFill="1" applyBorder="1" applyAlignment="1" applyProtection="1">
      <alignment horizontal="left" vertical="top" wrapText="1"/>
      <protection locked="0"/>
    </xf>
    <xf numFmtId="4" fontId="9" fillId="0" borderId="12" xfId="18" applyNumberFormat="1" applyFont="1" applyBorder="1" applyAlignment="1">
      <alignment horizontal="center" vertical="top" wrapText="1"/>
    </xf>
    <xf numFmtId="2" fontId="9" fillId="0" borderId="12" xfId="18" applyNumberFormat="1" applyFont="1" applyBorder="1" applyAlignment="1">
      <alignment horizontal="center" vertical="top" wrapText="1"/>
    </xf>
    <xf numFmtId="3" fontId="9" fillId="0" borderId="12" xfId="18" applyNumberFormat="1" applyFont="1" applyBorder="1" applyAlignment="1">
      <alignment horizontal="center" vertical="top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31" fillId="0" borderId="12" xfId="19" applyBorder="1" applyAlignment="1">
      <alignment horizontal="left" vertical="top" wrapText="1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7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0" borderId="0" xfId="0"/>
    <xf numFmtId="0" fontId="4" fillId="0" borderId="12" xfId="0" applyFont="1" applyBorder="1" applyAlignment="1">
      <alignment horizontal="justify" vertical="top" wrapText="1"/>
    </xf>
    <xf numFmtId="164" fontId="5" fillId="0" borderId="12" xfId="0" applyNumberFormat="1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 wrapText="1"/>
    </xf>
    <xf numFmtId="165" fontId="5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top" wrapText="1"/>
    </xf>
    <xf numFmtId="0" fontId="10" fillId="8" borderId="12" xfId="0" applyFont="1" applyFill="1" applyBorder="1" applyAlignment="1" applyProtection="1">
      <alignment horizontal="center"/>
      <protection locked="0"/>
    </xf>
    <xf numFmtId="164" fontId="5" fillId="9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0" borderId="28" xfId="0" applyFont="1" applyBorder="1" applyAlignment="1" applyProtection="1">
      <alignment wrapText="1"/>
      <protection locked="0"/>
    </xf>
    <xf numFmtId="0" fontId="5" fillId="0" borderId="12" xfId="0" applyFont="1" applyFill="1" applyBorder="1" applyAlignment="1" applyProtection="1">
      <alignment vertical="top" wrapText="1"/>
      <protection locked="0"/>
    </xf>
    <xf numFmtId="0" fontId="9" fillId="9" borderId="12" xfId="18" applyFont="1" applyFill="1" applyBorder="1" applyAlignment="1">
      <alignment horizontal="center" vertical="top" wrapText="1"/>
    </xf>
    <xf numFmtId="0" fontId="9" fillId="9" borderId="12" xfId="18" applyFont="1" applyFill="1" applyBorder="1" applyAlignment="1">
      <alignment horizontal="center" vertical="top"/>
    </xf>
    <xf numFmtId="2" fontId="9" fillId="9" borderId="12" xfId="18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center" vertical="top" wrapText="1"/>
      <protection locked="0"/>
    </xf>
    <xf numFmtId="49" fontId="5" fillId="0" borderId="7" xfId="0" applyNumberFormat="1" applyFont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49" fontId="4" fillId="0" borderId="12" xfId="0" applyNumberFormat="1" applyFont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center" vertical="top" wrapText="1"/>
      <protection locked="0"/>
    </xf>
    <xf numFmtId="49" fontId="4" fillId="0" borderId="7" xfId="0" applyNumberFormat="1" applyFont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top" wrapText="1"/>
    </xf>
    <xf numFmtId="49" fontId="4" fillId="0" borderId="7" xfId="0" applyNumberFormat="1" applyFont="1" applyBorder="1" applyAlignment="1" applyProtection="1">
      <alignment horizontal="center" vertical="top" wrapText="1"/>
    </xf>
    <xf numFmtId="49" fontId="4" fillId="0" borderId="5" xfId="0" applyNumberFormat="1" applyFont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left" vertical="top" wrapText="1"/>
    </xf>
    <xf numFmtId="49" fontId="10" fillId="0" borderId="0" xfId="0" applyNumberFormat="1" applyFont="1" applyAlignment="1" applyProtection="1">
      <alignment horizontal="left" vertical="top" wrapText="1"/>
    </xf>
    <xf numFmtId="49" fontId="4" fillId="0" borderId="12" xfId="0" applyNumberFormat="1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center" wrapText="1"/>
    </xf>
    <xf numFmtId="164" fontId="5" fillId="2" borderId="12" xfId="0" applyNumberFormat="1" applyFont="1" applyFill="1" applyBorder="1" applyAlignment="1" applyProtection="1">
      <alignment horizontal="center" vertical="center" wrapText="1"/>
    </xf>
    <xf numFmtId="49" fontId="4" fillId="4" borderId="12" xfId="0" applyNumberFormat="1" applyFont="1" applyFill="1" applyBorder="1" applyAlignment="1" applyProtection="1">
      <alignment horizontal="center" vertical="top" wrapText="1"/>
    </xf>
    <xf numFmtId="0" fontId="4" fillId="4" borderId="12" xfId="0" applyFont="1" applyFill="1" applyBorder="1" applyAlignment="1" applyProtection="1">
      <alignment horizontal="center" vertical="center" wrapText="1"/>
    </xf>
    <xf numFmtId="164" fontId="5" fillId="4" borderId="12" xfId="0" applyNumberFormat="1" applyFont="1" applyFill="1" applyBorder="1" applyAlignment="1" applyProtection="1">
      <alignment horizontal="center" vertical="center" wrapText="1"/>
    </xf>
    <xf numFmtId="49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2" xfId="0" applyFont="1" applyFill="1" applyBorder="1" applyAlignment="1" applyProtection="1">
      <alignment horizontal="center" vertical="center" wrapText="1"/>
    </xf>
    <xf numFmtId="164" fontId="5" fillId="3" borderId="12" xfId="0" applyNumberFormat="1" applyFont="1" applyFill="1" applyBorder="1" applyAlignment="1" applyProtection="1">
      <alignment horizontal="center" vertical="center" wrapText="1"/>
    </xf>
    <xf numFmtId="3" fontId="4" fillId="3" borderId="12" xfId="0" applyNumberFormat="1" applyFont="1" applyFill="1" applyBorder="1" applyAlignment="1" applyProtection="1">
      <alignment horizontal="center" vertical="center" wrapText="1"/>
    </xf>
    <xf numFmtId="164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49" fontId="4" fillId="0" borderId="12" xfId="0" applyNumberFormat="1" applyFont="1" applyBorder="1" applyAlignment="1" applyProtection="1">
      <alignment horizontal="left" vertical="top" wrapText="1"/>
    </xf>
    <xf numFmtId="0" fontId="12" fillId="0" borderId="0" xfId="0" applyFont="1" applyAlignment="1" applyProtection="1">
      <alignment horizontal="center"/>
    </xf>
    <xf numFmtId="0" fontId="4" fillId="5" borderId="16" xfId="0" applyFont="1" applyFill="1" applyBorder="1" applyAlignment="1" applyProtection="1">
      <alignment horizontal="center" vertical="top" wrapText="1"/>
    </xf>
    <xf numFmtId="0" fontId="4" fillId="5" borderId="12" xfId="0" applyFont="1" applyFill="1" applyBorder="1" applyAlignment="1" applyProtection="1">
      <alignment horizontal="center" vertical="top" wrapText="1"/>
    </xf>
    <xf numFmtId="0" fontId="4" fillId="5" borderId="17" xfId="0" applyFont="1" applyFill="1" applyBorder="1" applyAlignment="1" applyProtection="1">
      <alignment horizontal="center" vertical="top" wrapText="1"/>
    </xf>
    <xf numFmtId="14" fontId="5" fillId="5" borderId="4" xfId="0" applyNumberFormat="1" applyFont="1" applyFill="1" applyBorder="1" applyAlignment="1" applyProtection="1">
      <alignment horizontal="center" vertical="center" wrapText="1"/>
    </xf>
    <xf numFmtId="14" fontId="5" fillId="5" borderId="1" xfId="0" applyNumberFormat="1" applyFont="1" applyFill="1" applyBorder="1" applyAlignment="1" applyProtection="1">
      <alignment horizontal="center" vertical="center" wrapText="1"/>
    </xf>
    <xf numFmtId="14" fontId="5" fillId="5" borderId="13" xfId="0" applyNumberFormat="1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top" wrapText="1"/>
    </xf>
    <xf numFmtId="0" fontId="4" fillId="5" borderId="2" xfId="0" applyFont="1" applyFill="1" applyBorder="1" applyAlignment="1" applyProtection="1">
      <alignment horizontal="center" vertical="top" wrapText="1"/>
    </xf>
    <xf numFmtId="0" fontId="4" fillId="5" borderId="15" xfId="0" applyFont="1" applyFill="1" applyBorder="1" applyAlignment="1" applyProtection="1">
      <alignment horizontal="center" vertical="top" wrapText="1"/>
    </xf>
    <xf numFmtId="49" fontId="12" fillId="0" borderId="0" xfId="0" applyNumberFormat="1" applyFont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justify" vertical="top"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justify" vertical="top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0" fillId="6" borderId="8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top" wrapText="1"/>
    </xf>
    <xf numFmtId="0" fontId="5" fillId="5" borderId="9" xfId="0" applyFont="1" applyFill="1" applyBorder="1" applyAlignment="1" applyProtection="1">
      <alignment horizontal="center" vertical="top" wrapText="1"/>
    </xf>
    <xf numFmtId="0" fontId="5" fillId="5" borderId="10" xfId="0" applyFont="1" applyFill="1" applyBorder="1" applyAlignment="1" applyProtection="1">
      <alignment horizontal="center" vertical="top" wrapText="1"/>
    </xf>
    <xf numFmtId="0" fontId="14" fillId="0" borderId="8" xfId="0" applyFont="1" applyBorder="1" applyAlignment="1" applyProtection="1">
      <alignment horizontal="right"/>
    </xf>
    <xf numFmtId="0" fontId="14" fillId="0" borderId="10" xfId="0" applyFont="1" applyBorder="1" applyAlignment="1" applyProtection="1">
      <alignment horizontal="right"/>
    </xf>
    <xf numFmtId="0" fontId="16" fillId="0" borderId="0" xfId="0" applyFont="1" applyAlignment="1" applyProtection="1">
      <alignment horizontal="center"/>
    </xf>
    <xf numFmtId="0" fontId="5" fillId="7" borderId="3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4" fillId="0" borderId="11" xfId="0" applyFont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34" fillId="0" borderId="11" xfId="0" applyFont="1" applyBorder="1" applyAlignment="1">
      <alignment vertical="top" wrapText="1"/>
    </xf>
    <xf numFmtId="0" fontId="34" fillId="0" borderId="0" xfId="0" applyFont="1" applyAlignment="1">
      <alignment vertical="top" wrapText="1"/>
    </xf>
    <xf numFmtId="0" fontId="0" fillId="0" borderId="11" xfId="0" applyBorder="1"/>
    <xf numFmtId="0" fontId="0" fillId="0" borderId="0" xfId="0"/>
    <xf numFmtId="49" fontId="5" fillId="2" borderId="8" xfId="0" applyNumberFormat="1" applyFont="1" applyFill="1" applyBorder="1" applyAlignment="1" applyProtection="1">
      <alignment horizontal="center" vertical="top" wrapText="1"/>
      <protection locked="0"/>
    </xf>
    <xf numFmtId="49" fontId="5" fillId="2" borderId="9" xfId="0" applyNumberFormat="1" applyFont="1" applyFill="1" applyBorder="1" applyAlignment="1" applyProtection="1">
      <alignment horizontal="center" vertical="top" wrapText="1"/>
      <protection locked="0"/>
    </xf>
    <xf numFmtId="49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7" borderId="7" xfId="0" applyFont="1" applyFill="1" applyBorder="1" applyAlignment="1" applyProtection="1">
      <alignment horizontal="left" vertical="top" wrapText="1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7" borderId="12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  <protection locked="0"/>
    </xf>
    <xf numFmtId="49" fontId="4" fillId="2" borderId="9" xfId="0" applyNumberFormat="1" applyFont="1" applyFill="1" applyBorder="1" applyAlignment="1" applyProtection="1">
      <alignment horizontal="center" vertical="top" wrapText="1"/>
      <protection locked="0"/>
    </xf>
    <xf numFmtId="49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9" fontId="18" fillId="0" borderId="0" xfId="0" applyNumberFormat="1" applyFont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10" xfId="0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 applyProtection="1">
      <alignment vertical="top" wrapText="1"/>
      <protection locked="0"/>
    </xf>
    <xf numFmtId="0" fontId="4" fillId="0" borderId="1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/>
    </xf>
    <xf numFmtId="49" fontId="5" fillId="0" borderId="12" xfId="0" applyNumberFormat="1" applyFont="1" applyBorder="1" applyAlignment="1" applyProtection="1">
      <alignment horizontal="center" vertical="top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9" fontId="14" fillId="0" borderId="0" xfId="0" applyNumberFormat="1" applyFont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top" wrapText="1"/>
      <protection locked="0"/>
    </xf>
    <xf numFmtId="49" fontId="8" fillId="0" borderId="7" xfId="0" applyNumberFormat="1" applyFont="1" applyBorder="1" applyAlignment="1" applyProtection="1">
      <alignment horizontal="center" vertical="top" wrapText="1"/>
      <protection locked="0"/>
    </xf>
    <xf numFmtId="49" fontId="8" fillId="0" borderId="5" xfId="0" applyNumberFormat="1" applyFont="1" applyBorder="1" applyAlignment="1" applyProtection="1">
      <alignment horizontal="center" vertical="top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9" fillId="0" borderId="3" xfId="18" applyFont="1" applyBorder="1" applyAlignment="1">
      <alignment horizontal="center" vertical="center" wrapText="1"/>
    </xf>
    <xf numFmtId="0" fontId="9" fillId="0" borderId="5" xfId="18" applyFont="1" applyBorder="1" applyAlignment="1">
      <alignment horizontal="center" vertical="center" wrapText="1"/>
    </xf>
    <xf numFmtId="0" fontId="9" fillId="0" borderId="0" xfId="18" applyFont="1" applyBorder="1" applyAlignment="1">
      <alignment horizontal="left" wrapText="1"/>
    </xf>
    <xf numFmtId="0" fontId="9" fillId="0" borderId="0" xfId="18" applyFont="1" applyAlignment="1">
      <alignment horizontal="center" wrapText="1"/>
    </xf>
    <xf numFmtId="0" fontId="9" fillId="0" borderId="0" xfId="18" applyFont="1" applyAlignment="1">
      <alignment horizontal="center"/>
    </xf>
    <xf numFmtId="0" fontId="2" fillId="0" borderId="0" xfId="18" applyAlignment="1">
      <alignment horizontal="center"/>
    </xf>
    <xf numFmtId="0" fontId="30" fillId="0" borderId="0" xfId="18" applyFont="1" applyAlignment="1">
      <alignment horizontal="center"/>
    </xf>
    <xf numFmtId="0" fontId="9" fillId="0" borderId="8" xfId="18" applyFont="1" applyBorder="1" applyAlignment="1">
      <alignment horizontal="center" vertical="center" wrapText="1"/>
    </xf>
    <xf numFmtId="0" fontId="9" fillId="0" borderId="9" xfId="18" applyFont="1" applyBorder="1" applyAlignment="1">
      <alignment horizontal="center" vertical="center" wrapText="1"/>
    </xf>
    <xf numFmtId="0" fontId="9" fillId="0" borderId="10" xfId="18" applyFont="1" applyBorder="1" applyAlignment="1">
      <alignment horizontal="center" vertical="center" wrapText="1"/>
    </xf>
    <xf numFmtId="0" fontId="9" fillId="9" borderId="3" xfId="18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0" borderId="1" xfId="18" applyFont="1" applyBorder="1" applyAlignment="1">
      <alignment horizontal="left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1" fillId="0" borderId="21" xfId="19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horizontal="left" vertical="center" wrapText="1"/>
    </xf>
    <xf numFmtId="0" fontId="36" fillId="0" borderId="21" xfId="19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37" fillId="0" borderId="10" xfId="0" applyFont="1" applyBorder="1" applyAlignment="1">
      <alignment horizontal="left" vertical="top" wrapText="1"/>
    </xf>
    <xf numFmtId="0" fontId="36" fillId="0" borderId="21" xfId="19" applyFont="1" applyBorder="1" applyAlignment="1">
      <alignment vertical="center" wrapText="1"/>
    </xf>
    <xf numFmtId="0" fontId="37" fillId="0" borderId="27" xfId="0" applyFont="1" applyBorder="1" applyAlignment="1">
      <alignment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4" fillId="0" borderId="2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</cellXfs>
  <cellStyles count="20">
    <cellStyle name="Гиперссылка" xfId="19" builtinId="8"/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3" xfId="5"/>
    <cellStyle name="Обычный 2 3 2" xfId="6"/>
    <cellStyle name="Обычный 2 4" xfId="7"/>
    <cellStyle name="Обычный 2 5" xfId="8"/>
    <cellStyle name="Обычный 2 6" xfId="9"/>
    <cellStyle name="Обычный 2 6 2" xfId="10"/>
    <cellStyle name="Обычный 2 6 3" xfId="11"/>
    <cellStyle name="Обычный 2 6 3 2" xfId="12"/>
    <cellStyle name="Обычный 2 7" xfId="13"/>
    <cellStyle name="Обычный 2 7 2" xfId="14"/>
    <cellStyle name="Обычный 2 7 2 2" xfId="15"/>
    <cellStyle name="Обычный 2 8" xfId="16"/>
    <cellStyle name="Обычный 2 8 2" xfId="17"/>
    <cellStyle name="Обычный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OGV\Users\MoskvinaJA\VAKHRUSHEVATA\Documents\&#1055;&#1080;&#1089;&#1100;&#1084;&#1072;\2018%20&#1075;\&#1042;&#1089;&#1077;&#1084;\&#1052;&#1054;%20&#1086;&#1073;%20&#1086;&#1090;&#1095;&#1077;&#1090;&#1077;%20&#1053;&#1050;&#1054;%203%20&#1082;&#1074;%20(&#1089;&#1077;&#1085;&#1090;&#1103;&#1073;&#1088;&#1100;)\1%20&#1074;&#1072;&#1088;.%20&#1054;&#1090;&#1095;&#1077;&#1090;&#1085;&#1099;&#1077;%20&#1092;&#1086;&#1088;&#1084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OGV\Users\MoskvinaJA\VAKHRUSHEVATA\Documents\&#1055;&#1080;&#1089;&#1100;&#1084;&#1072;\2018%20&#1075;\&#1042;&#1089;&#1077;&#1084;\-%20&#1048;&#1054;&#1043;&#1042;%20&#1086;&#1073;%20&#1086;&#1090;&#1095;&#1077;&#1090;&#1077;%20&#1044;&#1050;%20&#1053;&#1050;&#1054;%20&#1085;&#1072;%2001.01.2019%20(&#1076;&#1077;&#1082;&#1072;&#1073;&#1088;&#1100;)\&#1055;&#1088;&#1080;&#1083;&#1086;&#1078;&#1077;&#1085;&#1080;&#1077;%20&#1058;&#1072;&#1073;%203-10%20&#1085;&#1072;%2001.0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Раздел I"/>
      <sheetName val="Раздел II"/>
      <sheetName val="Раздел III"/>
      <sheetName val="Раздел IV"/>
      <sheetName val="Раздел V"/>
      <sheetName val="Комментарии"/>
      <sheetName val="Спис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>
        <row r="1">
          <cell r="A1" t="str">
            <v>января</v>
          </cell>
          <cell r="B1">
            <v>2017</v>
          </cell>
          <cell r="C1" t="str">
            <v>город Ханты-Мансийск</v>
          </cell>
          <cell r="D1">
            <v>42736</v>
          </cell>
          <cell r="E1" t="str">
            <v>2017 год</v>
          </cell>
          <cell r="F1" t="str">
            <v>Да</v>
          </cell>
          <cell r="G1" t="str">
            <v>Общероссийские перечни</v>
          </cell>
        </row>
        <row r="2">
          <cell r="A2" t="str">
            <v>апреля</v>
          </cell>
          <cell r="B2">
            <v>2018</v>
          </cell>
          <cell r="C2" t="str">
            <v>город Когалым</v>
          </cell>
          <cell r="D2">
            <v>42826</v>
          </cell>
          <cell r="E2" t="str">
            <v>2018 год</v>
          </cell>
          <cell r="F2" t="str">
            <v>Нет</v>
          </cell>
          <cell r="G2" t="str">
            <v>Региональный перечень</v>
          </cell>
        </row>
        <row r="3">
          <cell r="A3" t="str">
            <v>июля</v>
          </cell>
          <cell r="B3">
            <v>2019</v>
          </cell>
          <cell r="C3" t="str">
            <v>город Лангепас</v>
          </cell>
          <cell r="D3">
            <v>42917</v>
          </cell>
          <cell r="E3" t="str">
            <v>2019 год</v>
          </cell>
        </row>
        <row r="4">
          <cell r="A4" t="str">
            <v>октября</v>
          </cell>
          <cell r="B4">
            <v>2020</v>
          </cell>
          <cell r="C4" t="str">
            <v>город Мегион</v>
          </cell>
          <cell r="D4">
            <v>43009</v>
          </cell>
          <cell r="E4" t="str">
            <v>2020 год</v>
          </cell>
        </row>
        <row r="5">
          <cell r="B5">
            <v>2021</v>
          </cell>
          <cell r="C5" t="str">
            <v>город Нефтеюганск</v>
          </cell>
          <cell r="D5">
            <v>43101</v>
          </cell>
          <cell r="E5" t="str">
            <v>2021 год</v>
          </cell>
        </row>
        <row r="6">
          <cell r="B6">
            <v>2022</v>
          </cell>
          <cell r="C6" t="str">
            <v>город Нижневартовск</v>
          </cell>
          <cell r="D6">
            <v>43191</v>
          </cell>
          <cell r="E6" t="str">
            <v>2022 год</v>
          </cell>
        </row>
        <row r="7">
          <cell r="B7">
            <v>2023</v>
          </cell>
          <cell r="C7" t="str">
            <v>город Нягань</v>
          </cell>
          <cell r="D7">
            <v>43282</v>
          </cell>
          <cell r="E7" t="str">
            <v>2023 год</v>
          </cell>
        </row>
        <row r="8">
          <cell r="B8">
            <v>2024</v>
          </cell>
          <cell r="C8" t="str">
            <v>город Покачи</v>
          </cell>
          <cell r="D8">
            <v>43374</v>
          </cell>
          <cell r="E8" t="str">
            <v>2024 год</v>
          </cell>
        </row>
        <row r="9">
          <cell r="B9">
            <v>2025</v>
          </cell>
          <cell r="C9" t="str">
            <v>город Пыть-Ях</v>
          </cell>
          <cell r="D9">
            <v>43466</v>
          </cell>
          <cell r="E9" t="str">
            <v>2025 год</v>
          </cell>
        </row>
        <row r="10">
          <cell r="B10">
            <v>2026</v>
          </cell>
          <cell r="C10" t="str">
            <v>город Радужный</v>
          </cell>
          <cell r="D10">
            <v>43556</v>
          </cell>
          <cell r="E10" t="str">
            <v>2026 год</v>
          </cell>
        </row>
        <row r="11">
          <cell r="B11">
            <v>2027</v>
          </cell>
          <cell r="C11" t="str">
            <v>город Сургут</v>
          </cell>
          <cell r="D11">
            <v>43647</v>
          </cell>
          <cell r="E11" t="str">
            <v>2027 год</v>
          </cell>
        </row>
        <row r="12">
          <cell r="B12">
            <v>2028</v>
          </cell>
          <cell r="C12" t="str">
            <v>город Урай</v>
          </cell>
          <cell r="D12">
            <v>43739</v>
          </cell>
          <cell r="E12" t="str">
            <v>2028 год</v>
          </cell>
        </row>
        <row r="13">
          <cell r="B13">
            <v>2029</v>
          </cell>
          <cell r="C13" t="str">
            <v>город Югорск</v>
          </cell>
          <cell r="D13">
            <v>43831</v>
          </cell>
          <cell r="E13" t="str">
            <v>2029 год</v>
          </cell>
        </row>
        <row r="14">
          <cell r="B14">
            <v>2030</v>
          </cell>
          <cell r="C14" t="str">
            <v>Белоярский район</v>
          </cell>
          <cell r="D14">
            <v>43922</v>
          </cell>
          <cell r="E14" t="str">
            <v>2030 год</v>
          </cell>
        </row>
        <row r="15">
          <cell r="C15" t="str">
            <v>Березовский район</v>
          </cell>
          <cell r="D15">
            <v>44013</v>
          </cell>
        </row>
        <row r="16">
          <cell r="C16" t="str">
            <v>Кондинский район</v>
          </cell>
          <cell r="D16">
            <v>44105</v>
          </cell>
        </row>
        <row r="17">
          <cell r="C17" t="str">
            <v>Нефтеюганский район</v>
          </cell>
          <cell r="D17">
            <v>44197</v>
          </cell>
        </row>
        <row r="18">
          <cell r="C18" t="str">
            <v>Нижневартовский район</v>
          </cell>
          <cell r="D18">
            <v>44287</v>
          </cell>
        </row>
        <row r="19">
          <cell r="C19" t="str">
            <v>Октябрьский район</v>
          </cell>
          <cell r="D19">
            <v>44378</v>
          </cell>
        </row>
        <row r="20">
          <cell r="C20" t="str">
            <v>Советский район</v>
          </cell>
          <cell r="D20">
            <v>44470</v>
          </cell>
        </row>
        <row r="21">
          <cell r="C21" t="str">
            <v>Сургутский район</v>
          </cell>
          <cell r="D21">
            <v>44562</v>
          </cell>
        </row>
        <row r="22">
          <cell r="C22" t="str">
            <v>Ханты-Мансийский район</v>
          </cell>
          <cell r="D22">
            <v>44652</v>
          </cell>
        </row>
        <row r="23">
          <cell r="D23">
            <v>44743</v>
          </cell>
        </row>
        <row r="24">
          <cell r="D24">
            <v>44835</v>
          </cell>
        </row>
        <row r="25">
          <cell r="D25">
            <v>44927</v>
          </cell>
        </row>
        <row r="26">
          <cell r="D26">
            <v>45017</v>
          </cell>
        </row>
        <row r="27">
          <cell r="D27">
            <v>45108</v>
          </cell>
        </row>
        <row r="28">
          <cell r="D28">
            <v>45200</v>
          </cell>
        </row>
        <row r="29">
          <cell r="D29">
            <v>45292</v>
          </cell>
        </row>
        <row r="30">
          <cell r="D30">
            <v>45383</v>
          </cell>
        </row>
        <row r="31">
          <cell r="D31">
            <v>45474</v>
          </cell>
        </row>
        <row r="32">
          <cell r="D32">
            <v>45566</v>
          </cell>
        </row>
        <row r="33">
          <cell r="D33">
            <v>45658</v>
          </cell>
        </row>
        <row r="34">
          <cell r="D34">
            <v>45748</v>
          </cell>
        </row>
        <row r="35">
          <cell r="D35">
            <v>45839</v>
          </cell>
        </row>
        <row r="36">
          <cell r="D36">
            <v>45931</v>
          </cell>
        </row>
        <row r="37">
          <cell r="D37">
            <v>46023</v>
          </cell>
        </row>
        <row r="38">
          <cell r="D38">
            <v>46113</v>
          </cell>
        </row>
        <row r="39">
          <cell r="D39">
            <v>46204</v>
          </cell>
        </row>
        <row r="40">
          <cell r="D40">
            <v>46296</v>
          </cell>
        </row>
        <row r="41">
          <cell r="D41">
            <v>46388</v>
          </cell>
        </row>
        <row r="42">
          <cell r="D42">
            <v>46478</v>
          </cell>
        </row>
        <row r="43">
          <cell r="D43">
            <v>46569</v>
          </cell>
        </row>
        <row r="44">
          <cell r="D44">
            <v>46661</v>
          </cell>
        </row>
        <row r="45">
          <cell r="D45">
            <v>46753</v>
          </cell>
        </row>
        <row r="46">
          <cell r="D46">
            <v>46844</v>
          </cell>
        </row>
        <row r="47">
          <cell r="D47">
            <v>46935</v>
          </cell>
        </row>
        <row r="48">
          <cell r="D48">
            <v>47027</v>
          </cell>
        </row>
        <row r="49">
          <cell r="D49">
            <v>47119</v>
          </cell>
        </row>
        <row r="50">
          <cell r="D50">
            <v>47209</v>
          </cell>
        </row>
        <row r="51">
          <cell r="D51">
            <v>47300</v>
          </cell>
        </row>
        <row r="52">
          <cell r="D52">
            <v>47392</v>
          </cell>
        </row>
        <row r="53">
          <cell r="D53">
            <v>47484</v>
          </cell>
        </row>
        <row r="54">
          <cell r="D54">
            <v>47574</v>
          </cell>
        </row>
        <row r="55">
          <cell r="D55">
            <v>47665</v>
          </cell>
        </row>
        <row r="56">
          <cell r="D56">
            <v>47757</v>
          </cell>
        </row>
        <row r="57">
          <cell r="D57">
            <v>47849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слуги негос. поставщ"/>
      <sheetName val="Список"/>
      <sheetName val="Образование"/>
      <sheetName val="Соц.обслуживание"/>
      <sheetName val="Здравоохранение "/>
      <sheetName val="Спорт"/>
      <sheetName val="Культура"/>
      <sheetName val="Занятость"/>
      <sheetName val="Механизмы"/>
      <sheetName val="Исп. IV кв.2018"/>
      <sheetName val="Кол-во услуг"/>
      <sheetName val="Потребители"/>
      <sheetName val="Услуги на 2019-2021"/>
      <sheetName val="Независ.оценка"/>
      <sheetName val="Единый реестр"/>
    </sheetNames>
    <sheetDataSet>
      <sheetData sheetId="0" refreshError="1"/>
      <sheetData sheetId="1">
        <row r="1">
          <cell r="A1" t="str">
            <v>Да</v>
          </cell>
        </row>
        <row r="2">
          <cell r="A2" t="str">
            <v>Нет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ssv-edu@hmrn.ru" TargetMode="External"/><Relationship Id="rId7" Type="http://schemas.openxmlformats.org/officeDocument/2006/relationships/printerSettings" Target="../printerSettings/printerSettings11.bin"/><Relationship Id="rId2" Type="http://schemas.openxmlformats.org/officeDocument/2006/relationships/hyperlink" Target="mailto:sin-edu@hmrn.ru" TargetMode="External"/><Relationship Id="rId1" Type="http://schemas.openxmlformats.org/officeDocument/2006/relationships/hyperlink" Target="mailto:ssv-edu@hmrn.ru" TargetMode="External"/><Relationship Id="rId6" Type="http://schemas.openxmlformats.org/officeDocument/2006/relationships/hyperlink" Target="mailto:kibkaloia@hmrn.ru" TargetMode="External"/><Relationship Id="rId5" Type="http://schemas.openxmlformats.org/officeDocument/2006/relationships/hyperlink" Target="mailto:kurgak@hmrn.ru" TargetMode="External"/><Relationship Id="rId4" Type="http://schemas.openxmlformats.org/officeDocument/2006/relationships/hyperlink" Target="mailto:kibkaloia@hmrn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hmrn.ru/ga/resursnyy-tsentr/" TargetMode="External"/><Relationship Id="rId13" Type="http://schemas.openxmlformats.org/officeDocument/2006/relationships/hyperlink" Target="http://hmrn.ru/ga/resursnyy-tsentr/normativnye-pravovye-dokumenty/" TargetMode="External"/><Relationship Id="rId3" Type="http://schemas.openxmlformats.org/officeDocument/2006/relationships/hyperlink" Target="http://hmrn.ru/ga/resursnyy-tsentr/so-nko-khanty-mansiyskogo-rayona/" TargetMode="External"/><Relationship Id="rId7" Type="http://schemas.openxmlformats.org/officeDocument/2006/relationships/hyperlink" Target="http://hmrn.ru/ga/resursnyy-tsentr/" TargetMode="External"/><Relationship Id="rId12" Type="http://schemas.openxmlformats.org/officeDocument/2006/relationships/hyperlink" Target="http://hmrn.ru/ga/resursnyy-tsentr/normativnye-pravovye-dokumenty/" TargetMode="External"/><Relationship Id="rId2" Type="http://schemas.openxmlformats.org/officeDocument/2006/relationships/hyperlink" Target="http://hmrn.ru/ga/resursnyy-tsentr/" TargetMode="External"/><Relationship Id="rId1" Type="http://schemas.openxmlformats.org/officeDocument/2006/relationships/hyperlink" Target="mailto:ovsyannikov@hmrn.ru" TargetMode="External"/><Relationship Id="rId6" Type="http://schemas.openxmlformats.org/officeDocument/2006/relationships/hyperlink" Target="http://hmrn.ru/ga/resursnyy-tsentr/so-nko-khanty-mansiyskogo-rayona/" TargetMode="External"/><Relationship Id="rId11" Type="http://schemas.openxmlformats.org/officeDocument/2006/relationships/hyperlink" Target="http://hmrn.ru/ga/resursnyy-tsentr/normativnye-pravovye-dokumenty/" TargetMode="External"/><Relationship Id="rId5" Type="http://schemas.openxmlformats.org/officeDocument/2006/relationships/hyperlink" Target="http://hmrn.ru/ga/resursnyy-tsentr/so-nko-khanty-mansiyskogo-rayona/" TargetMode="External"/><Relationship Id="rId10" Type="http://schemas.openxmlformats.org/officeDocument/2006/relationships/hyperlink" Target="http://hmrn.ru/ga/resursnyy-tsentr/normativnye-pravovye-dokumenty/" TargetMode="External"/><Relationship Id="rId4" Type="http://schemas.openxmlformats.org/officeDocument/2006/relationships/hyperlink" Target="http://hmrn.ru/ga/resursnyy-tsentr/so-nko-khanty-mansiyskogo-rayona/" TargetMode="External"/><Relationship Id="rId9" Type="http://schemas.openxmlformats.org/officeDocument/2006/relationships/hyperlink" Target="http://hmrn.ru/ga/resursnyy-tsentr/normativnye-pravovye-dokumenty/perechen-uslug-48.docx" TargetMode="External"/><Relationship Id="rId1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hmrn.ru/about/budget/nalogi/land.php" TargetMode="External"/><Relationship Id="rId1" Type="http://schemas.openxmlformats.org/officeDocument/2006/relationships/hyperlink" Target="http://hmrn.ru/municipal_property/perechen-imushchestva-dlya-predostavleniya-sotsialno-orientirovannym-nekomercheskim-organizatsiya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hmrn.ru/municipal_property/112/?bitrix_include_areas=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16"/>
  <sheetViews>
    <sheetView zoomScale="70" workbookViewId="0">
      <selection activeCell="D11" sqref="D11:I11"/>
    </sheetView>
  </sheetViews>
  <sheetFormatPr defaultRowHeight="20.25" x14ac:dyDescent="0.3"/>
  <cols>
    <col min="1" max="14" width="11.42578125" style="1" customWidth="1"/>
    <col min="15" max="16384" width="9.140625" style="1"/>
  </cols>
  <sheetData>
    <row r="1" spans="1:14" x14ac:dyDescent="0.3">
      <c r="K1" s="2"/>
      <c r="L1" s="3" t="s">
        <v>0</v>
      </c>
    </row>
    <row r="2" spans="1:14" x14ac:dyDescent="0.3">
      <c r="K2" s="2"/>
      <c r="L2" s="3"/>
    </row>
    <row r="9" spans="1:14" s="4" customFormat="1" ht="23.25" x14ac:dyDescent="0.35">
      <c r="A9" s="260" t="s">
        <v>1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4" s="4" customFormat="1" ht="23.25" x14ac:dyDescent="0.35">
      <c r="A10" s="260" t="s">
        <v>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4" s="4" customFormat="1" ht="23.25" x14ac:dyDescent="0.35">
      <c r="D11" s="260" t="s">
        <v>584</v>
      </c>
      <c r="E11" s="260"/>
      <c r="F11" s="260"/>
      <c r="G11" s="260"/>
      <c r="H11" s="260"/>
      <c r="I11" s="260"/>
    </row>
    <row r="12" spans="1:14" x14ac:dyDescent="0.3">
      <c r="B12" s="5"/>
      <c r="D12" s="261" t="s">
        <v>3</v>
      </c>
      <c r="E12" s="261"/>
      <c r="F12" s="261"/>
      <c r="G12" s="261"/>
      <c r="H12" s="261"/>
      <c r="I12" s="261"/>
      <c r="J12" s="5"/>
      <c r="K12" s="5"/>
      <c r="L12" s="6"/>
      <c r="M12" s="6"/>
      <c r="N12" s="6"/>
    </row>
    <row r="13" spans="1:14" s="4" customFormat="1" ht="23.25" x14ac:dyDescent="0.35">
      <c r="A13" s="260" t="s">
        <v>4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4" s="4" customFormat="1" ht="23.25" x14ac:dyDescent="0.35">
      <c r="A14" s="260" t="s">
        <v>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</row>
    <row r="15" spans="1:14" s="4" customFormat="1" ht="23.25" x14ac:dyDescent="0.35">
      <c r="A15" s="260" t="s">
        <v>6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</row>
    <row r="16" spans="1:14" s="4" customFormat="1" ht="23.25" x14ac:dyDescent="0.35">
      <c r="F16" s="7" t="s">
        <v>7</v>
      </c>
      <c r="G16" s="8" t="s">
        <v>8</v>
      </c>
      <c r="H16" s="8">
        <v>2024</v>
      </c>
      <c r="I16" s="9" t="s">
        <v>9</v>
      </c>
    </row>
  </sheetData>
  <mergeCells count="7">
    <mergeCell ref="A14:L14"/>
    <mergeCell ref="A15:L15"/>
    <mergeCell ref="A9:L9"/>
    <mergeCell ref="A10:L10"/>
    <mergeCell ref="D11:I11"/>
    <mergeCell ref="D12:I12"/>
    <mergeCell ref="A13:L13"/>
  </mergeCells>
  <dataValidations count="3">
    <dataValidation type="list" allowBlank="1" showInputMessage="1" showErrorMessage="1" sqref="G16">
      <formula1>Месяцы</formula1>
    </dataValidation>
    <dataValidation type="list" allowBlank="1" showInputMessage="1" showErrorMessage="1" sqref="H16">
      <formula1>Годы</formula1>
    </dataValidation>
    <dataValidation type="list" allowBlank="1" showInputMessage="1" showErrorMessage="1" sqref="D11">
      <formula1>МО</formula1>
    </dataValidation>
  </dataValidations>
  <pageMargins left="0.39370078740157477" right="0.39370078740157477" top="0.59055118110236249" bottom="0.39370078740157477" header="0.31496062992125984" footer="0.31496062992125984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topLeftCell="B1" zoomScale="85" zoomScaleNormal="100" zoomScaleSheetLayoutView="85" workbookViewId="0">
      <selection activeCell="C14" sqref="C14"/>
    </sheetView>
  </sheetViews>
  <sheetFormatPr defaultRowHeight="15" x14ac:dyDescent="0.25"/>
  <cols>
    <col min="1" max="1" width="7.140625" customWidth="1"/>
    <col min="2" max="2" width="58.42578125" customWidth="1"/>
    <col min="3" max="3" width="56" customWidth="1"/>
    <col min="4" max="4" width="21.28515625" customWidth="1"/>
  </cols>
  <sheetData>
    <row r="1" spans="1:5" s="12" customFormat="1" ht="38.25" customHeight="1" x14ac:dyDescent="0.25">
      <c r="A1" s="397" t="s">
        <v>437</v>
      </c>
      <c r="B1" s="397"/>
      <c r="C1" s="397"/>
      <c r="D1" s="397"/>
    </row>
    <row r="2" spans="1:5" s="12" customFormat="1" ht="65.25" customHeight="1" x14ac:dyDescent="0.25">
      <c r="A2" s="31" t="s">
        <v>17</v>
      </c>
      <c r="B2" s="26" t="s">
        <v>438</v>
      </c>
      <c r="C2" s="91" t="s">
        <v>439</v>
      </c>
      <c r="D2" s="91" t="s">
        <v>440</v>
      </c>
    </row>
    <row r="3" spans="1:5" s="10" customFormat="1" ht="15.75" customHeight="1" x14ac:dyDescent="0.25">
      <c r="A3" s="398" t="s">
        <v>139</v>
      </c>
      <c r="B3" s="265" t="s">
        <v>441</v>
      </c>
      <c r="C3" s="24" t="s">
        <v>442</v>
      </c>
      <c r="D3" s="28">
        <f>SUM(D4:D6)</f>
        <v>2</v>
      </c>
    </row>
    <row r="4" spans="1:5" s="10" customFormat="1" ht="15.75" x14ac:dyDescent="0.25">
      <c r="A4" s="399"/>
      <c r="B4" s="266"/>
      <c r="C4" s="136" t="s">
        <v>443</v>
      </c>
      <c r="D4" s="28"/>
    </row>
    <row r="5" spans="1:5" s="10" customFormat="1" ht="15.75" x14ac:dyDescent="0.25">
      <c r="A5" s="399"/>
      <c r="B5" s="266"/>
      <c r="C5" s="136" t="s">
        <v>444</v>
      </c>
      <c r="D5" s="28"/>
    </row>
    <row r="6" spans="1:5" s="10" customFormat="1" ht="15.75" x14ac:dyDescent="0.25">
      <c r="A6" s="399"/>
      <c r="B6" s="266"/>
      <c r="C6" s="136" t="s">
        <v>445</v>
      </c>
      <c r="D6" s="214">
        <v>2</v>
      </c>
    </row>
    <row r="7" spans="1:5" s="10" customFormat="1" ht="105" customHeight="1" x14ac:dyDescent="0.25">
      <c r="A7" s="400"/>
      <c r="B7" s="137" t="s">
        <v>446</v>
      </c>
      <c r="C7" s="28" t="s">
        <v>198</v>
      </c>
      <c r="D7" s="138"/>
    </row>
    <row r="8" spans="1:5" s="10" customFormat="1" ht="31.5" x14ac:dyDescent="0.25">
      <c r="A8" s="398" t="s">
        <v>140</v>
      </c>
      <c r="B8" s="265" t="s">
        <v>447</v>
      </c>
      <c r="C8" s="24" t="s">
        <v>442</v>
      </c>
      <c r="D8" s="138">
        <f>SUM(D9:D11)</f>
        <v>35</v>
      </c>
    </row>
    <row r="9" spans="1:5" s="10" customFormat="1" ht="15.75" customHeight="1" x14ac:dyDescent="0.25">
      <c r="A9" s="399"/>
      <c r="B9" s="266"/>
      <c r="C9" s="136" t="s">
        <v>443</v>
      </c>
      <c r="D9" s="138"/>
    </row>
    <row r="10" spans="1:5" s="10" customFormat="1" ht="15.75" x14ac:dyDescent="0.25">
      <c r="A10" s="399"/>
      <c r="B10" s="266"/>
      <c r="C10" s="136" t="s">
        <v>444</v>
      </c>
      <c r="D10" s="138"/>
    </row>
    <row r="11" spans="1:5" s="12" customFormat="1" ht="24.75" customHeight="1" x14ac:dyDescent="0.25">
      <c r="A11" s="399"/>
      <c r="B11" s="272"/>
      <c r="C11" s="136" t="s">
        <v>445</v>
      </c>
      <c r="D11" s="251">
        <v>35</v>
      </c>
    </row>
    <row r="12" spans="1:5" s="10" customFormat="1" ht="111" customHeight="1" x14ac:dyDescent="0.25">
      <c r="A12" s="400"/>
      <c r="B12" s="139" t="s">
        <v>448</v>
      </c>
      <c r="C12" s="140" t="s">
        <v>198</v>
      </c>
      <c r="D12" s="138"/>
    </row>
    <row r="13" spans="1:5" s="12" customFormat="1" ht="87" customHeight="1" x14ac:dyDescent="0.25">
      <c r="A13" s="141" t="s">
        <v>145</v>
      </c>
      <c r="B13" s="142" t="s">
        <v>449</v>
      </c>
      <c r="C13" s="65" t="s">
        <v>198</v>
      </c>
      <c r="D13" s="138"/>
    </row>
    <row r="14" spans="1:5" s="12" customFormat="1" ht="75" customHeight="1" x14ac:dyDescent="0.25">
      <c r="A14" s="143" t="s">
        <v>152</v>
      </c>
      <c r="B14" s="142" t="s">
        <v>450</v>
      </c>
      <c r="C14" s="65" t="s">
        <v>177</v>
      </c>
      <c r="D14" s="49">
        <f>IF((D7+D12+D13)&gt;0,(D7+D12)/(D7+D12+D13)*100,0)</f>
        <v>0</v>
      </c>
    </row>
    <row r="15" spans="1:5" s="10" customFormat="1" ht="60.75" customHeight="1" x14ac:dyDescent="0.25">
      <c r="A15" s="42" t="s">
        <v>160</v>
      </c>
      <c r="B15" s="142" t="s">
        <v>451</v>
      </c>
      <c r="C15" s="65" t="s">
        <v>136</v>
      </c>
      <c r="D15" s="44">
        <v>334</v>
      </c>
      <c r="E15" s="144"/>
    </row>
    <row r="16" spans="1:5" s="10" customFormat="1" ht="78.75" x14ac:dyDescent="0.25">
      <c r="A16" s="30" t="s">
        <v>168</v>
      </c>
      <c r="B16" s="256" t="s">
        <v>452</v>
      </c>
      <c r="C16" s="195" t="s">
        <v>453</v>
      </c>
      <c r="D16" s="214">
        <v>228</v>
      </c>
      <c r="E16" s="12"/>
    </row>
    <row r="17" spans="1:4" s="10" customFormat="1" ht="15" customHeight="1" x14ac:dyDescent="0.25">
      <c r="A17" s="34" t="s">
        <v>123</v>
      </c>
      <c r="B17" s="35"/>
      <c r="C17" s="12"/>
      <c r="D17" s="12"/>
    </row>
    <row r="18" spans="1:4" s="10" customFormat="1" ht="36.75" customHeight="1" x14ac:dyDescent="0.25">
      <c r="A18" s="396" t="s">
        <v>454</v>
      </c>
      <c r="B18" s="396"/>
      <c r="C18" s="396"/>
      <c r="D18" s="396"/>
    </row>
    <row r="19" spans="1:4" s="10" customFormat="1" ht="33.75" customHeight="1" x14ac:dyDescent="0.25">
      <c r="A19" s="396" t="s">
        <v>455</v>
      </c>
      <c r="B19" s="396"/>
      <c r="C19" s="396"/>
      <c r="D19" s="396"/>
    </row>
    <row r="20" spans="1:4" s="10" customFormat="1" x14ac:dyDescent="0.25">
      <c r="A20" s="11"/>
      <c r="C20" s="12"/>
      <c r="D20" s="12"/>
    </row>
  </sheetData>
  <sheetProtection algorithmName="SHA-512" hashValue="pWDD/13isyOLqZZVmYnn0H2/jCxKrIMl91UeT9brKMV+e9Io4qLjEHT5Zt0bWGqwCjUrCfeZuMS7YpttmNYing==" saltValue="xKycd4eNmmPoI09SJMOhTQ==" spinCount="100000" sheet="1" objects="1" scenarios="1" formatCells="0" formatColumns="0" formatRows="0" insertColumns="0" insertRows="0" deleteColumns="0" deleteRows="0"/>
  <mergeCells count="7">
    <mergeCell ref="A18:D18"/>
    <mergeCell ref="A19:D19"/>
    <mergeCell ref="A1:D1"/>
    <mergeCell ref="A3:A7"/>
    <mergeCell ref="B3:B6"/>
    <mergeCell ref="A8:A12"/>
    <mergeCell ref="B8:B11"/>
  </mergeCells>
  <pageMargins left="0.7" right="0.7" top="0.75" bottom="0.75" header="0.3" footer="0.3"/>
  <pageSetup paperSize="9" scale="6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zoomScale="90" zoomScaleNormal="90" zoomScaleSheetLayoutView="90" workbookViewId="0">
      <pane ySplit="6" topLeftCell="A13" activePane="bottomLeft" state="frozen"/>
      <selection sqref="A1:F1"/>
      <selection pane="bottomLeft" activeCell="C7" sqref="C7"/>
    </sheetView>
  </sheetViews>
  <sheetFormatPr defaultRowHeight="15" x14ac:dyDescent="0.25"/>
  <cols>
    <col min="1" max="1" width="5" style="145" customWidth="1"/>
    <col min="2" max="2" width="63.85546875" style="145" customWidth="1"/>
    <col min="3" max="4" width="9.140625" style="145"/>
    <col min="5" max="5" width="13.42578125" style="145" customWidth="1"/>
    <col min="6" max="6" width="12.42578125" style="145" customWidth="1"/>
    <col min="7" max="16384" width="9.140625" style="145"/>
  </cols>
  <sheetData>
    <row r="1" spans="1:7" s="146" customFormat="1" ht="50.25" customHeight="1" x14ac:dyDescent="0.25">
      <c r="A1" s="402" t="s">
        <v>456</v>
      </c>
      <c r="B1" s="402"/>
      <c r="C1" s="402"/>
      <c r="D1" s="402"/>
      <c r="E1" s="402"/>
      <c r="F1" s="402"/>
    </row>
    <row r="2" spans="1:7" s="146" customFormat="1" x14ac:dyDescent="0.25">
      <c r="A2" s="147"/>
      <c r="B2" s="148"/>
    </row>
    <row r="3" spans="1:7" s="149" customFormat="1" ht="15.75" customHeight="1" x14ac:dyDescent="0.25">
      <c r="A3" s="281" t="s">
        <v>12</v>
      </c>
      <c r="B3" s="403" t="s">
        <v>457</v>
      </c>
      <c r="C3" s="406" t="s">
        <v>440</v>
      </c>
      <c r="D3" s="407"/>
      <c r="E3" s="407"/>
      <c r="F3" s="408"/>
      <c r="G3" s="150"/>
    </row>
    <row r="4" spans="1:7" s="149" customFormat="1" ht="15.75" x14ac:dyDescent="0.25">
      <c r="A4" s="341"/>
      <c r="B4" s="404"/>
      <c r="C4" s="409" t="s">
        <v>132</v>
      </c>
      <c r="D4" s="409"/>
      <c r="E4" s="409"/>
      <c r="F4" s="409"/>
    </row>
    <row r="5" spans="1:7" s="149" customFormat="1" ht="47.25" x14ac:dyDescent="0.25">
      <c r="A5" s="282"/>
      <c r="B5" s="405"/>
      <c r="C5" s="80" t="s">
        <v>458</v>
      </c>
      <c r="D5" s="80" t="s">
        <v>64</v>
      </c>
      <c r="E5" s="80" t="s">
        <v>459</v>
      </c>
      <c r="F5" s="80" t="s">
        <v>70</v>
      </c>
    </row>
    <row r="6" spans="1:7" s="149" customFormat="1" ht="15.75" x14ac:dyDescent="0.25">
      <c r="A6" s="80">
        <v>1</v>
      </c>
      <c r="B6" s="80">
        <v>2</v>
      </c>
      <c r="C6" s="80">
        <v>3</v>
      </c>
      <c r="D6" s="80">
        <v>4</v>
      </c>
      <c r="E6" s="80">
        <v>5</v>
      </c>
      <c r="F6" s="80">
        <v>6</v>
      </c>
    </row>
    <row r="7" spans="1:7" s="149" customFormat="1" ht="31.5" x14ac:dyDescent="0.25">
      <c r="A7" s="151">
        <v>1</v>
      </c>
      <c r="B7" s="26" t="s">
        <v>460</v>
      </c>
      <c r="C7" s="152">
        <f>SUM(C9:C10)</f>
        <v>45</v>
      </c>
      <c r="D7" s="153">
        <f t="shared" ref="D7:F7" si="0">SUM(D9:D10)</f>
        <v>11</v>
      </c>
      <c r="E7" s="153">
        <f t="shared" si="0"/>
        <v>34</v>
      </c>
      <c r="F7" s="154">
        <f t="shared" si="0"/>
        <v>0</v>
      </c>
    </row>
    <row r="8" spans="1:7" s="149" customFormat="1" ht="15.75" x14ac:dyDescent="0.25">
      <c r="A8" s="140"/>
      <c r="B8" s="155" t="s">
        <v>207</v>
      </c>
      <c r="C8" s="230"/>
      <c r="D8" s="140"/>
      <c r="E8" s="140"/>
      <c r="F8" s="230"/>
    </row>
    <row r="9" spans="1:7" s="149" customFormat="1" ht="15.75" x14ac:dyDescent="0.25">
      <c r="A9" s="91"/>
      <c r="B9" s="156" t="s">
        <v>461</v>
      </c>
      <c r="C9" s="157">
        <f>SUM(D9:F9)</f>
        <v>45</v>
      </c>
      <c r="D9" s="238">
        <v>11</v>
      </c>
      <c r="E9" s="238">
        <v>34</v>
      </c>
      <c r="F9" s="240">
        <v>0</v>
      </c>
    </row>
    <row r="10" spans="1:7" s="149" customFormat="1" ht="15.75" x14ac:dyDescent="0.25">
      <c r="A10" s="91"/>
      <c r="B10" s="156" t="s">
        <v>462</v>
      </c>
      <c r="C10" s="236">
        <f t="shared" ref="C10:C30" si="1">SUM(D10:F10)</f>
        <v>0</v>
      </c>
      <c r="D10" s="238">
        <v>0</v>
      </c>
      <c r="E10" s="238">
        <v>0</v>
      </c>
      <c r="F10" s="240">
        <v>0</v>
      </c>
    </row>
    <row r="11" spans="1:7" s="149" customFormat="1" ht="63" x14ac:dyDescent="0.25">
      <c r="A11" s="151">
        <v>2</v>
      </c>
      <c r="B11" s="26" t="s">
        <v>463</v>
      </c>
      <c r="C11" s="158">
        <f t="shared" si="1"/>
        <v>0</v>
      </c>
      <c r="D11" s="237">
        <f t="shared" ref="D11:F15" si="2">SUM(D13:D14)</f>
        <v>0</v>
      </c>
      <c r="E11" s="237">
        <f t="shared" si="2"/>
        <v>0</v>
      </c>
      <c r="F11" s="158">
        <f t="shared" si="2"/>
        <v>0</v>
      </c>
    </row>
    <row r="12" spans="1:7" s="149" customFormat="1" ht="15.75" x14ac:dyDescent="0.25">
      <c r="A12" s="140"/>
      <c r="B12" s="155" t="s">
        <v>207</v>
      </c>
      <c r="C12" s="230"/>
      <c r="D12" s="140"/>
      <c r="E12" s="140"/>
      <c r="F12" s="230"/>
    </row>
    <row r="13" spans="1:7" s="149" customFormat="1" ht="15.75" x14ac:dyDescent="0.25">
      <c r="A13" s="91"/>
      <c r="B13" s="136" t="s">
        <v>461</v>
      </c>
      <c r="C13" s="236">
        <f t="shared" si="1"/>
        <v>0</v>
      </c>
      <c r="D13" s="238">
        <v>0</v>
      </c>
      <c r="E13" s="238">
        <v>0</v>
      </c>
      <c r="F13" s="240">
        <v>0</v>
      </c>
    </row>
    <row r="14" spans="1:7" s="149" customFormat="1" ht="15.75" x14ac:dyDescent="0.25">
      <c r="A14" s="91"/>
      <c r="B14" s="136" t="s">
        <v>462</v>
      </c>
      <c r="C14" s="236">
        <f t="shared" si="1"/>
        <v>0</v>
      </c>
      <c r="D14" s="238">
        <v>0</v>
      </c>
      <c r="E14" s="238">
        <v>0</v>
      </c>
      <c r="F14" s="240">
        <v>0</v>
      </c>
    </row>
    <row r="15" spans="1:7" s="149" customFormat="1" ht="31.5" x14ac:dyDescent="0.25">
      <c r="A15" s="151">
        <v>3</v>
      </c>
      <c r="B15" s="26" t="s">
        <v>464</v>
      </c>
      <c r="C15" s="158">
        <f t="shared" si="1"/>
        <v>45</v>
      </c>
      <c r="D15" s="237">
        <f t="shared" si="2"/>
        <v>11</v>
      </c>
      <c r="E15" s="237">
        <v>34</v>
      </c>
      <c r="F15" s="158">
        <f t="shared" si="2"/>
        <v>0</v>
      </c>
    </row>
    <row r="16" spans="1:7" s="149" customFormat="1" ht="15.75" x14ac:dyDescent="0.25">
      <c r="A16" s="140"/>
      <c r="B16" s="155" t="s">
        <v>207</v>
      </c>
      <c r="C16" s="230">
        <v>0</v>
      </c>
      <c r="D16" s="140">
        <v>0</v>
      </c>
      <c r="E16" s="140">
        <v>0</v>
      </c>
      <c r="F16" s="230">
        <v>0</v>
      </c>
    </row>
    <row r="17" spans="1:6" s="149" customFormat="1" ht="15.75" x14ac:dyDescent="0.25">
      <c r="A17" s="91"/>
      <c r="B17" s="136" t="s">
        <v>461</v>
      </c>
      <c r="C17" s="236">
        <f t="shared" si="1"/>
        <v>45</v>
      </c>
      <c r="D17" s="238">
        <v>11</v>
      </c>
      <c r="E17" s="238">
        <v>34</v>
      </c>
      <c r="F17" s="240">
        <v>0</v>
      </c>
    </row>
    <row r="18" spans="1:6" s="149" customFormat="1" ht="15.75" x14ac:dyDescent="0.25">
      <c r="A18" s="91"/>
      <c r="B18" s="136" t="s">
        <v>462</v>
      </c>
      <c r="C18" s="236">
        <f t="shared" si="1"/>
        <v>0</v>
      </c>
      <c r="D18" s="238">
        <v>0</v>
      </c>
      <c r="E18" s="238">
        <v>0</v>
      </c>
      <c r="F18" s="240">
        <v>0</v>
      </c>
    </row>
    <row r="19" spans="1:6" s="149" customFormat="1" ht="15.75" x14ac:dyDescent="0.25">
      <c r="A19" s="151">
        <v>4</v>
      </c>
      <c r="B19" s="26" t="s">
        <v>465</v>
      </c>
      <c r="C19" s="159">
        <f t="shared" si="1"/>
        <v>189.7</v>
      </c>
      <c r="D19" s="241">
        <v>95.3</v>
      </c>
      <c r="E19" s="242">
        <v>94.4</v>
      </c>
      <c r="F19" s="159">
        <v>0</v>
      </c>
    </row>
    <row r="20" spans="1:6" s="149" customFormat="1" ht="15.75" x14ac:dyDescent="0.25">
      <c r="A20" s="140"/>
      <c r="B20" s="155" t="s">
        <v>466</v>
      </c>
      <c r="C20" s="160">
        <f t="shared" si="1"/>
        <v>0</v>
      </c>
      <c r="D20" s="231">
        <v>0</v>
      </c>
      <c r="E20" s="140">
        <v>0</v>
      </c>
      <c r="F20" s="230">
        <v>0</v>
      </c>
    </row>
    <row r="21" spans="1:6" s="149" customFormat="1" ht="15.75" x14ac:dyDescent="0.25">
      <c r="A21" s="91"/>
      <c r="B21" s="136" t="s">
        <v>467</v>
      </c>
      <c r="C21" s="236">
        <f t="shared" si="1"/>
        <v>189.7</v>
      </c>
      <c r="D21" s="243">
        <v>95.3</v>
      </c>
      <c r="E21" s="238">
        <v>94.4</v>
      </c>
      <c r="F21" s="240">
        <v>0</v>
      </c>
    </row>
    <row r="22" spans="1:6" s="149" customFormat="1" ht="15.75" x14ac:dyDescent="0.25">
      <c r="A22" s="91"/>
      <c r="B22" s="161" t="s">
        <v>468</v>
      </c>
      <c r="C22" s="236">
        <f t="shared" si="1"/>
        <v>0</v>
      </c>
      <c r="D22" s="243">
        <v>0</v>
      </c>
      <c r="E22" s="238">
        <v>0</v>
      </c>
      <c r="F22" s="240">
        <v>0</v>
      </c>
    </row>
    <row r="23" spans="1:6" s="149" customFormat="1" ht="15.75" x14ac:dyDescent="0.25">
      <c r="A23" s="151">
        <v>5</v>
      </c>
      <c r="B23" s="26" t="s">
        <v>469</v>
      </c>
      <c r="C23" s="158">
        <f t="shared" si="1"/>
        <v>138.5</v>
      </c>
      <c r="D23" s="241">
        <v>66.8</v>
      </c>
      <c r="E23" s="242">
        <v>71.7</v>
      </c>
      <c r="F23" s="159">
        <v>0</v>
      </c>
    </row>
    <row r="24" spans="1:6" s="149" customFormat="1" ht="15.75" x14ac:dyDescent="0.25">
      <c r="A24" s="140"/>
      <c r="B24" s="155" t="s">
        <v>466</v>
      </c>
      <c r="C24" s="160">
        <f t="shared" si="1"/>
        <v>0</v>
      </c>
      <c r="D24" s="231">
        <v>0</v>
      </c>
      <c r="E24" s="140">
        <v>0</v>
      </c>
      <c r="F24" s="230">
        <v>0</v>
      </c>
    </row>
    <row r="25" spans="1:6" s="149" customFormat="1" ht="15.75" x14ac:dyDescent="0.25">
      <c r="A25" s="91"/>
      <c r="B25" s="136" t="s">
        <v>467</v>
      </c>
      <c r="C25" s="160">
        <f t="shared" si="1"/>
        <v>138.5</v>
      </c>
      <c r="D25" s="140">
        <v>66.8</v>
      </c>
      <c r="E25" s="140">
        <v>71.7</v>
      </c>
      <c r="F25" s="230">
        <v>0</v>
      </c>
    </row>
    <row r="26" spans="1:6" s="149" customFormat="1" ht="15.75" x14ac:dyDescent="0.25">
      <c r="A26" s="91"/>
      <c r="B26" s="161" t="s">
        <v>468</v>
      </c>
      <c r="C26" s="236">
        <f t="shared" si="1"/>
        <v>0</v>
      </c>
      <c r="D26" s="238">
        <v>0</v>
      </c>
      <c r="E26" s="238">
        <v>0</v>
      </c>
      <c r="F26" s="240">
        <v>0</v>
      </c>
    </row>
    <row r="27" spans="1:6" s="149" customFormat="1" ht="15.75" x14ac:dyDescent="0.25">
      <c r="A27" s="151">
        <v>6</v>
      </c>
      <c r="B27" s="26" t="s">
        <v>470</v>
      </c>
      <c r="C27" s="158">
        <f t="shared" si="1"/>
        <v>173.39999999999998</v>
      </c>
      <c r="D27" s="242">
        <v>89.1</v>
      </c>
      <c r="E27" s="242">
        <v>84.3</v>
      </c>
      <c r="F27" s="159">
        <v>0</v>
      </c>
    </row>
    <row r="28" spans="1:6" s="149" customFormat="1" ht="15.75" x14ac:dyDescent="0.25">
      <c r="A28" s="140"/>
      <c r="B28" s="155" t="s">
        <v>207</v>
      </c>
      <c r="C28" s="160">
        <f t="shared" si="1"/>
        <v>0</v>
      </c>
      <c r="D28" s="140">
        <v>0</v>
      </c>
      <c r="E28" s="140">
        <v>0</v>
      </c>
      <c r="F28" s="230">
        <v>0</v>
      </c>
    </row>
    <row r="29" spans="1:6" s="149" customFormat="1" ht="15.75" x14ac:dyDescent="0.25">
      <c r="A29" s="91"/>
      <c r="B29" s="136" t="s">
        <v>471</v>
      </c>
      <c r="C29" s="160">
        <f t="shared" si="1"/>
        <v>173.39999999999998</v>
      </c>
      <c r="D29" s="140">
        <v>89.1</v>
      </c>
      <c r="E29" s="140">
        <v>84.3</v>
      </c>
      <c r="F29" s="230">
        <v>0</v>
      </c>
    </row>
    <row r="30" spans="1:6" s="149" customFormat="1" ht="31.5" x14ac:dyDescent="0.25">
      <c r="A30" s="91"/>
      <c r="B30" s="136" t="s">
        <v>472</v>
      </c>
      <c r="C30" s="160">
        <f t="shared" si="1"/>
        <v>0</v>
      </c>
      <c r="D30" s="140">
        <v>0</v>
      </c>
      <c r="E30" s="140">
        <v>0</v>
      </c>
      <c r="F30" s="230">
        <v>0</v>
      </c>
    </row>
    <row r="31" spans="1:6" ht="41.25" customHeight="1" x14ac:dyDescent="0.25">
      <c r="A31" s="401" t="s">
        <v>473</v>
      </c>
      <c r="B31" s="401"/>
      <c r="C31" s="401"/>
      <c r="D31" s="401"/>
      <c r="E31" s="401"/>
      <c r="F31" s="401"/>
    </row>
  </sheetData>
  <sheetProtection formatCells="0" formatColumns="0" formatRows="0" insertRows="0" sort="0" autoFilter="0"/>
  <mergeCells count="6">
    <mergeCell ref="A31:F31"/>
    <mergeCell ref="A1:F1"/>
    <mergeCell ref="A3:A5"/>
    <mergeCell ref="B3:B5"/>
    <mergeCell ref="C3:F3"/>
    <mergeCell ref="C4:F4"/>
  </mergeCells>
  <pageMargins left="0.39370078740157477" right="0.39370078740157477" top="0.59055118110236249" bottom="0.39370078740157477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opLeftCell="C1" zoomScaleNormal="100" workbookViewId="0">
      <selection activeCell="F9" sqref="F9"/>
    </sheetView>
  </sheetViews>
  <sheetFormatPr defaultRowHeight="15" x14ac:dyDescent="0.25"/>
  <cols>
    <col min="1" max="1" width="5.7109375" style="179" customWidth="1"/>
    <col min="2" max="2" width="29.140625" style="179" customWidth="1"/>
    <col min="3" max="3" width="23.140625" style="179" customWidth="1"/>
    <col min="4" max="4" width="28" style="179" customWidth="1"/>
    <col min="5" max="5" width="62.85546875" style="179" customWidth="1"/>
    <col min="6" max="6" width="14.5703125" style="179" customWidth="1"/>
    <col min="7" max="7" width="13.7109375" style="179" customWidth="1"/>
    <col min="8" max="8" width="15.28515625" style="179" customWidth="1"/>
    <col min="9" max="9" width="15.42578125" style="179" customWidth="1"/>
    <col min="10" max="10" width="25.140625" style="179" customWidth="1"/>
    <col min="11" max="11" width="28.85546875" style="179" customWidth="1"/>
    <col min="12" max="12" width="21.28515625" style="179" customWidth="1"/>
    <col min="13" max="19" width="9.140625" style="179"/>
    <col min="20" max="21" width="9.140625" style="179" customWidth="1"/>
    <col min="22" max="16384" width="9.140625" style="179"/>
  </cols>
  <sheetData>
    <row r="1" spans="1:20" ht="32.25" customHeight="1" x14ac:dyDescent="0.25">
      <c r="A1" s="413" t="s">
        <v>613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T1" s="179" t="s">
        <v>614</v>
      </c>
    </row>
    <row r="2" spans="1:20" x14ac:dyDescent="0.25">
      <c r="D2" s="414" t="s">
        <v>584</v>
      </c>
      <c r="E2" s="415"/>
      <c r="F2" s="415"/>
      <c r="G2" s="415"/>
      <c r="H2" s="415"/>
      <c r="I2" s="415"/>
      <c r="J2" s="415"/>
      <c r="K2" s="180"/>
      <c r="T2" s="179" t="s">
        <v>615</v>
      </c>
    </row>
    <row r="3" spans="1:20" x14ac:dyDescent="0.25">
      <c r="D3" s="416" t="s">
        <v>616</v>
      </c>
      <c r="E3" s="416"/>
      <c r="F3" s="416"/>
      <c r="G3" s="416"/>
      <c r="H3" s="416"/>
      <c r="I3" s="416"/>
      <c r="J3" s="416"/>
      <c r="K3" s="181"/>
    </row>
    <row r="5" spans="1:20" ht="15" customHeight="1" x14ac:dyDescent="0.25">
      <c r="A5" s="410" t="s">
        <v>12</v>
      </c>
      <c r="B5" s="410" t="s">
        <v>617</v>
      </c>
      <c r="C5" s="410" t="s">
        <v>651</v>
      </c>
      <c r="D5" s="410" t="s">
        <v>618</v>
      </c>
      <c r="E5" s="410" t="s">
        <v>642</v>
      </c>
      <c r="F5" s="417" t="s">
        <v>619</v>
      </c>
      <c r="G5" s="418"/>
      <c r="H5" s="418"/>
      <c r="I5" s="419"/>
      <c r="J5" s="410" t="s">
        <v>643</v>
      </c>
      <c r="K5" s="410" t="s">
        <v>620</v>
      </c>
      <c r="L5" s="410" t="s">
        <v>497</v>
      </c>
    </row>
    <row r="6" spans="1:20" ht="74.25" customHeight="1" x14ac:dyDescent="0.25">
      <c r="A6" s="411"/>
      <c r="B6" s="411"/>
      <c r="C6" s="411"/>
      <c r="D6" s="411"/>
      <c r="E6" s="411"/>
      <c r="F6" s="187" t="s">
        <v>621</v>
      </c>
      <c r="G6" s="187" t="s">
        <v>622</v>
      </c>
      <c r="H6" s="187" t="s">
        <v>623</v>
      </c>
      <c r="I6" s="187" t="s">
        <v>624</v>
      </c>
      <c r="J6" s="411"/>
      <c r="K6" s="411"/>
      <c r="L6" s="411"/>
    </row>
    <row r="7" spans="1:20" ht="13.5" customHeight="1" x14ac:dyDescent="0.25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189">
        <v>9</v>
      </c>
      <c r="J7" s="189">
        <v>10</v>
      </c>
      <c r="K7" s="189">
        <v>11</v>
      </c>
      <c r="L7" s="189">
        <v>12</v>
      </c>
    </row>
    <row r="8" spans="1:20" ht="69.75" customHeight="1" x14ac:dyDescent="0.25">
      <c r="A8" s="182">
        <v>1</v>
      </c>
      <c r="B8" s="182" t="s">
        <v>733</v>
      </c>
      <c r="C8" s="182" t="s">
        <v>734</v>
      </c>
      <c r="D8" s="182" t="s">
        <v>614</v>
      </c>
      <c r="E8" s="182"/>
      <c r="F8" s="233">
        <v>6874.2</v>
      </c>
      <c r="G8" s="234">
        <f>H8+I8</f>
        <v>0</v>
      </c>
      <c r="H8" s="233">
        <v>0</v>
      </c>
      <c r="I8" s="233">
        <v>0</v>
      </c>
      <c r="J8" s="182"/>
      <c r="K8" s="182"/>
      <c r="L8" s="420" t="s">
        <v>776</v>
      </c>
    </row>
    <row r="9" spans="1:20" ht="71.25" customHeight="1" x14ac:dyDescent="0.25">
      <c r="A9" s="182">
        <v>2</v>
      </c>
      <c r="B9" s="182" t="s">
        <v>733</v>
      </c>
      <c r="C9" s="182" t="s">
        <v>734</v>
      </c>
      <c r="D9" s="182" t="s">
        <v>615</v>
      </c>
      <c r="E9" s="182"/>
      <c r="F9" s="234">
        <v>883.7</v>
      </c>
      <c r="G9" s="234">
        <f t="shared" ref="G9:G20" si="0">H9+I9</f>
        <v>0</v>
      </c>
      <c r="H9" s="234">
        <v>0</v>
      </c>
      <c r="I9" s="234">
        <v>0</v>
      </c>
      <c r="J9" s="182"/>
      <c r="K9" s="182"/>
      <c r="L9" s="421"/>
    </row>
    <row r="10" spans="1:20" hidden="1" x14ac:dyDescent="0.25">
      <c r="A10" s="182">
        <v>3</v>
      </c>
      <c r="B10" s="182"/>
      <c r="C10" s="182"/>
      <c r="D10" s="182"/>
      <c r="E10" s="182"/>
      <c r="F10" s="182"/>
      <c r="G10" s="182">
        <f t="shared" si="0"/>
        <v>0</v>
      </c>
      <c r="H10" s="182"/>
      <c r="I10" s="182"/>
      <c r="J10" s="182"/>
      <c r="K10" s="182"/>
      <c r="L10" s="183"/>
    </row>
    <row r="11" spans="1:20" hidden="1" x14ac:dyDescent="0.25">
      <c r="A11" s="182">
        <v>4</v>
      </c>
      <c r="B11" s="182"/>
      <c r="C11" s="182"/>
      <c r="D11" s="182"/>
      <c r="E11" s="182"/>
      <c r="F11" s="182"/>
      <c r="G11" s="182">
        <f t="shared" si="0"/>
        <v>0</v>
      </c>
      <c r="H11" s="182"/>
      <c r="I11" s="182"/>
      <c r="J11" s="182"/>
      <c r="K11" s="182"/>
      <c r="L11" s="183"/>
    </row>
    <row r="12" spans="1:20" hidden="1" x14ac:dyDescent="0.25">
      <c r="A12" s="182">
        <v>5</v>
      </c>
      <c r="B12" s="183"/>
      <c r="C12" s="183"/>
      <c r="D12" s="182"/>
      <c r="E12" s="182"/>
      <c r="F12" s="183"/>
      <c r="G12" s="182">
        <f t="shared" si="0"/>
        <v>0</v>
      </c>
      <c r="H12" s="183"/>
      <c r="I12" s="183"/>
      <c r="J12" s="183"/>
      <c r="K12" s="183"/>
      <c r="L12" s="183"/>
    </row>
    <row r="13" spans="1:20" hidden="1" x14ac:dyDescent="0.25">
      <c r="A13" s="182">
        <v>6</v>
      </c>
      <c r="B13" s="183"/>
      <c r="C13" s="183"/>
      <c r="D13" s="182"/>
      <c r="E13" s="182"/>
      <c r="F13" s="183"/>
      <c r="G13" s="182">
        <f t="shared" si="0"/>
        <v>0</v>
      </c>
      <c r="H13" s="183"/>
      <c r="I13" s="183"/>
      <c r="J13" s="183"/>
      <c r="K13" s="183"/>
      <c r="L13" s="183"/>
    </row>
    <row r="14" spans="1:20" hidden="1" x14ac:dyDescent="0.25">
      <c r="A14" s="182">
        <v>7</v>
      </c>
      <c r="B14" s="183"/>
      <c r="C14" s="183"/>
      <c r="D14" s="182"/>
      <c r="E14" s="182"/>
      <c r="F14" s="183"/>
      <c r="G14" s="182">
        <f t="shared" si="0"/>
        <v>0</v>
      </c>
      <c r="H14" s="183"/>
      <c r="I14" s="183"/>
      <c r="J14" s="183"/>
      <c r="K14" s="183"/>
      <c r="L14" s="183"/>
    </row>
    <row r="15" spans="1:20" hidden="1" x14ac:dyDescent="0.25">
      <c r="A15" s="182">
        <v>8</v>
      </c>
      <c r="B15" s="183"/>
      <c r="C15" s="183"/>
      <c r="D15" s="182"/>
      <c r="E15" s="182"/>
      <c r="F15" s="183"/>
      <c r="G15" s="182">
        <f t="shared" si="0"/>
        <v>0</v>
      </c>
      <c r="H15" s="183"/>
      <c r="I15" s="183"/>
      <c r="J15" s="183"/>
      <c r="K15" s="183"/>
      <c r="L15" s="183"/>
    </row>
    <row r="16" spans="1:20" hidden="1" x14ac:dyDescent="0.25">
      <c r="A16" s="182">
        <v>9</v>
      </c>
      <c r="B16" s="183"/>
      <c r="C16" s="183"/>
      <c r="D16" s="182"/>
      <c r="E16" s="182"/>
      <c r="F16" s="183"/>
      <c r="G16" s="182">
        <f t="shared" si="0"/>
        <v>0</v>
      </c>
      <c r="H16" s="183"/>
      <c r="I16" s="183"/>
      <c r="J16" s="183"/>
      <c r="K16" s="183"/>
      <c r="L16" s="183"/>
    </row>
    <row r="17" spans="1:12" hidden="1" x14ac:dyDescent="0.25">
      <c r="A17" s="182">
        <v>10</v>
      </c>
      <c r="B17" s="183"/>
      <c r="C17" s="183"/>
      <c r="D17" s="182"/>
      <c r="E17" s="182"/>
      <c r="F17" s="183"/>
      <c r="G17" s="182">
        <f t="shared" si="0"/>
        <v>0</v>
      </c>
      <c r="H17" s="183"/>
      <c r="I17" s="183"/>
      <c r="J17" s="183"/>
      <c r="K17" s="183"/>
      <c r="L17" s="183"/>
    </row>
    <row r="18" spans="1:12" hidden="1" x14ac:dyDescent="0.25">
      <c r="A18" s="182">
        <v>11</v>
      </c>
      <c r="B18" s="183"/>
      <c r="C18" s="183"/>
      <c r="D18" s="182"/>
      <c r="E18" s="182"/>
      <c r="F18" s="183"/>
      <c r="G18" s="182">
        <f t="shared" si="0"/>
        <v>0</v>
      </c>
      <c r="H18" s="183"/>
      <c r="I18" s="183"/>
      <c r="J18" s="183"/>
      <c r="K18" s="183"/>
      <c r="L18" s="183"/>
    </row>
    <row r="19" spans="1:12" hidden="1" x14ac:dyDescent="0.25">
      <c r="A19" s="182">
        <v>12</v>
      </c>
      <c r="B19" s="183"/>
      <c r="C19" s="183"/>
      <c r="D19" s="182"/>
      <c r="E19" s="182"/>
      <c r="F19" s="183"/>
      <c r="G19" s="182">
        <f t="shared" si="0"/>
        <v>0</v>
      </c>
      <c r="H19" s="183"/>
      <c r="I19" s="183"/>
      <c r="J19" s="183"/>
      <c r="K19" s="183"/>
      <c r="L19" s="183"/>
    </row>
    <row r="20" spans="1:12" s="180" customFormat="1" hidden="1" x14ac:dyDescent="0.25">
      <c r="A20" s="184" t="s">
        <v>640</v>
      </c>
      <c r="B20" s="184"/>
      <c r="C20" s="184"/>
      <c r="D20" s="182"/>
      <c r="E20" s="182"/>
      <c r="F20" s="184"/>
      <c r="G20" s="182">
        <f t="shared" si="0"/>
        <v>0</v>
      </c>
      <c r="H20" s="184"/>
      <c r="I20" s="184"/>
      <c r="J20" s="184"/>
      <c r="K20" s="184"/>
      <c r="L20" s="184"/>
    </row>
    <row r="21" spans="1:12" s="180" customFormat="1" ht="29.25" customHeight="1" x14ac:dyDescent="0.25">
      <c r="A21" s="412" t="s">
        <v>645</v>
      </c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</row>
    <row r="22" spans="1:12" ht="29.25" customHeight="1" x14ac:dyDescent="0.25">
      <c r="A22" s="412" t="s">
        <v>644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</row>
    <row r="67" spans="20:20" x14ac:dyDescent="0.25">
      <c r="T67" s="179" t="s">
        <v>625</v>
      </c>
    </row>
    <row r="68" spans="20:20" x14ac:dyDescent="0.25">
      <c r="T68" s="179" t="s">
        <v>626</v>
      </c>
    </row>
    <row r="69" spans="20:20" x14ac:dyDescent="0.25">
      <c r="T69" s="179" t="s">
        <v>627</v>
      </c>
    </row>
    <row r="70" spans="20:20" x14ac:dyDescent="0.25">
      <c r="T70" s="179" t="s">
        <v>628</v>
      </c>
    </row>
    <row r="71" spans="20:20" x14ac:dyDescent="0.25">
      <c r="T71" s="179" t="s">
        <v>629</v>
      </c>
    </row>
    <row r="72" spans="20:20" x14ac:dyDescent="0.25">
      <c r="T72" s="179" t="s">
        <v>630</v>
      </c>
    </row>
    <row r="73" spans="20:20" x14ac:dyDescent="0.25">
      <c r="T73" s="179" t="s">
        <v>631</v>
      </c>
    </row>
    <row r="74" spans="20:20" x14ac:dyDescent="0.25">
      <c r="T74" s="179" t="s">
        <v>632</v>
      </c>
    </row>
    <row r="75" spans="20:20" x14ac:dyDescent="0.25">
      <c r="T75" s="179" t="s">
        <v>633</v>
      </c>
    </row>
    <row r="76" spans="20:20" x14ac:dyDescent="0.25">
      <c r="T76" s="179" t="s">
        <v>634</v>
      </c>
    </row>
    <row r="77" spans="20:20" x14ac:dyDescent="0.25">
      <c r="T77" s="179" t="s">
        <v>635</v>
      </c>
    </row>
    <row r="78" spans="20:20" x14ac:dyDescent="0.25">
      <c r="T78" s="179" t="s">
        <v>636</v>
      </c>
    </row>
    <row r="79" spans="20:20" x14ac:dyDescent="0.25">
      <c r="T79" s="179" t="s">
        <v>637</v>
      </c>
    </row>
    <row r="80" spans="20:20" x14ac:dyDescent="0.25">
      <c r="T80" s="179" t="s">
        <v>638</v>
      </c>
    </row>
    <row r="81" spans="20:20" x14ac:dyDescent="0.25">
      <c r="T81" s="179" t="s">
        <v>639</v>
      </c>
    </row>
    <row r="82" spans="20:20" x14ac:dyDescent="0.25">
      <c r="T82" s="188" t="s">
        <v>641</v>
      </c>
    </row>
  </sheetData>
  <mergeCells count="15">
    <mergeCell ref="L5:L6"/>
    <mergeCell ref="A21:L21"/>
    <mergeCell ref="A22:K22"/>
    <mergeCell ref="A1:K1"/>
    <mergeCell ref="D2:J2"/>
    <mergeCell ref="D3:J3"/>
    <mergeCell ref="A5:A6"/>
    <mergeCell ref="B5:B6"/>
    <mergeCell ref="D5:D6"/>
    <mergeCell ref="E5:E6"/>
    <mergeCell ref="F5:I5"/>
    <mergeCell ref="J5:J6"/>
    <mergeCell ref="K5:K6"/>
    <mergeCell ref="C5:C6"/>
    <mergeCell ref="L8:L9"/>
  </mergeCells>
  <dataValidations count="2">
    <dataValidation type="list" allowBlank="1" showInputMessage="1" showErrorMessage="1" sqref="D8:D20">
      <formula1>$T$1:$T$2</formula1>
    </dataValidation>
    <dataValidation type="list" allowBlank="1" showInputMessage="1" showErrorMessage="1" sqref="E8:E20">
      <formula1>$T$67:$T$82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view="pageBreakPreview" zoomScale="90" zoomScaleNormal="100" zoomScaleSheetLayoutView="90" workbookViewId="0">
      <selection activeCell="G20" sqref="G20"/>
    </sheetView>
  </sheetViews>
  <sheetFormatPr defaultRowHeight="15" x14ac:dyDescent="0.25"/>
  <cols>
    <col min="1" max="1" width="5.7109375" style="179" customWidth="1"/>
    <col min="2" max="2" width="23.140625" style="179" customWidth="1"/>
    <col min="3" max="3" width="25" style="179" customWidth="1"/>
    <col min="4" max="4" width="31" style="179" customWidth="1"/>
    <col min="5" max="5" width="52.28515625" style="179" customWidth="1"/>
    <col min="6" max="6" width="14.5703125" style="179" customWidth="1"/>
    <col min="7" max="7" width="13.7109375" style="179" customWidth="1"/>
    <col min="8" max="8" width="15.28515625" style="179" customWidth="1"/>
    <col min="9" max="9" width="15.42578125" style="179" customWidth="1"/>
    <col min="10" max="10" width="25.140625" style="179" customWidth="1"/>
    <col min="11" max="11" width="28.85546875" style="179" customWidth="1"/>
    <col min="12" max="12" width="14.7109375" style="179" customWidth="1"/>
    <col min="13" max="19" width="9.140625" style="179"/>
    <col min="20" max="21" width="9.140625" style="179" customWidth="1"/>
    <col min="22" max="16384" width="9.140625" style="179"/>
  </cols>
  <sheetData>
    <row r="1" spans="1:12" ht="32.25" customHeight="1" x14ac:dyDescent="0.25">
      <c r="A1" s="413" t="s">
        <v>646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2" x14ac:dyDescent="0.25">
      <c r="D2" s="414" t="s">
        <v>584</v>
      </c>
      <c r="E2" s="415"/>
      <c r="F2" s="415"/>
      <c r="G2" s="415"/>
      <c r="H2" s="415"/>
      <c r="I2" s="415"/>
      <c r="J2" s="415"/>
      <c r="K2" s="185"/>
    </row>
    <row r="3" spans="1:12" x14ac:dyDescent="0.25">
      <c r="D3" s="416" t="s">
        <v>616</v>
      </c>
      <c r="E3" s="416"/>
      <c r="F3" s="416"/>
      <c r="G3" s="416"/>
      <c r="H3" s="416"/>
      <c r="I3" s="416"/>
      <c r="J3" s="416"/>
      <c r="K3" s="186"/>
    </row>
    <row r="5" spans="1:12" ht="15" customHeight="1" x14ac:dyDescent="0.25">
      <c r="A5" s="410" t="s">
        <v>12</v>
      </c>
      <c r="B5" s="410" t="s">
        <v>617</v>
      </c>
      <c r="C5" s="410" t="s">
        <v>651</v>
      </c>
      <c r="D5" s="410" t="s">
        <v>650</v>
      </c>
      <c r="E5" s="410" t="s">
        <v>647</v>
      </c>
      <c r="F5" s="417" t="s">
        <v>619</v>
      </c>
      <c r="G5" s="418"/>
      <c r="H5" s="418"/>
      <c r="I5" s="419"/>
      <c r="J5" s="410" t="s">
        <v>649</v>
      </c>
      <c r="K5" s="410" t="s">
        <v>620</v>
      </c>
      <c r="L5" s="410" t="s">
        <v>497</v>
      </c>
    </row>
    <row r="6" spans="1:12" ht="75.75" customHeight="1" x14ac:dyDescent="0.25">
      <c r="A6" s="411"/>
      <c r="B6" s="411"/>
      <c r="C6" s="411"/>
      <c r="D6" s="411"/>
      <c r="E6" s="411"/>
      <c r="F6" s="187" t="s">
        <v>621</v>
      </c>
      <c r="G6" s="187" t="s">
        <v>622</v>
      </c>
      <c r="H6" s="187" t="s">
        <v>623</v>
      </c>
      <c r="I6" s="187" t="s">
        <v>624</v>
      </c>
      <c r="J6" s="411"/>
      <c r="K6" s="411"/>
      <c r="L6" s="411"/>
    </row>
    <row r="7" spans="1:12" ht="13.5" customHeight="1" x14ac:dyDescent="0.25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189">
        <v>9</v>
      </c>
      <c r="J7" s="189">
        <v>10</v>
      </c>
      <c r="K7" s="189">
        <v>11</v>
      </c>
      <c r="L7" s="189">
        <v>12</v>
      </c>
    </row>
    <row r="8" spans="1:12" ht="318.75" customHeight="1" x14ac:dyDescent="0.25">
      <c r="A8" s="182" t="s">
        <v>775</v>
      </c>
      <c r="B8" s="182" t="s">
        <v>733</v>
      </c>
      <c r="C8" s="182" t="s">
        <v>734</v>
      </c>
      <c r="D8" s="182" t="s">
        <v>759</v>
      </c>
      <c r="E8" s="182" t="s">
        <v>760</v>
      </c>
      <c r="F8" s="235">
        <v>1500</v>
      </c>
      <c r="G8" s="234">
        <f>H8+I8</f>
        <v>0</v>
      </c>
      <c r="H8" s="234">
        <v>0</v>
      </c>
      <c r="I8" s="234">
        <v>0</v>
      </c>
      <c r="J8" s="182"/>
      <c r="K8" s="182"/>
      <c r="L8" s="183"/>
    </row>
    <row r="9" spans="1:12" hidden="1" x14ac:dyDescent="0.25">
      <c r="A9" s="182">
        <v>2</v>
      </c>
      <c r="B9" s="182"/>
      <c r="C9" s="182"/>
      <c r="D9" s="182"/>
      <c r="E9" s="182"/>
      <c r="F9" s="182"/>
      <c r="G9" s="182">
        <f t="shared" ref="G9:G19" si="0">H9+I9</f>
        <v>0</v>
      </c>
      <c r="H9" s="182"/>
      <c r="I9" s="182"/>
      <c r="J9" s="182"/>
      <c r="K9" s="182"/>
      <c r="L9" s="183"/>
    </row>
    <row r="10" spans="1:12" hidden="1" x14ac:dyDescent="0.25">
      <c r="A10" s="182">
        <v>3</v>
      </c>
      <c r="B10" s="182"/>
      <c r="C10" s="182"/>
      <c r="D10" s="182"/>
      <c r="E10" s="182"/>
      <c r="F10" s="182"/>
      <c r="G10" s="182">
        <f t="shared" si="0"/>
        <v>0</v>
      </c>
      <c r="H10" s="182"/>
      <c r="I10" s="182"/>
      <c r="J10" s="182"/>
      <c r="K10" s="182"/>
      <c r="L10" s="183"/>
    </row>
    <row r="11" spans="1:12" hidden="1" x14ac:dyDescent="0.25">
      <c r="A11" s="182">
        <v>4</v>
      </c>
      <c r="B11" s="182"/>
      <c r="C11" s="182"/>
      <c r="D11" s="182"/>
      <c r="E11" s="182"/>
      <c r="F11" s="182"/>
      <c r="G11" s="182">
        <f t="shared" si="0"/>
        <v>0</v>
      </c>
      <c r="H11" s="182"/>
      <c r="I11" s="182"/>
      <c r="J11" s="182"/>
      <c r="K11" s="182"/>
      <c r="L11" s="183"/>
    </row>
    <row r="12" spans="1:12" hidden="1" x14ac:dyDescent="0.25">
      <c r="A12" s="182">
        <v>5</v>
      </c>
      <c r="B12" s="183"/>
      <c r="C12" s="183"/>
      <c r="D12" s="182"/>
      <c r="E12" s="182"/>
      <c r="F12" s="183"/>
      <c r="G12" s="182">
        <f t="shared" si="0"/>
        <v>0</v>
      </c>
      <c r="H12" s="183"/>
      <c r="I12" s="183"/>
      <c r="J12" s="183"/>
      <c r="K12" s="183"/>
      <c r="L12" s="183"/>
    </row>
    <row r="13" spans="1:12" hidden="1" x14ac:dyDescent="0.25">
      <c r="A13" s="182">
        <v>6</v>
      </c>
      <c r="B13" s="183"/>
      <c r="C13" s="183"/>
      <c r="D13" s="182"/>
      <c r="E13" s="182"/>
      <c r="F13" s="183"/>
      <c r="G13" s="182">
        <f t="shared" si="0"/>
        <v>0</v>
      </c>
      <c r="H13" s="183"/>
      <c r="I13" s="183"/>
      <c r="J13" s="183"/>
      <c r="K13" s="183"/>
      <c r="L13" s="183"/>
    </row>
    <row r="14" spans="1:12" hidden="1" x14ac:dyDescent="0.25">
      <c r="A14" s="182">
        <v>7</v>
      </c>
      <c r="B14" s="183"/>
      <c r="C14" s="183"/>
      <c r="D14" s="182"/>
      <c r="E14" s="182"/>
      <c r="F14" s="183"/>
      <c r="G14" s="182">
        <f t="shared" si="0"/>
        <v>0</v>
      </c>
      <c r="H14" s="183"/>
      <c r="I14" s="183"/>
      <c r="J14" s="183"/>
      <c r="K14" s="183"/>
      <c r="L14" s="183"/>
    </row>
    <row r="15" spans="1:12" hidden="1" x14ac:dyDescent="0.25">
      <c r="A15" s="182">
        <v>8</v>
      </c>
      <c r="B15" s="183"/>
      <c r="C15" s="183"/>
      <c r="D15" s="182"/>
      <c r="E15" s="182"/>
      <c r="F15" s="183"/>
      <c r="G15" s="182">
        <f t="shared" si="0"/>
        <v>0</v>
      </c>
      <c r="H15" s="183"/>
      <c r="I15" s="183"/>
      <c r="J15" s="183"/>
      <c r="K15" s="183"/>
      <c r="L15" s="183"/>
    </row>
    <row r="16" spans="1:12" hidden="1" x14ac:dyDescent="0.25">
      <c r="A16" s="182">
        <v>9</v>
      </c>
      <c r="B16" s="183"/>
      <c r="C16" s="183"/>
      <c r="D16" s="182"/>
      <c r="E16" s="182"/>
      <c r="F16" s="183"/>
      <c r="G16" s="182">
        <f t="shared" si="0"/>
        <v>0</v>
      </c>
      <c r="H16" s="183"/>
      <c r="I16" s="183"/>
      <c r="J16" s="183"/>
      <c r="K16" s="183"/>
      <c r="L16" s="183"/>
    </row>
    <row r="17" spans="1:12" hidden="1" x14ac:dyDescent="0.25">
      <c r="A17" s="182">
        <v>10</v>
      </c>
      <c r="B17" s="183"/>
      <c r="C17" s="183"/>
      <c r="D17" s="182"/>
      <c r="E17" s="182"/>
      <c r="F17" s="183"/>
      <c r="G17" s="182">
        <f t="shared" si="0"/>
        <v>0</v>
      </c>
      <c r="H17" s="183"/>
      <c r="I17" s="183"/>
      <c r="J17" s="183"/>
      <c r="K17" s="183"/>
      <c r="L17" s="183"/>
    </row>
    <row r="18" spans="1:12" hidden="1" x14ac:dyDescent="0.25">
      <c r="A18" s="182">
        <v>11</v>
      </c>
      <c r="B18" s="183"/>
      <c r="C18" s="183"/>
      <c r="D18" s="182"/>
      <c r="E18" s="182"/>
      <c r="F18" s="183"/>
      <c r="G18" s="182">
        <f t="shared" si="0"/>
        <v>0</v>
      </c>
      <c r="H18" s="183"/>
      <c r="I18" s="183"/>
      <c r="J18" s="183"/>
      <c r="K18" s="183"/>
      <c r="L18" s="183"/>
    </row>
    <row r="19" spans="1:12" hidden="1" x14ac:dyDescent="0.25">
      <c r="A19" s="182">
        <v>12</v>
      </c>
      <c r="B19" s="183"/>
      <c r="C19" s="183"/>
      <c r="D19" s="182"/>
      <c r="E19" s="182"/>
      <c r="F19" s="183"/>
      <c r="G19" s="182">
        <f t="shared" si="0"/>
        <v>0</v>
      </c>
      <c r="H19" s="183"/>
      <c r="I19" s="183"/>
      <c r="J19" s="183"/>
      <c r="K19" s="183"/>
      <c r="L19" s="183"/>
    </row>
    <row r="20" spans="1:12" ht="286.5" customHeight="1" x14ac:dyDescent="0.25">
      <c r="A20" s="257" t="s">
        <v>774</v>
      </c>
      <c r="B20" s="257" t="s">
        <v>733</v>
      </c>
      <c r="C20" s="257" t="s">
        <v>734</v>
      </c>
      <c r="D20" s="257" t="s">
        <v>773</v>
      </c>
      <c r="E20" s="257" t="s">
        <v>777</v>
      </c>
      <c r="F20" s="258">
        <v>291.89999999999998</v>
      </c>
      <c r="G20" s="257">
        <v>291.89999999999998</v>
      </c>
      <c r="H20" s="259">
        <v>0</v>
      </c>
      <c r="I20" s="258">
        <v>291.89999999999998</v>
      </c>
      <c r="J20" s="257" t="s">
        <v>772</v>
      </c>
      <c r="K20" s="183"/>
      <c r="L20" s="183"/>
    </row>
    <row r="21" spans="1:12" ht="29.25" customHeight="1" x14ac:dyDescent="0.25">
      <c r="A21" s="422" t="s">
        <v>648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</row>
    <row r="81" spans="20:20" x14ac:dyDescent="0.25">
      <c r="T81" s="188"/>
    </row>
  </sheetData>
  <mergeCells count="13">
    <mergeCell ref="A21:L21"/>
    <mergeCell ref="L5:L6"/>
    <mergeCell ref="A1:K1"/>
    <mergeCell ref="D2:J2"/>
    <mergeCell ref="D3:J3"/>
    <mergeCell ref="A5:A6"/>
    <mergeCell ref="B5:B6"/>
    <mergeCell ref="D5:D6"/>
    <mergeCell ref="E5:E6"/>
    <mergeCell ref="F5:I5"/>
    <mergeCell ref="J5:J6"/>
    <mergeCell ref="K5:K6"/>
    <mergeCell ref="C5:C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view="pageBreakPreview" topLeftCell="A4" zoomScale="90" zoomScaleNormal="85" zoomScaleSheetLayoutView="90" workbookViewId="0">
      <selection activeCell="E14" sqref="E14:F14"/>
    </sheetView>
  </sheetViews>
  <sheetFormatPr defaultRowHeight="15" x14ac:dyDescent="0.25"/>
  <cols>
    <col min="1" max="1" width="21.42578125" style="145" customWidth="1"/>
    <col min="2" max="6" width="23.7109375" style="145" customWidth="1"/>
    <col min="7" max="16384" width="9.140625" style="145"/>
  </cols>
  <sheetData>
    <row r="1" spans="1:6" s="146" customFormat="1" ht="16.5" x14ac:dyDescent="0.25">
      <c r="A1" s="437" t="s">
        <v>474</v>
      </c>
      <c r="B1" s="437"/>
      <c r="C1" s="437"/>
      <c r="D1" s="437"/>
      <c r="E1" s="437"/>
      <c r="F1" s="437"/>
    </row>
    <row r="2" spans="1:6" s="146" customFormat="1" x14ac:dyDescent="0.25">
      <c r="A2" s="147"/>
      <c r="B2" s="147"/>
      <c r="C2" s="147"/>
      <c r="D2" s="147"/>
      <c r="E2" s="147"/>
      <c r="F2" s="147"/>
    </row>
    <row r="3" spans="1:6" s="149" customFormat="1" ht="70.5" customHeight="1" x14ac:dyDescent="0.25">
      <c r="A3" s="80"/>
      <c r="B3" s="162" t="s">
        <v>215</v>
      </c>
      <c r="C3" s="162" t="s">
        <v>475</v>
      </c>
      <c r="D3" s="162" t="s">
        <v>217</v>
      </c>
      <c r="E3" s="162" t="s">
        <v>218</v>
      </c>
      <c r="F3" s="162" t="s">
        <v>216</v>
      </c>
    </row>
    <row r="4" spans="1:6" s="149" customFormat="1" ht="90" customHeight="1" x14ac:dyDescent="0.25">
      <c r="A4" s="24" t="s">
        <v>476</v>
      </c>
      <c r="B4" s="192" t="s">
        <v>716</v>
      </c>
      <c r="C4" s="24"/>
      <c r="D4" s="24"/>
      <c r="E4" s="423" t="s">
        <v>723</v>
      </c>
      <c r="F4" s="424"/>
    </row>
    <row r="5" spans="1:6" s="149" customFormat="1" ht="70.5" customHeight="1" x14ac:dyDescent="0.25">
      <c r="A5" s="24" t="s">
        <v>477</v>
      </c>
      <c r="B5" s="24" t="s">
        <v>717</v>
      </c>
      <c r="C5" s="24"/>
      <c r="D5" s="24"/>
      <c r="E5" s="423" t="s">
        <v>724</v>
      </c>
      <c r="F5" s="424"/>
    </row>
    <row r="6" spans="1:6" s="149" customFormat="1" ht="99" customHeight="1" x14ac:dyDescent="0.25">
      <c r="A6" s="24" t="s">
        <v>478</v>
      </c>
      <c r="B6" s="24" t="s">
        <v>730</v>
      </c>
      <c r="C6" s="24"/>
      <c r="D6" s="24"/>
      <c r="E6" s="423" t="s">
        <v>731</v>
      </c>
      <c r="F6" s="424"/>
    </row>
    <row r="7" spans="1:6" s="149" customFormat="1" ht="72" customHeight="1" thickBot="1" x14ac:dyDescent="0.3">
      <c r="A7" s="24" t="s">
        <v>479</v>
      </c>
      <c r="B7" s="24" t="s">
        <v>718</v>
      </c>
      <c r="C7" s="24"/>
      <c r="D7" s="24"/>
      <c r="E7" s="438" t="s">
        <v>725</v>
      </c>
      <c r="F7" s="439"/>
    </row>
    <row r="8" spans="1:6" s="149" customFormat="1" ht="64.5" customHeight="1" thickBot="1" x14ac:dyDescent="0.3">
      <c r="A8" s="163" t="s">
        <v>480</v>
      </c>
      <c r="B8" s="211" t="s">
        <v>719</v>
      </c>
      <c r="C8" s="163"/>
      <c r="D8" s="163"/>
      <c r="E8" s="429" t="s">
        <v>726</v>
      </c>
      <c r="F8" s="430"/>
    </row>
    <row r="9" spans="1:6" ht="100.5" customHeight="1" x14ac:dyDescent="0.25">
      <c r="A9" s="23" t="s">
        <v>481</v>
      </c>
      <c r="B9" s="210" t="s">
        <v>720</v>
      </c>
      <c r="C9" s="164"/>
      <c r="D9" s="164"/>
      <c r="E9" s="431" t="s">
        <v>727</v>
      </c>
      <c r="F9" s="432"/>
    </row>
    <row r="10" spans="1:6" ht="64.5" customHeight="1" x14ac:dyDescent="0.25">
      <c r="A10" s="24" t="s">
        <v>482</v>
      </c>
      <c r="B10" s="165" t="s">
        <v>729</v>
      </c>
      <c r="C10" s="165"/>
      <c r="D10" s="165"/>
      <c r="E10" s="433" t="s">
        <v>732</v>
      </c>
      <c r="F10" s="434"/>
    </row>
    <row r="11" spans="1:6" ht="49.5" customHeight="1" thickBot="1" x14ac:dyDescent="0.3">
      <c r="A11" s="24" t="s">
        <v>483</v>
      </c>
      <c r="B11" s="192" t="s">
        <v>721</v>
      </c>
      <c r="C11" s="165"/>
      <c r="D11" s="165"/>
      <c r="E11" s="425" t="s">
        <v>725</v>
      </c>
      <c r="F11" s="426"/>
    </row>
    <row r="12" spans="1:6" ht="40.5" customHeight="1" thickBot="1" x14ac:dyDescent="0.3">
      <c r="A12" s="163" t="s">
        <v>484</v>
      </c>
      <c r="B12" s="212" t="s">
        <v>722</v>
      </c>
      <c r="C12" s="213"/>
      <c r="D12" s="213"/>
      <c r="E12" s="435" t="s">
        <v>728</v>
      </c>
      <c r="F12" s="436"/>
    </row>
    <row r="13" spans="1:6" ht="91.5" customHeight="1" x14ac:dyDescent="0.25">
      <c r="A13" s="23" t="s">
        <v>485</v>
      </c>
      <c r="B13" s="192" t="s">
        <v>717</v>
      </c>
      <c r="C13" s="164"/>
      <c r="D13" s="164"/>
      <c r="E13" s="423" t="s">
        <v>724</v>
      </c>
      <c r="F13" s="424"/>
    </row>
    <row r="14" spans="1:6" ht="99.75" customHeight="1" x14ac:dyDescent="0.25">
      <c r="A14" s="24" t="s">
        <v>486</v>
      </c>
      <c r="B14" s="192" t="s">
        <v>730</v>
      </c>
      <c r="C14" s="165"/>
      <c r="D14" s="165"/>
      <c r="E14" s="423" t="s">
        <v>731</v>
      </c>
      <c r="F14" s="424"/>
    </row>
    <row r="15" spans="1:6" ht="72" customHeight="1" thickBot="1" x14ac:dyDescent="0.3">
      <c r="A15" s="24" t="s">
        <v>487</v>
      </c>
      <c r="B15" s="192" t="s">
        <v>718</v>
      </c>
      <c r="C15" s="165"/>
      <c r="D15" s="165"/>
      <c r="E15" s="425" t="s">
        <v>725</v>
      </c>
      <c r="F15" s="426"/>
    </row>
    <row r="16" spans="1:6" ht="75.75" customHeight="1" thickBot="1" x14ac:dyDescent="0.3">
      <c r="A16" s="24" t="s">
        <v>488</v>
      </c>
      <c r="B16" s="211" t="s">
        <v>719</v>
      </c>
      <c r="C16" s="165"/>
      <c r="D16" s="165"/>
      <c r="E16" s="427" t="s">
        <v>726</v>
      </c>
      <c r="F16" s="428"/>
    </row>
  </sheetData>
  <mergeCells count="14">
    <mergeCell ref="A1:F1"/>
    <mergeCell ref="E4:F4"/>
    <mergeCell ref="E5:F5"/>
    <mergeCell ref="E6:F6"/>
    <mergeCell ref="E7:F7"/>
    <mergeCell ref="E13:F13"/>
    <mergeCell ref="E14:F14"/>
    <mergeCell ref="E15:F15"/>
    <mergeCell ref="E16:F16"/>
    <mergeCell ref="E8:F8"/>
    <mergeCell ref="E9:F9"/>
    <mergeCell ref="E10:F10"/>
    <mergeCell ref="E11:F11"/>
    <mergeCell ref="E12:F12"/>
  </mergeCells>
  <hyperlinks>
    <hyperlink ref="B8" r:id="rId1" display="mailto:ssv-edu@hmrn.ru"/>
    <hyperlink ref="B12" r:id="rId2" display="mailto:sin-edu@hmrn.ru"/>
    <hyperlink ref="B16" r:id="rId3" display="mailto:ssv-edu@hmrn.ru"/>
    <hyperlink ref="E8" r:id="rId4"/>
    <hyperlink ref="E12" r:id="rId5" display="mailto:kurgak@hmrn.ru"/>
    <hyperlink ref="E16" r:id="rId6"/>
  </hyperlinks>
  <pageMargins left="0.39370078740157477" right="0.39370078740157477" top="0.59055118110236249" bottom="0.39370078740157477" header="0.31496062992125984" footer="0.31496062992125984"/>
  <pageSetup paperSize="9" scale="68" fitToHeight="0" orientation="portrait"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opLeftCell="B1" zoomScale="85" workbookViewId="0">
      <pane ySplit="4" topLeftCell="A5" activePane="bottomLeft" state="frozen"/>
      <selection sqref="A1:G1"/>
      <selection pane="bottomLeft" sqref="A1:G1"/>
    </sheetView>
  </sheetViews>
  <sheetFormatPr defaultRowHeight="15.75" x14ac:dyDescent="0.25"/>
  <cols>
    <col min="1" max="1" width="10.7109375" style="166" bestFit="1" customWidth="1"/>
    <col min="2" max="2" width="11.28515625" style="166" bestFit="1" customWidth="1"/>
    <col min="3" max="3" width="10.140625" style="166" bestFit="1" customWidth="1"/>
    <col min="4" max="4" width="10.28515625" style="166" bestFit="1" customWidth="1"/>
    <col min="5" max="5" width="9.5703125" style="166" bestFit="1" customWidth="1"/>
    <col min="6" max="6" width="10.28515625" style="166" bestFit="1" customWidth="1"/>
    <col min="7" max="7" width="84.140625" style="166" customWidth="1"/>
    <col min="8" max="8" width="9.140625" style="166" customWidth="1"/>
    <col min="9" max="16384" width="9.140625" style="166"/>
  </cols>
  <sheetData>
    <row r="1" spans="1:7" ht="16.5" x14ac:dyDescent="0.25">
      <c r="A1" s="450" t="s">
        <v>489</v>
      </c>
      <c r="B1" s="450"/>
      <c r="C1" s="450"/>
      <c r="D1" s="450"/>
      <c r="E1" s="450"/>
      <c r="F1" s="450"/>
      <c r="G1" s="450"/>
    </row>
    <row r="2" spans="1:7" ht="16.5" x14ac:dyDescent="0.25">
      <c r="A2" s="450" t="s">
        <v>490</v>
      </c>
      <c r="B2" s="450"/>
      <c r="C2" s="450"/>
      <c r="D2" s="450"/>
      <c r="E2" s="450"/>
      <c r="F2" s="450"/>
      <c r="G2" s="450"/>
    </row>
    <row r="4" spans="1:7" ht="26.25" customHeight="1" x14ac:dyDescent="0.25">
      <c r="A4" s="167" t="s">
        <v>491</v>
      </c>
      <c r="B4" s="168" t="s">
        <v>492</v>
      </c>
      <c r="C4" s="167" t="s">
        <v>493</v>
      </c>
      <c r="D4" s="167" t="s">
        <v>494</v>
      </c>
      <c r="E4" s="169" t="s">
        <v>495</v>
      </c>
      <c r="F4" s="169" t="s">
        <v>496</v>
      </c>
      <c r="G4" s="167" t="s">
        <v>497</v>
      </c>
    </row>
    <row r="5" spans="1:7" s="75" customFormat="1" ht="54" customHeight="1" x14ac:dyDescent="0.25">
      <c r="A5" s="443" t="s">
        <v>498</v>
      </c>
      <c r="B5" s="170" t="s">
        <v>499</v>
      </c>
      <c r="C5" s="451"/>
      <c r="D5" s="446" t="s">
        <v>500</v>
      </c>
      <c r="E5" s="446"/>
      <c r="F5" s="446" t="s">
        <v>500</v>
      </c>
      <c r="G5" s="440" t="s">
        <v>501</v>
      </c>
    </row>
    <row r="6" spans="1:7" s="75" customFormat="1" ht="54" customHeight="1" x14ac:dyDescent="0.25">
      <c r="A6" s="444"/>
      <c r="B6" s="171" t="s">
        <v>502</v>
      </c>
      <c r="C6" s="449"/>
      <c r="D6" s="447"/>
      <c r="E6" s="447"/>
      <c r="F6" s="447"/>
      <c r="G6" s="441"/>
    </row>
    <row r="7" spans="1:7" s="75" customFormat="1" ht="54" customHeight="1" x14ac:dyDescent="0.25">
      <c r="A7" s="445"/>
      <c r="B7" s="172" t="s">
        <v>503</v>
      </c>
      <c r="C7" s="452"/>
      <c r="D7" s="448"/>
      <c r="E7" s="448"/>
      <c r="F7" s="448"/>
      <c r="G7" s="442"/>
    </row>
    <row r="8" spans="1:7" s="75" customFormat="1" ht="17.25" customHeight="1" x14ac:dyDescent="0.25">
      <c r="A8" s="170" t="s">
        <v>504</v>
      </c>
      <c r="B8" s="449" t="s">
        <v>505</v>
      </c>
      <c r="C8" s="446" t="s">
        <v>500</v>
      </c>
      <c r="D8" s="446"/>
      <c r="E8" s="446" t="s">
        <v>500</v>
      </c>
      <c r="F8" s="446"/>
      <c r="G8" s="440" t="s">
        <v>506</v>
      </c>
    </row>
    <row r="9" spans="1:7" s="75" customFormat="1" ht="17.25" customHeight="1" x14ac:dyDescent="0.25">
      <c r="A9" s="171" t="s">
        <v>507</v>
      </c>
      <c r="B9" s="449"/>
      <c r="C9" s="447"/>
      <c r="D9" s="447"/>
      <c r="E9" s="447"/>
      <c r="F9" s="447"/>
      <c r="G9" s="441"/>
    </row>
    <row r="10" spans="1:7" s="75" customFormat="1" ht="17.25" customHeight="1" x14ac:dyDescent="0.25">
      <c r="A10" s="171" t="s">
        <v>508</v>
      </c>
      <c r="B10" s="449"/>
      <c r="C10" s="447"/>
      <c r="D10" s="447"/>
      <c r="E10" s="447"/>
      <c r="F10" s="447"/>
      <c r="G10" s="441"/>
    </row>
    <row r="11" spans="1:7" s="75" customFormat="1" ht="17.25" customHeight="1" x14ac:dyDescent="0.25">
      <c r="A11" s="171" t="s">
        <v>509</v>
      </c>
      <c r="B11" s="449"/>
      <c r="C11" s="447"/>
      <c r="D11" s="447"/>
      <c r="E11" s="447"/>
      <c r="F11" s="447"/>
      <c r="G11" s="441"/>
    </row>
    <row r="12" spans="1:7" s="75" customFormat="1" ht="32.25" customHeight="1" x14ac:dyDescent="0.25">
      <c r="A12" s="443" t="s">
        <v>510</v>
      </c>
      <c r="B12" s="170" t="s">
        <v>511</v>
      </c>
      <c r="C12" s="446"/>
      <c r="D12" s="446"/>
      <c r="E12" s="446"/>
      <c r="F12" s="446"/>
      <c r="G12" s="440" t="s">
        <v>512</v>
      </c>
    </row>
    <row r="13" spans="1:7" s="75" customFormat="1" ht="32.25" customHeight="1" x14ac:dyDescent="0.25">
      <c r="A13" s="444"/>
      <c r="B13" s="171" t="s">
        <v>513</v>
      </c>
      <c r="C13" s="447"/>
      <c r="D13" s="447"/>
      <c r="E13" s="447"/>
      <c r="F13" s="447"/>
      <c r="G13" s="441"/>
    </row>
    <row r="14" spans="1:7" s="75" customFormat="1" ht="32.25" customHeight="1" x14ac:dyDescent="0.25">
      <c r="A14" s="444"/>
      <c r="B14" s="171" t="s">
        <v>514</v>
      </c>
      <c r="C14" s="447"/>
      <c r="D14" s="447"/>
      <c r="E14" s="447"/>
      <c r="F14" s="447"/>
      <c r="G14" s="441"/>
    </row>
    <row r="15" spans="1:7" s="75" customFormat="1" ht="32.25" customHeight="1" x14ac:dyDescent="0.25">
      <c r="A15" s="445"/>
      <c r="B15" s="172" t="s">
        <v>508</v>
      </c>
      <c r="C15" s="448"/>
      <c r="D15" s="448"/>
      <c r="E15" s="448"/>
      <c r="F15" s="448"/>
      <c r="G15" s="442"/>
    </row>
    <row r="16" spans="1:7" s="75" customFormat="1" ht="21" customHeight="1" x14ac:dyDescent="0.25">
      <c r="A16" s="443" t="s">
        <v>515</v>
      </c>
      <c r="B16" s="170" t="s">
        <v>516</v>
      </c>
      <c r="C16" s="446"/>
      <c r="D16" s="446"/>
      <c r="E16" s="446"/>
      <c r="F16" s="446"/>
      <c r="G16" s="440" t="s">
        <v>517</v>
      </c>
    </row>
    <row r="17" spans="1:7" s="75" customFormat="1" ht="21" customHeight="1" x14ac:dyDescent="0.25">
      <c r="A17" s="444"/>
      <c r="B17" s="171" t="s">
        <v>518</v>
      </c>
      <c r="C17" s="447"/>
      <c r="D17" s="447"/>
      <c r="E17" s="447"/>
      <c r="F17" s="447"/>
      <c r="G17" s="441"/>
    </row>
    <row r="18" spans="1:7" s="75" customFormat="1" ht="21" customHeight="1" x14ac:dyDescent="0.25">
      <c r="A18" s="445"/>
      <c r="B18" s="172" t="s">
        <v>507</v>
      </c>
      <c r="C18" s="448"/>
      <c r="D18" s="448"/>
      <c r="E18" s="448"/>
      <c r="F18" s="448"/>
      <c r="G18" s="442"/>
    </row>
    <row r="19" spans="1:7" s="75" customFormat="1" ht="83.25" customHeight="1" x14ac:dyDescent="0.25">
      <c r="A19" s="169" t="s">
        <v>519</v>
      </c>
      <c r="B19" s="169" t="s">
        <v>520</v>
      </c>
      <c r="C19" s="169"/>
      <c r="D19" s="169"/>
      <c r="E19" s="169"/>
      <c r="F19" s="169"/>
      <c r="G19" s="173" t="s">
        <v>521</v>
      </c>
    </row>
    <row r="20" spans="1:7" x14ac:dyDescent="0.25">
      <c r="A20" s="174"/>
      <c r="B20" s="174"/>
      <c r="C20" s="174"/>
      <c r="D20" s="174"/>
      <c r="E20" s="174"/>
      <c r="F20" s="174"/>
      <c r="G20" s="174"/>
    </row>
    <row r="21" spans="1:7" x14ac:dyDescent="0.25">
      <c r="A21" s="174"/>
      <c r="B21" s="174"/>
      <c r="C21" s="174"/>
      <c r="D21" s="174"/>
      <c r="E21" s="174"/>
      <c r="F21" s="174"/>
      <c r="G21" s="174"/>
    </row>
    <row r="22" spans="1:7" x14ac:dyDescent="0.25">
      <c r="A22" s="174"/>
      <c r="B22" s="174"/>
      <c r="C22" s="174"/>
      <c r="D22" s="174"/>
      <c r="E22" s="174"/>
      <c r="F22" s="174"/>
      <c r="G22" s="174"/>
    </row>
    <row r="23" spans="1:7" x14ac:dyDescent="0.25">
      <c r="A23" s="174"/>
      <c r="B23" s="174"/>
      <c r="C23" s="174"/>
      <c r="D23" s="174"/>
      <c r="E23" s="174"/>
      <c r="F23" s="174"/>
      <c r="G23" s="174"/>
    </row>
    <row r="24" spans="1:7" x14ac:dyDescent="0.25">
      <c r="A24" s="174"/>
      <c r="B24" s="174"/>
      <c r="C24" s="174"/>
      <c r="D24" s="174"/>
      <c r="E24" s="174"/>
      <c r="F24" s="174"/>
      <c r="G24" s="174"/>
    </row>
    <row r="25" spans="1:7" x14ac:dyDescent="0.25">
      <c r="A25" s="174"/>
      <c r="B25" s="174"/>
      <c r="C25" s="174"/>
      <c r="D25" s="174"/>
      <c r="E25" s="174"/>
      <c r="F25" s="174"/>
      <c r="G25" s="174"/>
    </row>
    <row r="26" spans="1:7" x14ac:dyDescent="0.25">
      <c r="A26" s="174"/>
      <c r="B26" s="174"/>
      <c r="C26" s="174"/>
      <c r="D26" s="174"/>
      <c r="E26" s="174"/>
      <c r="F26" s="174"/>
      <c r="G26" s="174"/>
    </row>
    <row r="27" spans="1:7" x14ac:dyDescent="0.25">
      <c r="A27" s="174"/>
      <c r="B27" s="174"/>
      <c r="C27" s="174"/>
      <c r="D27" s="174"/>
      <c r="E27" s="174"/>
      <c r="F27" s="174"/>
      <c r="G27" s="174"/>
    </row>
    <row r="28" spans="1:7" x14ac:dyDescent="0.25">
      <c r="A28" s="174"/>
      <c r="B28" s="174"/>
      <c r="C28" s="174"/>
      <c r="D28" s="174"/>
      <c r="E28" s="174"/>
      <c r="F28" s="174"/>
      <c r="G28" s="174"/>
    </row>
    <row r="29" spans="1:7" x14ac:dyDescent="0.25">
      <c r="A29" s="174"/>
      <c r="B29" s="174"/>
      <c r="C29" s="174"/>
      <c r="D29" s="174"/>
      <c r="E29" s="174"/>
      <c r="F29" s="174"/>
      <c r="G29" s="174"/>
    </row>
    <row r="30" spans="1:7" x14ac:dyDescent="0.25">
      <c r="A30" s="174"/>
      <c r="B30" s="174"/>
      <c r="C30" s="174"/>
      <c r="D30" s="174"/>
      <c r="E30" s="174"/>
      <c r="F30" s="174"/>
      <c r="G30" s="174"/>
    </row>
    <row r="31" spans="1:7" x14ac:dyDescent="0.25">
      <c r="A31" s="174"/>
      <c r="B31" s="174"/>
      <c r="C31" s="174"/>
      <c r="D31" s="174"/>
      <c r="E31" s="174"/>
      <c r="F31" s="174"/>
      <c r="G31" s="174"/>
    </row>
    <row r="32" spans="1:7" x14ac:dyDescent="0.25">
      <c r="A32" s="174"/>
      <c r="B32" s="174"/>
      <c r="C32" s="174"/>
      <c r="D32" s="174"/>
      <c r="E32" s="174"/>
      <c r="F32" s="174"/>
      <c r="G32" s="174"/>
    </row>
    <row r="33" spans="1:7" x14ac:dyDescent="0.25">
      <c r="A33" s="174"/>
      <c r="B33" s="174"/>
      <c r="C33" s="174"/>
      <c r="D33" s="174"/>
      <c r="E33" s="174"/>
      <c r="F33" s="174"/>
      <c r="G33" s="174"/>
    </row>
    <row r="34" spans="1:7" x14ac:dyDescent="0.25">
      <c r="A34" s="174"/>
      <c r="B34" s="174"/>
      <c r="C34" s="174"/>
      <c r="D34" s="174"/>
      <c r="E34" s="174"/>
      <c r="F34" s="174"/>
      <c r="G34" s="174"/>
    </row>
    <row r="35" spans="1:7" x14ac:dyDescent="0.25">
      <c r="A35" s="174"/>
      <c r="B35" s="174"/>
      <c r="C35" s="174"/>
      <c r="D35" s="174"/>
      <c r="E35" s="174"/>
      <c r="F35" s="174"/>
      <c r="G35" s="174"/>
    </row>
    <row r="36" spans="1:7" x14ac:dyDescent="0.25">
      <c r="A36" s="174"/>
      <c r="B36" s="174"/>
      <c r="C36" s="174"/>
      <c r="D36" s="174"/>
      <c r="E36" s="174"/>
      <c r="F36" s="174"/>
      <c r="G36" s="174"/>
    </row>
    <row r="37" spans="1:7" x14ac:dyDescent="0.25">
      <c r="A37" s="174"/>
      <c r="B37" s="174"/>
      <c r="C37" s="174"/>
      <c r="D37" s="174"/>
      <c r="E37" s="174"/>
      <c r="F37" s="174"/>
      <c r="G37" s="174"/>
    </row>
    <row r="38" spans="1:7" x14ac:dyDescent="0.25">
      <c r="A38" s="174"/>
      <c r="B38" s="174"/>
      <c r="C38" s="174"/>
      <c r="D38" s="174"/>
      <c r="E38" s="174"/>
      <c r="F38" s="174"/>
      <c r="G38" s="174"/>
    </row>
    <row r="39" spans="1:7" x14ac:dyDescent="0.25">
      <c r="A39" s="174"/>
      <c r="B39" s="174"/>
      <c r="C39" s="174"/>
      <c r="D39" s="174"/>
      <c r="E39" s="174"/>
      <c r="F39" s="174"/>
      <c r="G39" s="174"/>
    </row>
    <row r="40" spans="1:7" x14ac:dyDescent="0.25">
      <c r="A40" s="174"/>
      <c r="B40" s="174"/>
      <c r="C40" s="174"/>
      <c r="D40" s="174"/>
      <c r="E40" s="174"/>
      <c r="F40" s="174"/>
      <c r="G40" s="174"/>
    </row>
    <row r="41" spans="1:7" x14ac:dyDescent="0.25">
      <c r="A41" s="174"/>
      <c r="B41" s="174"/>
      <c r="C41" s="174"/>
      <c r="D41" s="174"/>
      <c r="E41" s="174"/>
      <c r="F41" s="174"/>
      <c r="G41" s="174"/>
    </row>
    <row r="42" spans="1:7" x14ac:dyDescent="0.25">
      <c r="A42" s="174"/>
      <c r="B42" s="174"/>
      <c r="C42" s="174"/>
      <c r="D42" s="174"/>
      <c r="E42" s="174"/>
      <c r="F42" s="174"/>
      <c r="G42" s="174"/>
    </row>
    <row r="43" spans="1:7" x14ac:dyDescent="0.25">
      <c r="A43" s="174"/>
      <c r="B43" s="174"/>
      <c r="C43" s="174"/>
      <c r="D43" s="174"/>
      <c r="E43" s="174"/>
      <c r="F43" s="174"/>
      <c r="G43" s="174"/>
    </row>
    <row r="44" spans="1:7" x14ac:dyDescent="0.25">
      <c r="A44" s="174"/>
      <c r="B44" s="174"/>
      <c r="C44" s="174"/>
      <c r="D44" s="174"/>
      <c r="E44" s="174"/>
      <c r="F44" s="174"/>
      <c r="G44" s="174"/>
    </row>
    <row r="45" spans="1:7" x14ac:dyDescent="0.25">
      <c r="A45" s="174"/>
      <c r="B45" s="174"/>
      <c r="C45" s="174"/>
      <c r="D45" s="174"/>
      <c r="E45" s="174"/>
      <c r="F45" s="174"/>
      <c r="G45" s="174"/>
    </row>
    <row r="46" spans="1:7" x14ac:dyDescent="0.25">
      <c r="A46" s="174"/>
      <c r="B46" s="174"/>
      <c r="C46" s="174"/>
      <c r="D46" s="174"/>
      <c r="E46" s="174"/>
      <c r="F46" s="174"/>
      <c r="G46" s="174"/>
    </row>
    <row r="47" spans="1:7" x14ac:dyDescent="0.25">
      <c r="A47" s="174"/>
      <c r="B47" s="174"/>
      <c r="C47" s="174"/>
      <c r="D47" s="174"/>
      <c r="E47" s="174"/>
      <c r="F47" s="174"/>
      <c r="G47" s="174"/>
    </row>
    <row r="48" spans="1:7" x14ac:dyDescent="0.25">
      <c r="A48" s="174"/>
      <c r="B48" s="174"/>
      <c r="C48" s="174"/>
      <c r="D48" s="174"/>
      <c r="E48" s="174"/>
      <c r="F48" s="174"/>
      <c r="G48" s="174"/>
    </row>
    <row r="49" spans="1:7" x14ac:dyDescent="0.25">
      <c r="A49" s="174"/>
      <c r="B49" s="174"/>
      <c r="C49" s="174"/>
      <c r="D49" s="174"/>
      <c r="E49" s="174"/>
      <c r="F49" s="174"/>
      <c r="G49" s="174"/>
    </row>
    <row r="50" spans="1:7" x14ac:dyDescent="0.25">
      <c r="A50" s="174"/>
      <c r="B50" s="174"/>
      <c r="C50" s="174"/>
      <c r="D50" s="174"/>
      <c r="E50" s="174"/>
      <c r="F50" s="174"/>
      <c r="G50" s="174"/>
    </row>
    <row r="51" spans="1:7" x14ac:dyDescent="0.25">
      <c r="A51" s="174"/>
      <c r="B51" s="174"/>
      <c r="C51" s="174"/>
      <c r="D51" s="174"/>
      <c r="E51" s="174"/>
      <c r="F51" s="174"/>
      <c r="G51" s="174"/>
    </row>
    <row r="52" spans="1:7" x14ac:dyDescent="0.25">
      <c r="A52" s="174"/>
      <c r="B52" s="174"/>
      <c r="C52" s="174"/>
      <c r="D52" s="174"/>
      <c r="E52" s="174"/>
      <c r="F52" s="174"/>
      <c r="G52" s="174"/>
    </row>
    <row r="53" spans="1:7" x14ac:dyDescent="0.25">
      <c r="A53" s="174"/>
      <c r="B53" s="174"/>
      <c r="C53" s="174"/>
      <c r="D53" s="174"/>
      <c r="E53" s="174"/>
      <c r="F53" s="174"/>
      <c r="G53" s="174"/>
    </row>
    <row r="54" spans="1:7" x14ac:dyDescent="0.25">
      <c r="A54" s="174"/>
      <c r="B54" s="174"/>
      <c r="C54" s="174"/>
      <c r="D54" s="174"/>
      <c r="E54" s="174"/>
      <c r="F54" s="174"/>
      <c r="G54" s="174"/>
    </row>
    <row r="55" spans="1:7" x14ac:dyDescent="0.25">
      <c r="A55" s="174"/>
      <c r="B55" s="174"/>
      <c r="C55" s="174"/>
      <c r="D55" s="174"/>
      <c r="E55" s="174"/>
      <c r="F55" s="174"/>
      <c r="G55" s="174"/>
    </row>
    <row r="56" spans="1:7" x14ac:dyDescent="0.25">
      <c r="A56" s="174"/>
      <c r="B56" s="174"/>
      <c r="C56" s="174"/>
      <c r="D56" s="174"/>
      <c r="E56" s="174"/>
      <c r="F56" s="174"/>
      <c r="G56" s="174"/>
    </row>
    <row r="57" spans="1:7" x14ac:dyDescent="0.25">
      <c r="A57" s="174"/>
      <c r="B57" s="174"/>
      <c r="C57" s="174"/>
      <c r="D57" s="174"/>
      <c r="E57" s="174"/>
      <c r="F57" s="174"/>
      <c r="G57" s="174"/>
    </row>
    <row r="58" spans="1:7" x14ac:dyDescent="0.25">
      <c r="A58" s="174"/>
      <c r="B58" s="174"/>
      <c r="C58" s="174"/>
      <c r="D58" s="174"/>
      <c r="E58" s="174"/>
      <c r="F58" s="174"/>
      <c r="G58" s="174"/>
    </row>
    <row r="59" spans="1:7" x14ac:dyDescent="0.25">
      <c r="A59" s="174"/>
      <c r="B59" s="174"/>
      <c r="C59" s="174"/>
      <c r="D59" s="174"/>
      <c r="E59" s="174"/>
      <c r="F59" s="174"/>
      <c r="G59" s="174"/>
    </row>
    <row r="60" spans="1:7" x14ac:dyDescent="0.25">
      <c r="A60" s="174"/>
      <c r="B60" s="174"/>
      <c r="C60" s="174"/>
      <c r="D60" s="174"/>
      <c r="E60" s="174"/>
      <c r="F60" s="174"/>
      <c r="G60" s="174"/>
    </row>
    <row r="61" spans="1:7" x14ac:dyDescent="0.25">
      <c r="A61" s="174"/>
      <c r="B61" s="174"/>
      <c r="C61" s="174"/>
      <c r="D61" s="174"/>
      <c r="E61" s="174"/>
      <c r="F61" s="174"/>
      <c r="G61" s="174"/>
    </row>
    <row r="62" spans="1:7" x14ac:dyDescent="0.25">
      <c r="A62" s="174"/>
      <c r="B62" s="174"/>
      <c r="C62" s="174"/>
      <c r="D62" s="174"/>
      <c r="E62" s="174"/>
      <c r="F62" s="174"/>
      <c r="G62" s="174"/>
    </row>
    <row r="63" spans="1:7" x14ac:dyDescent="0.25">
      <c r="A63" s="174"/>
      <c r="B63" s="174"/>
      <c r="C63" s="174"/>
      <c r="D63" s="174"/>
      <c r="E63" s="174"/>
      <c r="F63" s="174"/>
      <c r="G63" s="174"/>
    </row>
    <row r="64" spans="1:7" x14ac:dyDescent="0.25">
      <c r="A64" s="174"/>
      <c r="B64" s="174"/>
      <c r="C64" s="174"/>
      <c r="D64" s="174"/>
      <c r="E64" s="174"/>
      <c r="F64" s="174"/>
      <c r="G64" s="174"/>
    </row>
    <row r="65" spans="1:7" x14ac:dyDescent="0.25">
      <c r="A65" s="174"/>
      <c r="B65" s="174"/>
      <c r="C65" s="174"/>
      <c r="D65" s="174"/>
      <c r="E65" s="174"/>
      <c r="F65" s="174"/>
      <c r="G65" s="174"/>
    </row>
    <row r="66" spans="1:7" x14ac:dyDescent="0.25">
      <c r="A66" s="174"/>
      <c r="B66" s="174"/>
      <c r="C66" s="174"/>
      <c r="D66" s="174"/>
      <c r="E66" s="174"/>
      <c r="F66" s="174"/>
      <c r="G66" s="174"/>
    </row>
    <row r="67" spans="1:7" x14ac:dyDescent="0.25">
      <c r="A67" s="174"/>
      <c r="B67" s="174"/>
      <c r="C67" s="174"/>
      <c r="D67" s="174"/>
      <c r="E67" s="174"/>
      <c r="F67" s="174"/>
      <c r="G67" s="174"/>
    </row>
    <row r="68" spans="1:7" x14ac:dyDescent="0.25">
      <c r="A68" s="174"/>
      <c r="B68" s="174"/>
      <c r="C68" s="174"/>
      <c r="D68" s="174"/>
      <c r="E68" s="174"/>
      <c r="F68" s="174"/>
      <c r="G68" s="174"/>
    </row>
    <row r="69" spans="1:7" x14ac:dyDescent="0.25">
      <c r="A69" s="174"/>
      <c r="B69" s="174"/>
      <c r="C69" s="174"/>
      <c r="D69" s="174"/>
      <c r="E69" s="174"/>
      <c r="F69" s="174"/>
      <c r="G69" s="174"/>
    </row>
    <row r="70" spans="1:7" x14ac:dyDescent="0.25">
      <c r="A70" s="174"/>
      <c r="B70" s="174"/>
      <c r="C70" s="174"/>
      <c r="D70" s="174"/>
      <c r="E70" s="174"/>
      <c r="F70" s="174"/>
      <c r="G70" s="174"/>
    </row>
    <row r="71" spans="1:7" x14ac:dyDescent="0.25">
      <c r="A71" s="174"/>
      <c r="B71" s="174"/>
      <c r="C71" s="174"/>
      <c r="D71" s="174"/>
      <c r="E71" s="174"/>
      <c r="F71" s="174"/>
      <c r="G71" s="174"/>
    </row>
    <row r="72" spans="1:7" x14ac:dyDescent="0.25">
      <c r="A72" s="174"/>
      <c r="B72" s="174"/>
      <c r="C72" s="174"/>
      <c r="D72" s="174"/>
      <c r="E72" s="174"/>
      <c r="F72" s="174"/>
      <c r="G72" s="174"/>
    </row>
    <row r="73" spans="1:7" x14ac:dyDescent="0.25">
      <c r="A73" s="174"/>
      <c r="B73" s="174"/>
      <c r="C73" s="174"/>
      <c r="D73" s="174"/>
      <c r="E73" s="174"/>
      <c r="F73" s="174"/>
      <c r="G73" s="174"/>
    </row>
    <row r="74" spans="1:7" x14ac:dyDescent="0.25">
      <c r="A74" s="174"/>
      <c r="B74" s="174"/>
      <c r="C74" s="174"/>
      <c r="D74" s="174"/>
      <c r="E74" s="174"/>
      <c r="F74" s="174"/>
      <c r="G74" s="174"/>
    </row>
    <row r="75" spans="1:7" x14ac:dyDescent="0.25">
      <c r="A75" s="174"/>
      <c r="B75" s="174"/>
      <c r="C75" s="174"/>
      <c r="D75" s="174"/>
      <c r="E75" s="174"/>
      <c r="F75" s="174"/>
      <c r="G75" s="174"/>
    </row>
    <row r="76" spans="1:7" x14ac:dyDescent="0.25">
      <c r="A76" s="174"/>
      <c r="B76" s="174"/>
      <c r="C76" s="174"/>
      <c r="D76" s="174"/>
      <c r="E76" s="174"/>
      <c r="F76" s="174"/>
      <c r="G76" s="174"/>
    </row>
    <row r="77" spans="1:7" x14ac:dyDescent="0.25">
      <c r="A77" s="174"/>
      <c r="B77" s="174"/>
      <c r="C77" s="174"/>
      <c r="D77" s="174"/>
      <c r="E77" s="174"/>
      <c r="F77" s="174"/>
      <c r="G77" s="174"/>
    </row>
    <row r="78" spans="1:7" x14ac:dyDescent="0.25">
      <c r="A78" s="174"/>
      <c r="B78" s="174"/>
      <c r="C78" s="174"/>
      <c r="D78" s="174"/>
      <c r="E78" s="174"/>
      <c r="F78" s="174"/>
      <c r="G78" s="174"/>
    </row>
    <row r="79" spans="1:7" x14ac:dyDescent="0.25">
      <c r="A79" s="174"/>
      <c r="B79" s="174"/>
      <c r="C79" s="174"/>
      <c r="D79" s="174"/>
      <c r="E79" s="174"/>
      <c r="F79" s="174"/>
      <c r="G79" s="174"/>
    </row>
  </sheetData>
  <mergeCells count="26">
    <mergeCell ref="A1:G1"/>
    <mergeCell ref="A2:G2"/>
    <mergeCell ref="A5:A7"/>
    <mergeCell ref="C5:C7"/>
    <mergeCell ref="D5:D7"/>
    <mergeCell ref="E5:E7"/>
    <mergeCell ref="F5:F7"/>
    <mergeCell ref="G5:G7"/>
    <mergeCell ref="G8:G11"/>
    <mergeCell ref="A12:A15"/>
    <mergeCell ref="C12:C15"/>
    <mergeCell ref="D12:D15"/>
    <mergeCell ref="E12:E15"/>
    <mergeCell ref="F12:F15"/>
    <mergeCell ref="G12:G15"/>
    <mergeCell ref="B8:B11"/>
    <mergeCell ref="C8:C11"/>
    <mergeCell ref="D8:D11"/>
    <mergeCell ref="E8:E11"/>
    <mergeCell ref="F8:F11"/>
    <mergeCell ref="G16:G18"/>
    <mergeCell ref="A16:A18"/>
    <mergeCell ref="C16:C18"/>
    <mergeCell ref="D16:D18"/>
    <mergeCell ref="E16:E18"/>
    <mergeCell ref="F16:F18"/>
  </mergeCells>
  <pageMargins left="0.59055118110236249" right="0.39370078740157477" top="0.39370078740157477" bottom="0.39370078740157477" header="0.31496062992125984" footer="0.31496062992125984"/>
  <pageSetup paperSize="9" scale="97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2"/>
  </sheetPr>
  <dimension ref="A1:H57"/>
  <sheetViews>
    <sheetView workbookViewId="0"/>
  </sheetViews>
  <sheetFormatPr defaultRowHeight="18.75" x14ac:dyDescent="0.3"/>
  <cols>
    <col min="1" max="1" width="10.5703125" style="175" bestFit="1" customWidth="1"/>
    <col min="2" max="2" width="6.42578125" style="175" bestFit="1" customWidth="1"/>
    <col min="3" max="3" width="32.28515625" style="175" bestFit="1" customWidth="1"/>
    <col min="4" max="4" width="13" style="176" bestFit="1" customWidth="1"/>
    <col min="5" max="5" width="13.28515625" style="176" customWidth="1"/>
    <col min="6" max="6" width="5.42578125" style="175" bestFit="1" customWidth="1"/>
    <col min="7" max="7" width="32.140625" style="175" bestFit="1" customWidth="1"/>
    <col min="8" max="8" width="37.42578125" style="175" bestFit="1" customWidth="1"/>
    <col min="9" max="16384" width="9.140625" style="175"/>
  </cols>
  <sheetData>
    <row r="1" spans="1:8" x14ac:dyDescent="0.3">
      <c r="A1" s="175" t="s">
        <v>8</v>
      </c>
      <c r="B1" s="176">
        <v>2017</v>
      </c>
      <c r="C1" s="177" t="s">
        <v>522</v>
      </c>
      <c r="D1" s="178">
        <v>42736</v>
      </c>
      <c r="E1" s="176" t="s">
        <v>523</v>
      </c>
      <c r="F1" s="175" t="s">
        <v>524</v>
      </c>
      <c r="G1" s="175" t="s">
        <v>525</v>
      </c>
      <c r="H1" s="175" t="s">
        <v>526</v>
      </c>
    </row>
    <row r="2" spans="1:8" x14ac:dyDescent="0.3">
      <c r="A2" s="175" t="s">
        <v>527</v>
      </c>
      <c r="B2" s="176">
        <v>2018</v>
      </c>
      <c r="C2" s="177" t="s">
        <v>528</v>
      </c>
      <c r="D2" s="178">
        <v>42826</v>
      </c>
      <c r="E2" s="176" t="s">
        <v>529</v>
      </c>
      <c r="F2" s="175" t="s">
        <v>530</v>
      </c>
      <c r="G2" s="175" t="s">
        <v>531</v>
      </c>
      <c r="H2" s="175" t="s">
        <v>532</v>
      </c>
    </row>
    <row r="3" spans="1:8" x14ac:dyDescent="0.3">
      <c r="A3" s="175" t="s">
        <v>533</v>
      </c>
      <c r="B3" s="176">
        <v>2019</v>
      </c>
      <c r="C3" s="177" t="s">
        <v>534</v>
      </c>
      <c r="D3" s="178">
        <v>42917</v>
      </c>
      <c r="E3" s="176" t="s">
        <v>535</v>
      </c>
      <c r="G3" s="175" t="s">
        <v>536</v>
      </c>
      <c r="H3" s="175" t="s">
        <v>537</v>
      </c>
    </row>
    <row r="4" spans="1:8" x14ac:dyDescent="0.3">
      <c r="A4" s="175" t="s">
        <v>538</v>
      </c>
      <c r="B4" s="176">
        <v>2020</v>
      </c>
      <c r="C4" s="177" t="s">
        <v>539</v>
      </c>
      <c r="D4" s="178">
        <v>43009</v>
      </c>
      <c r="E4" s="176" t="s">
        <v>540</v>
      </c>
      <c r="H4" s="175" t="s">
        <v>541</v>
      </c>
    </row>
    <row r="5" spans="1:8" x14ac:dyDescent="0.3">
      <c r="B5" s="176">
        <v>2021</v>
      </c>
      <c r="C5" s="177" t="s">
        <v>542</v>
      </c>
      <c r="D5" s="178">
        <v>43101</v>
      </c>
      <c r="E5" s="176" t="s">
        <v>543</v>
      </c>
      <c r="H5" s="175" t="s">
        <v>544</v>
      </c>
    </row>
    <row r="6" spans="1:8" x14ac:dyDescent="0.3">
      <c r="B6" s="176">
        <v>2022</v>
      </c>
      <c r="C6" s="177" t="s">
        <v>545</v>
      </c>
      <c r="D6" s="178">
        <v>43191</v>
      </c>
      <c r="E6" s="176" t="s">
        <v>546</v>
      </c>
      <c r="H6" s="175" t="s">
        <v>547</v>
      </c>
    </row>
    <row r="7" spans="1:8" x14ac:dyDescent="0.3">
      <c r="B7" s="176">
        <v>2023</v>
      </c>
      <c r="C7" s="177" t="s">
        <v>548</v>
      </c>
      <c r="D7" s="178">
        <v>43282</v>
      </c>
      <c r="E7" s="176" t="s">
        <v>132</v>
      </c>
      <c r="H7" s="175" t="s">
        <v>549</v>
      </c>
    </row>
    <row r="8" spans="1:8" x14ac:dyDescent="0.3">
      <c r="B8" s="176">
        <v>2024</v>
      </c>
      <c r="C8" s="177" t="s">
        <v>550</v>
      </c>
      <c r="D8" s="178">
        <v>43374</v>
      </c>
      <c r="E8" s="176" t="s">
        <v>551</v>
      </c>
      <c r="H8" s="175" t="s">
        <v>552</v>
      </c>
    </row>
    <row r="9" spans="1:8" x14ac:dyDescent="0.3">
      <c r="B9" s="176">
        <v>2025</v>
      </c>
      <c r="C9" s="177" t="s">
        <v>553</v>
      </c>
      <c r="D9" s="178">
        <v>43466</v>
      </c>
      <c r="E9" s="176" t="s">
        <v>554</v>
      </c>
      <c r="H9" s="175" t="s">
        <v>555</v>
      </c>
    </row>
    <row r="10" spans="1:8" x14ac:dyDescent="0.3">
      <c r="B10" s="176">
        <v>2026</v>
      </c>
      <c r="C10" s="177" t="s">
        <v>556</v>
      </c>
      <c r="D10" s="178">
        <v>43556</v>
      </c>
      <c r="E10" s="176" t="s">
        <v>557</v>
      </c>
      <c r="H10" s="175" t="s">
        <v>558</v>
      </c>
    </row>
    <row r="11" spans="1:8" x14ac:dyDescent="0.3">
      <c r="B11" s="176">
        <v>2027</v>
      </c>
      <c r="C11" s="177" t="s">
        <v>559</v>
      </c>
      <c r="D11" s="178">
        <v>43647</v>
      </c>
      <c r="E11" s="176" t="s">
        <v>560</v>
      </c>
      <c r="H11" s="175" t="s">
        <v>561</v>
      </c>
    </row>
    <row r="12" spans="1:8" x14ac:dyDescent="0.3">
      <c r="B12" s="176">
        <v>2028</v>
      </c>
      <c r="C12" s="177" t="s">
        <v>562</v>
      </c>
      <c r="D12" s="178">
        <v>43739</v>
      </c>
      <c r="E12" s="176" t="s">
        <v>563</v>
      </c>
      <c r="H12" s="175" t="s">
        <v>564</v>
      </c>
    </row>
    <row r="13" spans="1:8" x14ac:dyDescent="0.3">
      <c r="B13" s="176">
        <v>2029</v>
      </c>
      <c r="C13" s="177" t="s">
        <v>565</v>
      </c>
      <c r="D13" s="178">
        <v>43831</v>
      </c>
      <c r="E13" s="176" t="s">
        <v>566</v>
      </c>
      <c r="H13" s="175" t="s">
        <v>567</v>
      </c>
    </row>
    <row r="14" spans="1:8" x14ac:dyDescent="0.3">
      <c r="B14" s="176">
        <v>2030</v>
      </c>
      <c r="C14" s="177" t="s">
        <v>568</v>
      </c>
      <c r="D14" s="178">
        <v>43922</v>
      </c>
      <c r="E14" s="176" t="s">
        <v>569</v>
      </c>
      <c r="H14" s="175" t="s">
        <v>570</v>
      </c>
    </row>
    <row r="15" spans="1:8" x14ac:dyDescent="0.3">
      <c r="C15" s="177" t="s">
        <v>571</v>
      </c>
      <c r="D15" s="178">
        <v>44013</v>
      </c>
      <c r="H15" s="175" t="s">
        <v>572</v>
      </c>
    </row>
    <row r="16" spans="1:8" x14ac:dyDescent="0.3">
      <c r="C16" s="177" t="s">
        <v>573</v>
      </c>
      <c r="D16" s="178">
        <v>44105</v>
      </c>
      <c r="H16" s="175" t="s">
        <v>574</v>
      </c>
    </row>
    <row r="17" spans="3:8" x14ac:dyDescent="0.3">
      <c r="C17" s="177" t="s">
        <v>575</v>
      </c>
      <c r="D17" s="178">
        <v>44197</v>
      </c>
      <c r="H17" s="175" t="s">
        <v>576</v>
      </c>
    </row>
    <row r="18" spans="3:8" x14ac:dyDescent="0.3">
      <c r="C18" s="177" t="s">
        <v>577</v>
      </c>
      <c r="D18" s="178">
        <v>44287</v>
      </c>
      <c r="H18" s="175" t="s">
        <v>578</v>
      </c>
    </row>
    <row r="19" spans="3:8" x14ac:dyDescent="0.3">
      <c r="C19" s="177" t="s">
        <v>579</v>
      </c>
      <c r="D19" s="178">
        <v>44378</v>
      </c>
      <c r="H19" s="175" t="s">
        <v>580</v>
      </c>
    </row>
    <row r="20" spans="3:8" x14ac:dyDescent="0.3">
      <c r="C20" s="177" t="s">
        <v>581</v>
      </c>
      <c r="D20" s="178">
        <v>44470</v>
      </c>
      <c r="H20" s="175" t="s">
        <v>582</v>
      </c>
    </row>
    <row r="21" spans="3:8" x14ac:dyDescent="0.3">
      <c r="C21" s="177" t="s">
        <v>583</v>
      </c>
      <c r="D21" s="178">
        <v>44562</v>
      </c>
      <c r="H21" s="175" t="s">
        <v>16</v>
      </c>
    </row>
    <row r="22" spans="3:8" x14ac:dyDescent="0.3">
      <c r="C22" s="177" t="s">
        <v>584</v>
      </c>
      <c r="D22" s="178">
        <v>44652</v>
      </c>
      <c r="H22" s="175" t="s">
        <v>585</v>
      </c>
    </row>
    <row r="23" spans="3:8" x14ac:dyDescent="0.3">
      <c r="D23" s="178">
        <v>44743</v>
      </c>
      <c r="H23" s="175" t="s">
        <v>586</v>
      </c>
    </row>
    <row r="24" spans="3:8" x14ac:dyDescent="0.3">
      <c r="C24" s="177"/>
      <c r="D24" s="178">
        <v>44835</v>
      </c>
      <c r="H24" s="175" t="s">
        <v>587</v>
      </c>
    </row>
    <row r="25" spans="3:8" x14ac:dyDescent="0.3">
      <c r="D25" s="178">
        <v>44927</v>
      </c>
      <c r="H25" s="175" t="s">
        <v>588</v>
      </c>
    </row>
    <row r="26" spans="3:8" x14ac:dyDescent="0.3">
      <c r="C26" s="177"/>
      <c r="D26" s="178">
        <v>45017</v>
      </c>
      <c r="H26" s="175" t="s">
        <v>589</v>
      </c>
    </row>
    <row r="27" spans="3:8" x14ac:dyDescent="0.3">
      <c r="D27" s="178">
        <v>45108</v>
      </c>
      <c r="H27" s="175" t="s">
        <v>590</v>
      </c>
    </row>
    <row r="28" spans="3:8" x14ac:dyDescent="0.3">
      <c r="C28" s="177"/>
      <c r="D28" s="178">
        <v>45200</v>
      </c>
      <c r="H28" s="175" t="s">
        <v>591</v>
      </c>
    </row>
    <row r="29" spans="3:8" x14ac:dyDescent="0.3">
      <c r="D29" s="178">
        <v>45292</v>
      </c>
      <c r="H29" s="175" t="s">
        <v>592</v>
      </c>
    </row>
    <row r="30" spans="3:8" x14ac:dyDescent="0.3">
      <c r="C30" s="177"/>
      <c r="D30" s="178">
        <v>45383</v>
      </c>
      <c r="H30" s="175" t="s">
        <v>593</v>
      </c>
    </row>
    <row r="31" spans="3:8" x14ac:dyDescent="0.3">
      <c r="D31" s="178">
        <v>45474</v>
      </c>
      <c r="H31" s="175" t="s">
        <v>594</v>
      </c>
    </row>
    <row r="32" spans="3:8" x14ac:dyDescent="0.3">
      <c r="C32" s="177"/>
      <c r="D32" s="178">
        <v>45566</v>
      </c>
      <c r="H32" s="175" t="s">
        <v>595</v>
      </c>
    </row>
    <row r="33" spans="3:8" x14ac:dyDescent="0.3">
      <c r="D33" s="178">
        <v>45658</v>
      </c>
      <c r="H33" s="175" t="s">
        <v>596</v>
      </c>
    </row>
    <row r="34" spans="3:8" x14ac:dyDescent="0.3">
      <c r="D34" s="178">
        <v>45748</v>
      </c>
      <c r="H34" s="175" t="s">
        <v>597</v>
      </c>
    </row>
    <row r="35" spans="3:8" x14ac:dyDescent="0.3">
      <c r="D35" s="178">
        <v>45839</v>
      </c>
      <c r="H35" s="175" t="s">
        <v>598</v>
      </c>
    </row>
    <row r="36" spans="3:8" x14ac:dyDescent="0.3">
      <c r="D36" s="178">
        <v>45931</v>
      </c>
      <c r="H36" s="175" t="s">
        <v>599</v>
      </c>
    </row>
    <row r="37" spans="3:8" x14ac:dyDescent="0.3">
      <c r="D37" s="178">
        <v>46023</v>
      </c>
      <c r="H37" s="175" t="s">
        <v>600</v>
      </c>
    </row>
    <row r="38" spans="3:8" x14ac:dyDescent="0.3">
      <c r="D38" s="178">
        <v>46113</v>
      </c>
      <c r="H38" s="175" t="s">
        <v>601</v>
      </c>
    </row>
    <row r="39" spans="3:8" x14ac:dyDescent="0.3">
      <c r="D39" s="178">
        <v>46204</v>
      </c>
      <c r="H39" s="175" t="s">
        <v>602</v>
      </c>
    </row>
    <row r="40" spans="3:8" x14ac:dyDescent="0.3">
      <c r="D40" s="178">
        <v>46296</v>
      </c>
      <c r="H40" s="175" t="s">
        <v>603</v>
      </c>
    </row>
    <row r="41" spans="3:8" x14ac:dyDescent="0.3">
      <c r="D41" s="178">
        <v>46388</v>
      </c>
      <c r="H41" s="175" t="s">
        <v>604</v>
      </c>
    </row>
    <row r="42" spans="3:8" x14ac:dyDescent="0.3">
      <c r="D42" s="178">
        <v>46478</v>
      </c>
      <c r="H42" s="175" t="s">
        <v>605</v>
      </c>
    </row>
    <row r="43" spans="3:8" x14ac:dyDescent="0.3">
      <c r="D43" s="178">
        <v>46569</v>
      </c>
      <c r="H43" s="175" t="s">
        <v>606</v>
      </c>
    </row>
    <row r="44" spans="3:8" x14ac:dyDescent="0.3">
      <c r="D44" s="178">
        <v>46661</v>
      </c>
      <c r="H44" s="175" t="s">
        <v>607</v>
      </c>
    </row>
    <row r="45" spans="3:8" x14ac:dyDescent="0.3">
      <c r="C45" s="177"/>
      <c r="D45" s="178">
        <v>46753</v>
      </c>
      <c r="H45" s="175" t="s">
        <v>608</v>
      </c>
    </row>
    <row r="46" spans="3:8" x14ac:dyDescent="0.3">
      <c r="D46" s="178">
        <v>46844</v>
      </c>
      <c r="H46" s="175" t="s">
        <v>609</v>
      </c>
    </row>
    <row r="47" spans="3:8" x14ac:dyDescent="0.3">
      <c r="D47" s="178">
        <v>46935</v>
      </c>
      <c r="H47" s="175" t="s">
        <v>610</v>
      </c>
    </row>
    <row r="48" spans="3:8" x14ac:dyDescent="0.3">
      <c r="D48" s="178">
        <v>47027</v>
      </c>
      <c r="H48" s="175" t="s">
        <v>611</v>
      </c>
    </row>
    <row r="49" spans="4:8" x14ac:dyDescent="0.3">
      <c r="D49" s="178">
        <v>47119</v>
      </c>
      <c r="H49" s="175" t="s">
        <v>612</v>
      </c>
    </row>
    <row r="50" spans="4:8" x14ac:dyDescent="0.3">
      <c r="D50" s="178">
        <v>47209</v>
      </c>
    </row>
    <row r="51" spans="4:8" x14ac:dyDescent="0.3">
      <c r="D51" s="178">
        <v>47300</v>
      </c>
    </row>
    <row r="52" spans="4:8" x14ac:dyDescent="0.3">
      <c r="D52" s="178">
        <v>47392</v>
      </c>
    </row>
    <row r="53" spans="4:8" x14ac:dyDescent="0.3">
      <c r="D53" s="178">
        <v>47484</v>
      </c>
    </row>
    <row r="54" spans="4:8" x14ac:dyDescent="0.3">
      <c r="D54" s="178">
        <v>47574</v>
      </c>
    </row>
    <row r="55" spans="4:8" x14ac:dyDescent="0.3">
      <c r="D55" s="178">
        <v>47665</v>
      </c>
    </row>
    <row r="56" spans="4:8" x14ac:dyDescent="0.3">
      <c r="D56" s="178">
        <v>47757</v>
      </c>
    </row>
    <row r="57" spans="4:8" x14ac:dyDescent="0.3">
      <c r="D57" s="178">
        <v>47849</v>
      </c>
    </row>
  </sheetData>
  <sheetProtection sheet="1" objects="1" scenarios="1"/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7"/>
  <sheetViews>
    <sheetView tabSelected="1" zoomScale="85" workbookViewId="0">
      <pane ySplit="6" topLeftCell="A16" activePane="bottomLeft" state="frozen"/>
      <selection activeCell="B20" sqref="B20:B27"/>
      <selection pane="bottomLeft" activeCell="D5" sqref="D5"/>
    </sheetView>
  </sheetViews>
  <sheetFormatPr defaultRowHeight="15" x14ac:dyDescent="0.25"/>
  <cols>
    <col min="1" max="1" width="7.7109375" style="11" customWidth="1"/>
    <col min="2" max="2" width="61.5703125" style="10" customWidth="1"/>
    <col min="3" max="3" width="49.42578125" style="12" customWidth="1"/>
    <col min="4" max="4" width="59.42578125" style="12" customWidth="1"/>
    <col min="5" max="16384" width="9.140625" style="10"/>
  </cols>
  <sheetData>
    <row r="1" spans="1:4" s="13" customFormat="1" ht="17.25" x14ac:dyDescent="0.25">
      <c r="A1" s="276" t="s">
        <v>10</v>
      </c>
      <c r="B1" s="276"/>
      <c r="C1" s="276"/>
      <c r="D1" s="276"/>
    </row>
    <row r="2" spans="1:4" s="13" customFormat="1" ht="17.25" x14ac:dyDescent="0.25">
      <c r="A2" s="276" t="s">
        <v>11</v>
      </c>
      <c r="B2" s="276"/>
      <c r="C2" s="276"/>
      <c r="D2" s="276"/>
    </row>
    <row r="4" spans="1:4" ht="15.75" x14ac:dyDescent="0.25">
      <c r="A4" s="277" t="s">
        <v>12</v>
      </c>
      <c r="B4" s="279" t="s">
        <v>13</v>
      </c>
      <c r="C4" s="281" t="s">
        <v>14</v>
      </c>
      <c r="D4" s="15" t="s">
        <v>15</v>
      </c>
    </row>
    <row r="5" spans="1:4" ht="15.75" x14ac:dyDescent="0.25">
      <c r="A5" s="278"/>
      <c r="B5" s="280"/>
      <c r="C5" s="282"/>
      <c r="D5" s="16" t="s">
        <v>16</v>
      </c>
    </row>
    <row r="6" spans="1:4" ht="15.75" x14ac:dyDescent="0.25">
      <c r="A6" s="14" t="s">
        <v>17</v>
      </c>
      <c r="B6" s="17">
        <v>2</v>
      </c>
      <c r="C6" s="18">
        <v>3</v>
      </c>
      <c r="D6" s="18">
        <v>4</v>
      </c>
    </row>
    <row r="7" spans="1:4" ht="15.75" x14ac:dyDescent="0.25">
      <c r="A7" s="19" t="s">
        <v>18</v>
      </c>
      <c r="B7" s="20"/>
      <c r="C7" s="21"/>
      <c r="D7" s="22"/>
    </row>
    <row r="8" spans="1:4" ht="55.5" customHeight="1" x14ac:dyDescent="0.25">
      <c r="A8" s="270">
        <v>1</v>
      </c>
      <c r="B8" s="274" t="s">
        <v>19</v>
      </c>
      <c r="C8" s="23" t="s">
        <v>20</v>
      </c>
      <c r="D8" s="190" t="s">
        <v>652</v>
      </c>
    </row>
    <row r="9" spans="1:4" ht="71.25" customHeight="1" x14ac:dyDescent="0.25">
      <c r="A9" s="270"/>
      <c r="B9" s="274"/>
      <c r="C9" s="24" t="s">
        <v>21</v>
      </c>
      <c r="D9" s="191" t="s">
        <v>653</v>
      </c>
    </row>
    <row r="10" spans="1:4" ht="24" customHeight="1" x14ac:dyDescent="0.25">
      <c r="A10" s="270"/>
      <c r="B10" s="274"/>
      <c r="C10" s="24" t="s">
        <v>22</v>
      </c>
      <c r="D10" s="194">
        <v>44739</v>
      </c>
    </row>
    <row r="11" spans="1:4" ht="19.5" customHeight="1" x14ac:dyDescent="0.25">
      <c r="A11" s="271"/>
      <c r="B11" s="275"/>
      <c r="C11" s="24" t="s">
        <v>23</v>
      </c>
      <c r="D11" s="195" t="s">
        <v>654</v>
      </c>
    </row>
    <row r="12" spans="1:4" ht="15.75" x14ac:dyDescent="0.25">
      <c r="A12" s="269">
        <v>2</v>
      </c>
      <c r="B12" s="265" t="s">
        <v>24</v>
      </c>
      <c r="C12" s="24" t="s">
        <v>25</v>
      </c>
      <c r="D12" s="195" t="s">
        <v>655</v>
      </c>
    </row>
    <row r="13" spans="1:4" ht="31.5" x14ac:dyDescent="0.25">
      <c r="A13" s="270"/>
      <c r="B13" s="266"/>
      <c r="C13" s="24" t="s">
        <v>26</v>
      </c>
      <c r="D13" s="195" t="s">
        <v>656</v>
      </c>
    </row>
    <row r="14" spans="1:4" ht="15.75" x14ac:dyDescent="0.25">
      <c r="A14" s="270"/>
      <c r="B14" s="266"/>
      <c r="C14" s="24" t="s">
        <v>27</v>
      </c>
      <c r="D14" s="24"/>
    </row>
    <row r="15" spans="1:4" ht="15.75" x14ac:dyDescent="0.25">
      <c r="A15" s="270"/>
      <c r="B15" s="266"/>
      <c r="C15" s="24" t="s">
        <v>28</v>
      </c>
      <c r="D15" s="195" t="s">
        <v>657</v>
      </c>
    </row>
    <row r="16" spans="1:4" ht="15.75" x14ac:dyDescent="0.25">
      <c r="A16" s="270"/>
      <c r="B16" s="266"/>
      <c r="C16" s="24" t="s">
        <v>29</v>
      </c>
      <c r="D16" s="195" t="s">
        <v>658</v>
      </c>
    </row>
    <row r="17" spans="1:4" ht="101.25" customHeight="1" x14ac:dyDescent="0.25">
      <c r="A17" s="270"/>
      <c r="B17" s="266"/>
      <c r="C17" s="24" t="s">
        <v>30</v>
      </c>
      <c r="D17" s="195" t="s">
        <v>659</v>
      </c>
    </row>
    <row r="18" spans="1:4" ht="15.75" x14ac:dyDescent="0.25">
      <c r="A18" s="270"/>
      <c r="B18" s="266"/>
      <c r="C18" s="24" t="s">
        <v>22</v>
      </c>
      <c r="D18" s="194">
        <v>44760</v>
      </c>
    </row>
    <row r="19" spans="1:4" ht="15.75" x14ac:dyDescent="0.25">
      <c r="A19" s="271"/>
      <c r="B19" s="272"/>
      <c r="C19" s="24" t="s">
        <v>23</v>
      </c>
      <c r="D19" s="195" t="s">
        <v>660</v>
      </c>
    </row>
    <row r="20" spans="1:4" ht="31.5" x14ac:dyDescent="0.25">
      <c r="A20" s="269">
        <v>3</v>
      </c>
      <c r="B20" s="265" t="s">
        <v>31</v>
      </c>
      <c r="C20" s="24" t="s">
        <v>32</v>
      </c>
      <c r="D20" s="195" t="s">
        <v>661</v>
      </c>
    </row>
    <row r="21" spans="1:4" ht="104.25" customHeight="1" x14ac:dyDescent="0.25">
      <c r="A21" s="270"/>
      <c r="B21" s="266"/>
      <c r="C21" s="24" t="s">
        <v>30</v>
      </c>
      <c r="D21" s="195" t="s">
        <v>659</v>
      </c>
    </row>
    <row r="22" spans="1:4" ht="15.75" x14ac:dyDescent="0.25">
      <c r="A22" s="270"/>
      <c r="B22" s="266"/>
      <c r="C22" s="24" t="s">
        <v>22</v>
      </c>
      <c r="D22" s="194">
        <v>44760</v>
      </c>
    </row>
    <row r="23" spans="1:4" ht="15.75" x14ac:dyDescent="0.25">
      <c r="A23" s="270"/>
      <c r="B23" s="266"/>
      <c r="C23" s="24" t="s">
        <v>23</v>
      </c>
      <c r="D23" s="195" t="s">
        <v>660</v>
      </c>
    </row>
    <row r="24" spans="1:4" ht="15.75" x14ac:dyDescent="0.25">
      <c r="A24" s="270"/>
      <c r="B24" s="266"/>
      <c r="C24" s="24" t="s">
        <v>33</v>
      </c>
      <c r="D24" s="196" t="s">
        <v>662</v>
      </c>
    </row>
    <row r="25" spans="1:4" ht="31.5" x14ac:dyDescent="0.25">
      <c r="A25" s="270"/>
      <c r="B25" s="266"/>
      <c r="C25" s="24" t="s">
        <v>26</v>
      </c>
      <c r="D25" s="196" t="s">
        <v>663</v>
      </c>
    </row>
    <row r="26" spans="1:4" ht="15.75" x14ac:dyDescent="0.25">
      <c r="A26" s="270"/>
      <c r="B26" s="266"/>
      <c r="C26" s="24" t="s">
        <v>28</v>
      </c>
      <c r="D26" s="196" t="s">
        <v>664</v>
      </c>
    </row>
    <row r="27" spans="1:4" ht="15.75" x14ac:dyDescent="0.25">
      <c r="A27" s="271"/>
      <c r="B27" s="272"/>
      <c r="C27" s="24" t="s">
        <v>29</v>
      </c>
      <c r="D27" s="197" t="s">
        <v>665</v>
      </c>
    </row>
    <row r="28" spans="1:4" ht="98.25" customHeight="1" x14ac:dyDescent="0.25">
      <c r="A28" s="269">
        <v>4</v>
      </c>
      <c r="B28" s="265" t="s">
        <v>34</v>
      </c>
      <c r="C28" s="24" t="s">
        <v>35</v>
      </c>
      <c r="D28" s="195" t="s">
        <v>659</v>
      </c>
    </row>
    <row r="29" spans="1:4" ht="15.75" x14ac:dyDescent="0.25">
      <c r="A29" s="270"/>
      <c r="B29" s="266"/>
      <c r="C29" s="24" t="s">
        <v>22</v>
      </c>
      <c r="D29" s="194">
        <v>44760</v>
      </c>
    </row>
    <row r="30" spans="1:4" ht="15.75" x14ac:dyDescent="0.25">
      <c r="A30" s="270"/>
      <c r="B30" s="266"/>
      <c r="C30" s="24" t="s">
        <v>23</v>
      </c>
      <c r="D30" s="195" t="s">
        <v>660</v>
      </c>
    </row>
    <row r="31" spans="1:4" ht="51.75" customHeight="1" x14ac:dyDescent="0.25">
      <c r="A31" s="270"/>
      <c r="B31" s="266"/>
      <c r="C31" s="24" t="s">
        <v>36</v>
      </c>
      <c r="D31" s="195" t="s">
        <v>666</v>
      </c>
    </row>
    <row r="32" spans="1:4" ht="15.75" x14ac:dyDescent="0.25">
      <c r="A32" s="270"/>
      <c r="B32" s="266"/>
      <c r="C32" s="24" t="s">
        <v>22</v>
      </c>
      <c r="D32" s="195" t="s">
        <v>666</v>
      </c>
    </row>
    <row r="33" spans="1:4" ht="15.75" x14ac:dyDescent="0.25">
      <c r="A33" s="271"/>
      <c r="B33" s="272"/>
      <c r="C33" s="24" t="s">
        <v>23</v>
      </c>
      <c r="D33" s="195" t="s">
        <v>666</v>
      </c>
    </row>
    <row r="34" spans="1:4" ht="64.5" customHeight="1" x14ac:dyDescent="0.25">
      <c r="A34" s="269">
        <v>5</v>
      </c>
      <c r="B34" s="265" t="s">
        <v>37</v>
      </c>
      <c r="C34" s="24" t="s">
        <v>38</v>
      </c>
      <c r="D34" s="195" t="s">
        <v>667</v>
      </c>
    </row>
    <row r="35" spans="1:4" ht="15.75" x14ac:dyDescent="0.25">
      <c r="A35" s="270"/>
      <c r="B35" s="266"/>
      <c r="C35" s="24" t="s">
        <v>22</v>
      </c>
      <c r="D35" s="198">
        <v>44544</v>
      </c>
    </row>
    <row r="36" spans="1:4" ht="15.75" x14ac:dyDescent="0.25">
      <c r="A36" s="270"/>
      <c r="B36" s="266"/>
      <c r="C36" s="24" t="s">
        <v>23</v>
      </c>
      <c r="D36" s="24">
        <v>335</v>
      </c>
    </row>
    <row r="37" spans="1:4" ht="47.25" x14ac:dyDescent="0.25">
      <c r="A37" s="270"/>
      <c r="B37" s="266"/>
      <c r="C37" s="24" t="s">
        <v>39</v>
      </c>
      <c r="D37" s="199" t="s">
        <v>668</v>
      </c>
    </row>
    <row r="38" spans="1:4" ht="78.75" x14ac:dyDescent="0.25">
      <c r="A38" s="270"/>
      <c r="B38" s="266"/>
      <c r="C38" s="24" t="s">
        <v>40</v>
      </c>
      <c r="D38" s="200">
        <v>1497.5</v>
      </c>
    </row>
    <row r="39" spans="1:4" ht="83.25" customHeight="1" x14ac:dyDescent="0.25">
      <c r="A39" s="270"/>
      <c r="B39" s="266"/>
      <c r="C39" s="24" t="s">
        <v>41</v>
      </c>
      <c r="D39" s="200">
        <v>1497.5</v>
      </c>
    </row>
    <row r="40" spans="1:4" ht="82.5" customHeight="1" x14ac:dyDescent="0.25">
      <c r="A40" s="270"/>
      <c r="B40" s="266"/>
      <c r="C40" s="24" t="s">
        <v>42</v>
      </c>
      <c r="D40" s="199" t="s">
        <v>668</v>
      </c>
    </row>
    <row r="41" spans="1:4" ht="31.5" x14ac:dyDescent="0.25">
      <c r="A41" s="270"/>
      <c r="B41" s="266"/>
      <c r="C41" s="24" t="s">
        <v>43</v>
      </c>
      <c r="D41" s="27">
        <v>11</v>
      </c>
    </row>
    <row r="42" spans="1:4" ht="31.5" x14ac:dyDescent="0.25">
      <c r="A42" s="271"/>
      <c r="B42" s="272"/>
      <c r="C42" s="24" t="s">
        <v>44</v>
      </c>
      <c r="D42" s="201">
        <v>7</v>
      </c>
    </row>
    <row r="43" spans="1:4" ht="78.75" x14ac:dyDescent="0.25">
      <c r="A43" s="269" t="s">
        <v>45</v>
      </c>
      <c r="B43" s="265" t="s">
        <v>46</v>
      </c>
      <c r="C43" s="24" t="s">
        <v>38</v>
      </c>
      <c r="D43" s="191" t="s">
        <v>669</v>
      </c>
    </row>
    <row r="44" spans="1:4" ht="15.75" x14ac:dyDescent="0.25">
      <c r="A44" s="270"/>
      <c r="B44" s="266"/>
      <c r="C44" s="24" t="s">
        <v>22</v>
      </c>
      <c r="D44" s="194">
        <v>44539</v>
      </c>
    </row>
    <row r="45" spans="1:4" ht="15.75" x14ac:dyDescent="0.25">
      <c r="A45" s="270"/>
      <c r="B45" s="266"/>
      <c r="C45" s="24" t="s">
        <v>23</v>
      </c>
      <c r="D45" s="195">
        <v>323</v>
      </c>
    </row>
    <row r="46" spans="1:4" ht="100.5" customHeight="1" x14ac:dyDescent="0.25">
      <c r="A46" s="270"/>
      <c r="B46" s="266"/>
      <c r="C46" s="219" t="s">
        <v>47</v>
      </c>
      <c r="D46" s="244" t="s">
        <v>670</v>
      </c>
    </row>
    <row r="47" spans="1:4" ht="321" customHeight="1" x14ac:dyDescent="0.25">
      <c r="A47" s="270"/>
      <c r="B47" s="266"/>
      <c r="C47" s="219" t="s">
        <v>48</v>
      </c>
      <c r="D47" s="244" t="s">
        <v>765</v>
      </c>
    </row>
    <row r="48" spans="1:4" ht="84.75" customHeight="1" x14ac:dyDescent="0.25">
      <c r="A48" s="271"/>
      <c r="B48" s="272"/>
      <c r="C48" s="195" t="s">
        <v>49</v>
      </c>
      <c r="D48" s="252">
        <v>0</v>
      </c>
    </row>
    <row r="49" spans="1:4" ht="114.75" customHeight="1" x14ac:dyDescent="0.25">
      <c r="A49" s="25"/>
      <c r="B49" s="23"/>
      <c r="C49" s="195" t="s">
        <v>50</v>
      </c>
      <c r="D49" s="252">
        <v>0</v>
      </c>
    </row>
    <row r="50" spans="1:4" ht="47.25" x14ac:dyDescent="0.25">
      <c r="A50" s="25"/>
      <c r="B50" s="23"/>
      <c r="C50" s="195" t="s">
        <v>51</v>
      </c>
      <c r="D50" s="252">
        <v>0</v>
      </c>
    </row>
    <row r="51" spans="1:4" ht="31.5" x14ac:dyDescent="0.25">
      <c r="A51" s="25"/>
      <c r="B51" s="23"/>
      <c r="C51" s="195" t="s">
        <v>52</v>
      </c>
      <c r="D51" s="252">
        <v>0</v>
      </c>
    </row>
    <row r="52" spans="1:4" ht="81.75" x14ac:dyDescent="0.25">
      <c r="A52" s="30">
        <v>6</v>
      </c>
      <c r="B52" s="24" t="s">
        <v>53</v>
      </c>
      <c r="C52" s="24"/>
      <c r="D52" s="24"/>
    </row>
    <row r="53" spans="1:4" ht="31.5" x14ac:dyDescent="0.25">
      <c r="A53" s="269" t="s">
        <v>54</v>
      </c>
      <c r="B53" s="265" t="s">
        <v>55</v>
      </c>
      <c r="C53" s="24" t="s">
        <v>56</v>
      </c>
      <c r="D53" s="195" t="s">
        <v>666</v>
      </c>
    </row>
    <row r="54" spans="1:4" ht="15.75" x14ac:dyDescent="0.25">
      <c r="A54" s="270"/>
      <c r="B54" s="266"/>
      <c r="C54" s="24" t="s">
        <v>22</v>
      </c>
      <c r="D54" s="195" t="s">
        <v>666</v>
      </c>
    </row>
    <row r="55" spans="1:4" ht="15.75" x14ac:dyDescent="0.25">
      <c r="A55" s="270"/>
      <c r="B55" s="266"/>
      <c r="C55" s="24" t="s">
        <v>23</v>
      </c>
      <c r="D55" s="195" t="s">
        <v>666</v>
      </c>
    </row>
    <row r="56" spans="1:4" ht="31.5" x14ac:dyDescent="0.25">
      <c r="A56" s="270"/>
      <c r="B56" s="266"/>
      <c r="C56" s="24" t="s">
        <v>57</v>
      </c>
      <c r="D56" s="195" t="s">
        <v>666</v>
      </c>
    </row>
    <row r="57" spans="1:4" ht="15.75" x14ac:dyDescent="0.25">
      <c r="A57" s="270"/>
      <c r="B57" s="266"/>
      <c r="C57" s="24" t="s">
        <v>22</v>
      </c>
      <c r="D57" s="195" t="s">
        <v>666</v>
      </c>
    </row>
    <row r="58" spans="1:4" ht="15.75" x14ac:dyDescent="0.25">
      <c r="A58" s="270"/>
      <c r="B58" s="266"/>
      <c r="C58" s="24" t="s">
        <v>23</v>
      </c>
      <c r="D58" s="195" t="s">
        <v>666</v>
      </c>
    </row>
    <row r="59" spans="1:4" ht="47.25" x14ac:dyDescent="0.25">
      <c r="A59" s="270"/>
      <c r="B59" s="266"/>
      <c r="C59" s="24" t="s">
        <v>58</v>
      </c>
      <c r="D59" s="195" t="s">
        <v>666</v>
      </c>
    </row>
    <row r="60" spans="1:4" ht="135" customHeight="1" x14ac:dyDescent="0.25">
      <c r="A60" s="271"/>
      <c r="B60" s="272"/>
      <c r="C60" s="24" t="s">
        <v>59</v>
      </c>
      <c r="D60" s="195" t="s">
        <v>666</v>
      </c>
    </row>
    <row r="61" spans="1:4" ht="63" x14ac:dyDescent="0.25">
      <c r="A61" s="269" t="s">
        <v>60</v>
      </c>
      <c r="B61" s="265" t="s">
        <v>61</v>
      </c>
      <c r="C61" s="24" t="s">
        <v>56</v>
      </c>
      <c r="D61" s="195" t="s">
        <v>671</v>
      </c>
    </row>
    <row r="62" spans="1:4" ht="15.75" x14ac:dyDescent="0.25">
      <c r="A62" s="270"/>
      <c r="B62" s="266"/>
      <c r="C62" s="24" t="s">
        <v>22</v>
      </c>
      <c r="D62" s="194">
        <v>44543</v>
      </c>
    </row>
    <row r="63" spans="1:4" ht="15.75" x14ac:dyDescent="0.25">
      <c r="A63" s="270"/>
      <c r="B63" s="266"/>
      <c r="C63" s="24" t="s">
        <v>23</v>
      </c>
      <c r="D63" s="195">
        <v>331</v>
      </c>
    </row>
    <row r="64" spans="1:4" ht="94.5" x14ac:dyDescent="0.25">
      <c r="A64" s="270"/>
      <c r="B64" s="266"/>
      <c r="C64" s="24" t="s">
        <v>57</v>
      </c>
      <c r="D64" s="191" t="s">
        <v>672</v>
      </c>
    </row>
    <row r="65" spans="1:4" ht="15.75" x14ac:dyDescent="0.25">
      <c r="A65" s="270"/>
      <c r="B65" s="266"/>
      <c r="C65" s="24" t="s">
        <v>22</v>
      </c>
      <c r="D65" s="198">
        <v>45285</v>
      </c>
    </row>
    <row r="66" spans="1:4" ht="15.75" x14ac:dyDescent="0.25">
      <c r="A66" s="270"/>
      <c r="B66" s="266"/>
      <c r="C66" s="24" t="s">
        <v>23</v>
      </c>
      <c r="D66" s="24">
        <v>938</v>
      </c>
    </row>
    <row r="67" spans="1:4" ht="63" x14ac:dyDescent="0.25">
      <c r="A67" s="270"/>
      <c r="B67" s="266"/>
      <c r="C67" s="24" t="s">
        <v>58</v>
      </c>
      <c r="D67" s="219" t="s">
        <v>737</v>
      </c>
    </row>
    <row r="68" spans="1:4" ht="131.25" customHeight="1" x14ac:dyDescent="0.25">
      <c r="A68" s="271"/>
      <c r="B68" s="272"/>
      <c r="C68" s="24" t="s">
        <v>62</v>
      </c>
      <c r="D68" s="220">
        <v>29.2</v>
      </c>
    </row>
    <row r="69" spans="1:4" ht="63" x14ac:dyDescent="0.25">
      <c r="A69" s="269" t="s">
        <v>63</v>
      </c>
      <c r="B69" s="265" t="s">
        <v>64</v>
      </c>
      <c r="C69" s="24" t="s">
        <v>56</v>
      </c>
      <c r="D69" s="191" t="s">
        <v>673</v>
      </c>
    </row>
    <row r="70" spans="1:4" ht="15.75" x14ac:dyDescent="0.25">
      <c r="A70" s="270"/>
      <c r="B70" s="266"/>
      <c r="C70" s="24" t="s">
        <v>22</v>
      </c>
      <c r="D70" s="198">
        <v>44544</v>
      </c>
    </row>
    <row r="71" spans="1:4" ht="15.75" x14ac:dyDescent="0.25">
      <c r="A71" s="270"/>
      <c r="B71" s="266"/>
      <c r="C71" s="24" t="s">
        <v>23</v>
      </c>
      <c r="D71" s="24">
        <v>334</v>
      </c>
    </row>
    <row r="72" spans="1:4" ht="70.5" customHeight="1" x14ac:dyDescent="0.25">
      <c r="A72" s="270"/>
      <c r="B72" s="266"/>
      <c r="C72" s="24" t="s">
        <v>57</v>
      </c>
      <c r="D72" s="246" t="s">
        <v>674</v>
      </c>
    </row>
    <row r="73" spans="1:4" ht="15.75" x14ac:dyDescent="0.25">
      <c r="A73" s="270"/>
      <c r="B73" s="266"/>
      <c r="C73" s="24" t="s">
        <v>22</v>
      </c>
      <c r="D73" s="198">
        <v>45288</v>
      </c>
    </row>
    <row r="74" spans="1:4" ht="15.75" x14ac:dyDescent="0.25">
      <c r="A74" s="270"/>
      <c r="B74" s="266"/>
      <c r="C74" s="24" t="s">
        <v>23</v>
      </c>
      <c r="D74" s="24">
        <v>960</v>
      </c>
    </row>
    <row r="75" spans="1:4" ht="78.75" x14ac:dyDescent="0.25">
      <c r="A75" s="270"/>
      <c r="B75" s="266"/>
      <c r="C75" s="24" t="s">
        <v>58</v>
      </c>
      <c r="D75" s="191" t="s">
        <v>675</v>
      </c>
    </row>
    <row r="76" spans="1:4" ht="112.5" customHeight="1" x14ac:dyDescent="0.25">
      <c r="A76" s="271"/>
      <c r="B76" s="272"/>
      <c r="C76" s="24" t="s">
        <v>65</v>
      </c>
      <c r="D76" s="29">
        <v>5.4</v>
      </c>
    </row>
    <row r="77" spans="1:4" ht="31.5" x14ac:dyDescent="0.25">
      <c r="A77" s="269" t="s">
        <v>66</v>
      </c>
      <c r="B77" s="265" t="s">
        <v>67</v>
      </c>
      <c r="C77" s="24" t="s">
        <v>56</v>
      </c>
      <c r="D77" s="24" t="s">
        <v>666</v>
      </c>
    </row>
    <row r="78" spans="1:4" ht="15.75" x14ac:dyDescent="0.25">
      <c r="A78" s="270"/>
      <c r="B78" s="266"/>
      <c r="C78" s="24" t="s">
        <v>22</v>
      </c>
      <c r="D78" s="191" t="s">
        <v>666</v>
      </c>
    </row>
    <row r="79" spans="1:4" ht="15.75" x14ac:dyDescent="0.25">
      <c r="A79" s="270"/>
      <c r="B79" s="266"/>
      <c r="C79" s="24" t="s">
        <v>23</v>
      </c>
      <c r="D79" s="191" t="s">
        <v>666</v>
      </c>
    </row>
    <row r="80" spans="1:4" ht="31.5" x14ac:dyDescent="0.25">
      <c r="A80" s="270"/>
      <c r="B80" s="266"/>
      <c r="C80" s="24" t="s">
        <v>57</v>
      </c>
      <c r="D80" s="191" t="s">
        <v>666</v>
      </c>
    </row>
    <row r="81" spans="1:4" ht="15.75" x14ac:dyDescent="0.25">
      <c r="A81" s="270"/>
      <c r="B81" s="266"/>
      <c r="C81" s="24" t="s">
        <v>22</v>
      </c>
      <c r="D81" s="191" t="s">
        <v>666</v>
      </c>
    </row>
    <row r="82" spans="1:4" ht="15.75" x14ac:dyDescent="0.25">
      <c r="A82" s="270"/>
      <c r="B82" s="266"/>
      <c r="C82" s="24" t="s">
        <v>23</v>
      </c>
      <c r="D82" s="191" t="s">
        <v>666</v>
      </c>
    </row>
    <row r="83" spans="1:4" ht="47.25" x14ac:dyDescent="0.25">
      <c r="A83" s="270"/>
      <c r="B83" s="266"/>
      <c r="C83" s="24" t="s">
        <v>58</v>
      </c>
      <c r="D83" s="191" t="s">
        <v>666</v>
      </c>
    </row>
    <row r="84" spans="1:4" ht="110.25" x14ac:dyDescent="0.25">
      <c r="A84" s="271"/>
      <c r="B84" s="272"/>
      <c r="C84" s="24" t="s">
        <v>68</v>
      </c>
      <c r="D84" s="191" t="s">
        <v>666</v>
      </c>
    </row>
    <row r="85" spans="1:4" ht="63" x14ac:dyDescent="0.25">
      <c r="A85" s="269" t="s">
        <v>69</v>
      </c>
      <c r="B85" s="265" t="s">
        <v>70</v>
      </c>
      <c r="C85" s="24" t="s">
        <v>56</v>
      </c>
      <c r="D85" s="195" t="s">
        <v>676</v>
      </c>
    </row>
    <row r="86" spans="1:4" ht="15.75" x14ac:dyDescent="0.25">
      <c r="A86" s="270"/>
      <c r="B86" s="266"/>
      <c r="C86" s="24" t="s">
        <v>22</v>
      </c>
      <c r="D86" s="194">
        <v>44544</v>
      </c>
    </row>
    <row r="87" spans="1:4" ht="15.75" x14ac:dyDescent="0.25">
      <c r="A87" s="270"/>
      <c r="B87" s="266"/>
      <c r="C87" s="24" t="s">
        <v>23</v>
      </c>
      <c r="D87" s="195">
        <v>336</v>
      </c>
    </row>
    <row r="88" spans="1:4" ht="63" x14ac:dyDescent="0.25">
      <c r="A88" s="270"/>
      <c r="B88" s="266"/>
      <c r="C88" s="24" t="s">
        <v>57</v>
      </c>
      <c r="D88" s="195" t="s">
        <v>677</v>
      </c>
    </row>
    <row r="89" spans="1:4" ht="15.75" x14ac:dyDescent="0.25">
      <c r="A89" s="270"/>
      <c r="B89" s="266"/>
      <c r="C89" s="24" t="s">
        <v>22</v>
      </c>
      <c r="D89" s="198">
        <v>45254</v>
      </c>
    </row>
    <row r="90" spans="1:4" ht="15.75" x14ac:dyDescent="0.25">
      <c r="A90" s="270"/>
      <c r="B90" s="266"/>
      <c r="C90" s="24" t="s">
        <v>23</v>
      </c>
      <c r="D90" s="24">
        <v>784</v>
      </c>
    </row>
    <row r="91" spans="1:4" ht="47.25" x14ac:dyDescent="0.25">
      <c r="A91" s="270"/>
      <c r="B91" s="266"/>
      <c r="C91" s="24" t="s">
        <v>58</v>
      </c>
      <c r="D91" s="191" t="s">
        <v>678</v>
      </c>
    </row>
    <row r="92" spans="1:4" ht="128.25" customHeight="1" x14ac:dyDescent="0.25">
      <c r="A92" s="271"/>
      <c r="B92" s="272"/>
      <c r="C92" s="24" t="s">
        <v>71</v>
      </c>
      <c r="D92" s="29">
        <v>3</v>
      </c>
    </row>
    <row r="93" spans="1:4" ht="35.25" customHeight="1" x14ac:dyDescent="0.25">
      <c r="A93" s="263">
        <v>7</v>
      </c>
      <c r="B93" s="265" t="s">
        <v>72</v>
      </c>
      <c r="C93" s="24" t="s">
        <v>73</v>
      </c>
      <c r="D93" s="247" t="s">
        <v>679</v>
      </c>
    </row>
    <row r="94" spans="1:4" ht="23.25" customHeight="1" x14ac:dyDescent="0.25">
      <c r="A94" s="264"/>
      <c r="B94" s="266"/>
      <c r="C94" s="24" t="s">
        <v>74</v>
      </c>
      <c r="D94" s="202" t="s">
        <v>680</v>
      </c>
    </row>
    <row r="95" spans="1:4" ht="65.25" customHeight="1" x14ac:dyDescent="0.25">
      <c r="A95" s="264"/>
      <c r="B95" s="266"/>
      <c r="C95" s="195" t="s">
        <v>75</v>
      </c>
      <c r="D95" s="24" t="s">
        <v>666</v>
      </c>
    </row>
    <row r="96" spans="1:4" ht="25.5" customHeight="1" x14ac:dyDescent="0.25">
      <c r="A96" s="273"/>
      <c r="B96" s="272"/>
      <c r="C96" s="195" t="s">
        <v>74</v>
      </c>
      <c r="D96" s="202" t="s">
        <v>758</v>
      </c>
    </row>
    <row r="97" spans="1:4" ht="78.75" x14ac:dyDescent="0.25">
      <c r="A97" s="30">
        <v>8</v>
      </c>
      <c r="B97" s="24" t="s">
        <v>76</v>
      </c>
      <c r="C97" s="24"/>
      <c r="D97" s="24"/>
    </row>
    <row r="98" spans="1:4" ht="81" customHeight="1" x14ac:dyDescent="0.25">
      <c r="A98" s="267" t="s">
        <v>77</v>
      </c>
      <c r="B98" s="268" t="s">
        <v>55</v>
      </c>
      <c r="C98" s="24" t="s">
        <v>78</v>
      </c>
      <c r="D98" s="195" t="s">
        <v>681</v>
      </c>
    </row>
    <row r="99" spans="1:4" ht="15.75" x14ac:dyDescent="0.25">
      <c r="A99" s="267"/>
      <c r="B99" s="268"/>
      <c r="C99" s="24" t="s">
        <v>22</v>
      </c>
      <c r="D99" s="203">
        <v>44495</v>
      </c>
    </row>
    <row r="100" spans="1:4" ht="15.75" x14ac:dyDescent="0.25">
      <c r="A100" s="267"/>
      <c r="B100" s="268"/>
      <c r="C100" s="24" t="s">
        <v>23</v>
      </c>
      <c r="D100" s="24">
        <v>264</v>
      </c>
    </row>
    <row r="101" spans="1:4" ht="53.25" customHeight="1" x14ac:dyDescent="0.25">
      <c r="A101" s="267"/>
      <c r="B101" s="268"/>
      <c r="C101" s="24" t="s">
        <v>79</v>
      </c>
      <c r="D101" s="202" t="s">
        <v>762</v>
      </c>
    </row>
    <row r="102" spans="1:4" ht="84" customHeight="1" x14ac:dyDescent="0.25">
      <c r="A102" s="269" t="s">
        <v>80</v>
      </c>
      <c r="B102" s="265" t="s">
        <v>61</v>
      </c>
      <c r="C102" s="24" t="s">
        <v>78</v>
      </c>
      <c r="D102" s="195" t="s">
        <v>681</v>
      </c>
    </row>
    <row r="103" spans="1:4" ht="15.75" x14ac:dyDescent="0.25">
      <c r="A103" s="270"/>
      <c r="B103" s="266"/>
      <c r="C103" s="24" t="s">
        <v>22</v>
      </c>
      <c r="D103" s="203">
        <v>44495</v>
      </c>
    </row>
    <row r="104" spans="1:4" ht="15.75" x14ac:dyDescent="0.25">
      <c r="A104" s="270"/>
      <c r="B104" s="266"/>
      <c r="C104" s="24" t="s">
        <v>23</v>
      </c>
      <c r="D104" s="24">
        <v>264</v>
      </c>
    </row>
    <row r="105" spans="1:4" ht="53.25" customHeight="1" x14ac:dyDescent="0.25">
      <c r="A105" s="270"/>
      <c r="B105" s="266"/>
      <c r="C105" s="24" t="s">
        <v>79</v>
      </c>
      <c r="D105" s="202" t="s">
        <v>762</v>
      </c>
    </row>
    <row r="106" spans="1:4" ht="31.5" x14ac:dyDescent="0.25">
      <c r="A106" s="217"/>
      <c r="B106" s="215"/>
      <c r="C106" s="216" t="s">
        <v>78</v>
      </c>
      <c r="D106" s="195" t="s">
        <v>738</v>
      </c>
    </row>
    <row r="107" spans="1:4" ht="15.75" x14ac:dyDescent="0.25">
      <c r="A107" s="217"/>
      <c r="B107" s="215"/>
      <c r="C107" s="216" t="s">
        <v>22</v>
      </c>
      <c r="D107" s="194">
        <v>42683</v>
      </c>
    </row>
    <row r="108" spans="1:4" ht="15.75" x14ac:dyDescent="0.25">
      <c r="A108" s="217"/>
      <c r="B108" s="215"/>
      <c r="C108" s="216" t="s">
        <v>23</v>
      </c>
      <c r="D108" s="195" t="s">
        <v>739</v>
      </c>
    </row>
    <row r="109" spans="1:4" ht="31.5" x14ac:dyDescent="0.25">
      <c r="A109" s="217"/>
      <c r="B109" s="215"/>
      <c r="C109" s="216" t="s">
        <v>79</v>
      </c>
      <c r="D109" s="232" t="s">
        <v>740</v>
      </c>
    </row>
    <row r="110" spans="1:4" ht="82.5" customHeight="1" x14ac:dyDescent="0.25">
      <c r="A110" s="269" t="s">
        <v>81</v>
      </c>
      <c r="B110" s="265" t="s">
        <v>64</v>
      </c>
      <c r="C110" s="24" t="s">
        <v>78</v>
      </c>
      <c r="D110" s="195" t="s">
        <v>681</v>
      </c>
    </row>
    <row r="111" spans="1:4" ht="15.75" x14ac:dyDescent="0.25">
      <c r="A111" s="270"/>
      <c r="B111" s="266"/>
      <c r="C111" s="24" t="s">
        <v>22</v>
      </c>
      <c r="D111" s="203">
        <v>44495</v>
      </c>
    </row>
    <row r="112" spans="1:4" ht="15.75" x14ac:dyDescent="0.25">
      <c r="A112" s="270"/>
      <c r="B112" s="266"/>
      <c r="C112" s="24" t="s">
        <v>23</v>
      </c>
      <c r="D112" s="24">
        <v>264</v>
      </c>
    </row>
    <row r="113" spans="1:4" ht="48" customHeight="1" x14ac:dyDescent="0.25">
      <c r="A113" s="270"/>
      <c r="B113" s="266"/>
      <c r="C113" s="24" t="s">
        <v>79</v>
      </c>
      <c r="D113" s="202" t="s">
        <v>762</v>
      </c>
    </row>
    <row r="114" spans="1:4" ht="31.5" x14ac:dyDescent="0.25">
      <c r="A114" s="269" t="s">
        <v>82</v>
      </c>
      <c r="B114" s="265" t="s">
        <v>67</v>
      </c>
      <c r="C114" s="24" t="s">
        <v>78</v>
      </c>
      <c r="D114" s="24" t="s">
        <v>666</v>
      </c>
    </row>
    <row r="115" spans="1:4" ht="15.75" x14ac:dyDescent="0.25">
      <c r="A115" s="270"/>
      <c r="B115" s="266"/>
      <c r="C115" s="24" t="s">
        <v>22</v>
      </c>
      <c r="D115" s="24" t="s">
        <v>666</v>
      </c>
    </row>
    <row r="116" spans="1:4" ht="15.75" x14ac:dyDescent="0.25">
      <c r="A116" s="270"/>
      <c r="B116" s="266"/>
      <c r="C116" s="24" t="s">
        <v>23</v>
      </c>
      <c r="D116" s="24" t="s">
        <v>666</v>
      </c>
    </row>
    <row r="117" spans="1:4" ht="31.5" x14ac:dyDescent="0.25">
      <c r="A117" s="270"/>
      <c r="B117" s="266"/>
      <c r="C117" s="24" t="s">
        <v>79</v>
      </c>
      <c r="D117" s="24" t="s">
        <v>666</v>
      </c>
    </row>
    <row r="118" spans="1:4" ht="84.75" customHeight="1" x14ac:dyDescent="0.25">
      <c r="A118" s="269" t="s">
        <v>83</v>
      </c>
      <c r="B118" s="265" t="s">
        <v>70</v>
      </c>
      <c r="C118" s="24" t="s">
        <v>78</v>
      </c>
      <c r="D118" s="195" t="s">
        <v>681</v>
      </c>
    </row>
    <row r="119" spans="1:4" ht="15.75" x14ac:dyDescent="0.25">
      <c r="A119" s="270"/>
      <c r="B119" s="266"/>
      <c r="C119" s="24" t="s">
        <v>22</v>
      </c>
      <c r="D119" s="203">
        <v>44495</v>
      </c>
    </row>
    <row r="120" spans="1:4" ht="15.75" x14ac:dyDescent="0.25">
      <c r="A120" s="270"/>
      <c r="B120" s="266"/>
      <c r="C120" s="24" t="s">
        <v>23</v>
      </c>
      <c r="D120" s="24">
        <v>264</v>
      </c>
    </row>
    <row r="121" spans="1:4" ht="48" customHeight="1" x14ac:dyDescent="0.25">
      <c r="A121" s="270"/>
      <c r="B121" s="266"/>
      <c r="C121" s="24" t="s">
        <v>79</v>
      </c>
      <c r="D121" s="202" t="s">
        <v>762</v>
      </c>
    </row>
    <row r="122" spans="1:4" ht="63" x14ac:dyDescent="0.25">
      <c r="A122" s="30">
        <v>9</v>
      </c>
      <c r="B122" s="24" t="s">
        <v>84</v>
      </c>
      <c r="C122" s="24"/>
      <c r="D122" s="24"/>
    </row>
    <row r="123" spans="1:4" ht="35.25" customHeight="1" x14ac:dyDescent="0.25">
      <c r="A123" s="269" t="s">
        <v>85</v>
      </c>
      <c r="B123" s="265" t="s">
        <v>55</v>
      </c>
      <c r="C123" s="24" t="s">
        <v>86</v>
      </c>
      <c r="D123" s="24" t="s">
        <v>666</v>
      </c>
    </row>
    <row r="124" spans="1:4" ht="15.75" x14ac:dyDescent="0.25">
      <c r="A124" s="270"/>
      <c r="B124" s="266"/>
      <c r="C124" s="24" t="s">
        <v>22</v>
      </c>
      <c r="D124" s="24" t="s">
        <v>666</v>
      </c>
    </row>
    <row r="125" spans="1:4" ht="15.75" x14ac:dyDescent="0.25">
      <c r="A125" s="270"/>
      <c r="B125" s="266"/>
      <c r="C125" s="24" t="s">
        <v>23</v>
      </c>
      <c r="D125" s="24" t="s">
        <v>666</v>
      </c>
    </row>
    <row r="126" spans="1:4" ht="63" x14ac:dyDescent="0.25">
      <c r="A126" s="269" t="s">
        <v>87</v>
      </c>
      <c r="B126" s="265" t="s">
        <v>61</v>
      </c>
      <c r="C126" s="24" t="s">
        <v>86</v>
      </c>
      <c r="D126" s="196" t="s">
        <v>687</v>
      </c>
    </row>
    <row r="127" spans="1:4" ht="15.75" x14ac:dyDescent="0.25">
      <c r="A127" s="270"/>
      <c r="B127" s="266"/>
      <c r="C127" s="24" t="s">
        <v>22</v>
      </c>
      <c r="D127" s="196" t="s">
        <v>688</v>
      </c>
    </row>
    <row r="128" spans="1:4" ht="15.75" x14ac:dyDescent="0.25">
      <c r="A128" s="270"/>
      <c r="B128" s="266"/>
      <c r="C128" s="24" t="s">
        <v>23</v>
      </c>
      <c r="D128" s="196" t="s">
        <v>689</v>
      </c>
    </row>
    <row r="129" spans="1:4" ht="102" customHeight="1" x14ac:dyDescent="0.25">
      <c r="A129" s="269" t="s">
        <v>88</v>
      </c>
      <c r="B129" s="265" t="s">
        <v>64</v>
      </c>
      <c r="C129" s="24" t="s">
        <v>86</v>
      </c>
      <c r="D129" s="195" t="s">
        <v>685</v>
      </c>
    </row>
    <row r="130" spans="1:4" ht="15.75" x14ac:dyDescent="0.25">
      <c r="A130" s="270"/>
      <c r="B130" s="266"/>
      <c r="C130" s="24" t="s">
        <v>22</v>
      </c>
      <c r="D130" s="194">
        <v>44872</v>
      </c>
    </row>
    <row r="131" spans="1:4" ht="15.75" x14ac:dyDescent="0.25">
      <c r="A131" s="271"/>
      <c r="B131" s="266"/>
      <c r="C131" s="24" t="s">
        <v>23</v>
      </c>
      <c r="D131" s="195" t="s">
        <v>686</v>
      </c>
    </row>
    <row r="132" spans="1:4" ht="47.25" x14ac:dyDescent="0.25">
      <c r="A132" s="269" t="s">
        <v>89</v>
      </c>
      <c r="B132" s="265" t="s">
        <v>67</v>
      </c>
      <c r="C132" s="24" t="s">
        <v>86</v>
      </c>
      <c r="D132" s="24" t="s">
        <v>666</v>
      </c>
    </row>
    <row r="133" spans="1:4" ht="15.75" x14ac:dyDescent="0.25">
      <c r="A133" s="270"/>
      <c r="B133" s="266"/>
      <c r="C133" s="24" t="s">
        <v>22</v>
      </c>
      <c r="D133" s="24" t="s">
        <v>666</v>
      </c>
    </row>
    <row r="134" spans="1:4" ht="15.75" x14ac:dyDescent="0.25">
      <c r="A134" s="270"/>
      <c r="B134" s="266"/>
      <c r="C134" s="24" t="s">
        <v>23</v>
      </c>
      <c r="D134" s="24" t="s">
        <v>666</v>
      </c>
    </row>
    <row r="135" spans="1:4" ht="98.25" customHeight="1" x14ac:dyDescent="0.25">
      <c r="A135" s="269" t="s">
        <v>90</v>
      </c>
      <c r="B135" s="265" t="s">
        <v>70</v>
      </c>
      <c r="C135" s="24" t="s">
        <v>86</v>
      </c>
      <c r="D135" s="195" t="s">
        <v>685</v>
      </c>
    </row>
    <row r="136" spans="1:4" ht="15.75" x14ac:dyDescent="0.25">
      <c r="A136" s="270"/>
      <c r="B136" s="266"/>
      <c r="C136" s="24" t="s">
        <v>22</v>
      </c>
      <c r="D136" s="194">
        <v>44872</v>
      </c>
    </row>
    <row r="137" spans="1:4" ht="15.75" x14ac:dyDescent="0.25">
      <c r="A137" s="271"/>
      <c r="B137" s="266"/>
      <c r="C137" s="24" t="s">
        <v>23</v>
      </c>
      <c r="D137" s="195" t="s">
        <v>686</v>
      </c>
    </row>
    <row r="138" spans="1:4" ht="66" customHeight="1" x14ac:dyDescent="0.25">
      <c r="A138" s="33">
        <v>10</v>
      </c>
      <c r="B138" s="24" t="s">
        <v>91</v>
      </c>
      <c r="C138" s="24"/>
      <c r="D138" s="24"/>
    </row>
    <row r="139" spans="1:4" ht="31.5" x14ac:dyDescent="0.25">
      <c r="A139" s="269" t="s">
        <v>92</v>
      </c>
      <c r="B139" s="265" t="s">
        <v>55</v>
      </c>
      <c r="C139" s="24" t="s">
        <v>93</v>
      </c>
      <c r="D139" s="191" t="s">
        <v>666</v>
      </c>
    </row>
    <row r="140" spans="1:4" ht="15.75" x14ac:dyDescent="0.25">
      <c r="A140" s="270"/>
      <c r="B140" s="266"/>
      <c r="C140" s="24" t="s">
        <v>22</v>
      </c>
      <c r="D140" s="191" t="s">
        <v>666</v>
      </c>
    </row>
    <row r="141" spans="1:4" ht="15.75" x14ac:dyDescent="0.25">
      <c r="A141" s="270"/>
      <c r="B141" s="266"/>
      <c r="C141" s="24" t="s">
        <v>23</v>
      </c>
      <c r="D141" s="191" t="s">
        <v>666</v>
      </c>
    </row>
    <row r="142" spans="1:4" ht="78.75" x14ac:dyDescent="0.25">
      <c r="A142" s="269" t="s">
        <v>94</v>
      </c>
      <c r="B142" s="265" t="s">
        <v>61</v>
      </c>
      <c r="C142" s="24" t="s">
        <v>93</v>
      </c>
      <c r="D142" s="196" t="s">
        <v>682</v>
      </c>
    </row>
    <row r="143" spans="1:4" ht="15.75" x14ac:dyDescent="0.25">
      <c r="A143" s="270"/>
      <c r="B143" s="266"/>
      <c r="C143" s="24" t="s">
        <v>22</v>
      </c>
      <c r="D143" s="196" t="s">
        <v>683</v>
      </c>
    </row>
    <row r="144" spans="1:4" ht="15.75" x14ac:dyDescent="0.25">
      <c r="A144" s="270"/>
      <c r="B144" s="266"/>
      <c r="C144" s="24" t="s">
        <v>23</v>
      </c>
      <c r="D144" s="196" t="s">
        <v>684</v>
      </c>
    </row>
    <row r="145" spans="1:4" ht="54" customHeight="1" x14ac:dyDescent="0.25">
      <c r="A145" s="269" t="s">
        <v>95</v>
      </c>
      <c r="B145" s="265" t="s">
        <v>64</v>
      </c>
      <c r="C145" s="24" t="s">
        <v>93</v>
      </c>
      <c r="D145" s="195" t="s">
        <v>763</v>
      </c>
    </row>
    <row r="146" spans="1:4" ht="15.75" x14ac:dyDescent="0.25">
      <c r="A146" s="270"/>
      <c r="B146" s="266"/>
      <c r="C146" s="24" t="s">
        <v>22</v>
      </c>
      <c r="D146" s="194">
        <v>43564</v>
      </c>
    </row>
    <row r="147" spans="1:4" ht="15.75" x14ac:dyDescent="0.25">
      <c r="A147" s="270"/>
      <c r="B147" s="266"/>
      <c r="C147" s="24" t="s">
        <v>23</v>
      </c>
      <c r="D147" s="195">
        <v>101</v>
      </c>
    </row>
    <row r="148" spans="1:4" ht="31.5" x14ac:dyDescent="0.25">
      <c r="A148" s="269" t="s">
        <v>96</v>
      </c>
      <c r="B148" s="265" t="s">
        <v>67</v>
      </c>
      <c r="C148" s="24" t="s">
        <v>93</v>
      </c>
      <c r="D148" s="191" t="s">
        <v>666</v>
      </c>
    </row>
    <row r="149" spans="1:4" ht="15.75" x14ac:dyDescent="0.25">
      <c r="A149" s="270"/>
      <c r="B149" s="266"/>
      <c r="C149" s="24" t="s">
        <v>22</v>
      </c>
      <c r="D149" s="191" t="s">
        <v>666</v>
      </c>
    </row>
    <row r="150" spans="1:4" ht="15.75" x14ac:dyDescent="0.25">
      <c r="A150" s="270"/>
      <c r="B150" s="266"/>
      <c r="C150" s="24" t="s">
        <v>23</v>
      </c>
      <c r="D150" s="191" t="s">
        <v>666</v>
      </c>
    </row>
    <row r="151" spans="1:4" ht="78.75" x14ac:dyDescent="0.25">
      <c r="A151" s="269" t="s">
        <v>97</v>
      </c>
      <c r="B151" s="265" t="s">
        <v>70</v>
      </c>
      <c r="C151" s="24" t="s">
        <v>93</v>
      </c>
      <c r="D151" s="195" t="s">
        <v>764</v>
      </c>
    </row>
    <row r="152" spans="1:4" ht="15.75" x14ac:dyDescent="0.25">
      <c r="A152" s="270"/>
      <c r="B152" s="266"/>
      <c r="C152" s="24" t="s">
        <v>22</v>
      </c>
      <c r="D152" s="194">
        <v>44959</v>
      </c>
    </row>
    <row r="153" spans="1:4" ht="15.75" x14ac:dyDescent="0.25">
      <c r="A153" s="270"/>
      <c r="B153" s="266"/>
      <c r="C153" s="24" t="s">
        <v>23</v>
      </c>
      <c r="D153" s="195">
        <v>73</v>
      </c>
    </row>
    <row r="154" spans="1:4" ht="87" customHeight="1" x14ac:dyDescent="0.25">
      <c r="A154" s="30">
        <v>11</v>
      </c>
      <c r="B154" s="24" t="s">
        <v>98</v>
      </c>
      <c r="C154" s="24"/>
      <c r="D154" s="24"/>
    </row>
    <row r="155" spans="1:4" ht="47.25" x14ac:dyDescent="0.25">
      <c r="A155" s="269" t="s">
        <v>99</v>
      </c>
      <c r="B155" s="265" t="s">
        <v>55</v>
      </c>
      <c r="C155" s="24" t="s">
        <v>100</v>
      </c>
      <c r="D155" s="195" t="s">
        <v>666</v>
      </c>
    </row>
    <row r="156" spans="1:4" ht="15.75" x14ac:dyDescent="0.25">
      <c r="A156" s="270"/>
      <c r="B156" s="266"/>
      <c r="C156" s="24" t="s">
        <v>22</v>
      </c>
      <c r="D156" s="195" t="s">
        <v>666</v>
      </c>
    </row>
    <row r="157" spans="1:4" ht="15.75" x14ac:dyDescent="0.25">
      <c r="A157" s="270"/>
      <c r="B157" s="266"/>
      <c r="C157" s="24" t="s">
        <v>23</v>
      </c>
      <c r="D157" s="195" t="s">
        <v>666</v>
      </c>
    </row>
    <row r="158" spans="1:4" ht="31.5" x14ac:dyDescent="0.25">
      <c r="A158" s="270"/>
      <c r="B158" s="266"/>
      <c r="C158" s="24" t="s">
        <v>101</v>
      </c>
      <c r="D158" s="195" t="s">
        <v>666</v>
      </c>
    </row>
    <row r="159" spans="1:4" ht="15.75" x14ac:dyDescent="0.25">
      <c r="A159" s="270"/>
      <c r="B159" s="266"/>
      <c r="C159" s="24" t="s">
        <v>22</v>
      </c>
      <c r="D159" s="195" t="s">
        <v>666</v>
      </c>
    </row>
    <row r="160" spans="1:4" ht="15.75" x14ac:dyDescent="0.25">
      <c r="A160" s="270"/>
      <c r="B160" s="266"/>
      <c r="C160" s="24" t="s">
        <v>23</v>
      </c>
      <c r="D160" s="195" t="s">
        <v>666</v>
      </c>
    </row>
    <row r="161" spans="1:4" ht="31.5" x14ac:dyDescent="0.25">
      <c r="A161" s="270"/>
      <c r="B161" s="266"/>
      <c r="C161" s="24" t="s">
        <v>102</v>
      </c>
      <c r="D161" s="205" t="s">
        <v>690</v>
      </c>
    </row>
    <row r="162" spans="1:4" ht="47.25" x14ac:dyDescent="0.25">
      <c r="A162" s="269" t="s">
        <v>103</v>
      </c>
      <c r="B162" s="265" t="s">
        <v>61</v>
      </c>
      <c r="C162" s="24" t="s">
        <v>100</v>
      </c>
      <c r="D162" s="195" t="s">
        <v>666</v>
      </c>
    </row>
    <row r="163" spans="1:4" ht="15.75" x14ac:dyDescent="0.25">
      <c r="A163" s="270"/>
      <c r="B163" s="266"/>
      <c r="C163" s="24" t="s">
        <v>22</v>
      </c>
      <c r="D163" s="195" t="s">
        <v>666</v>
      </c>
    </row>
    <row r="164" spans="1:4" ht="15.75" x14ac:dyDescent="0.25">
      <c r="A164" s="270"/>
      <c r="B164" s="266"/>
      <c r="C164" s="24" t="s">
        <v>23</v>
      </c>
      <c r="D164" s="195" t="s">
        <v>666</v>
      </c>
    </row>
    <row r="165" spans="1:4" ht="31.5" x14ac:dyDescent="0.25">
      <c r="A165" s="270"/>
      <c r="B165" s="266"/>
      <c r="C165" s="24" t="s">
        <v>101</v>
      </c>
      <c r="D165" s="195" t="s">
        <v>666</v>
      </c>
    </row>
    <row r="166" spans="1:4" ht="15.75" x14ac:dyDescent="0.25">
      <c r="A166" s="270"/>
      <c r="B166" s="266"/>
      <c r="C166" s="24" t="s">
        <v>22</v>
      </c>
      <c r="D166" s="195" t="s">
        <v>666</v>
      </c>
    </row>
    <row r="167" spans="1:4" ht="15.75" x14ac:dyDescent="0.25">
      <c r="A167" s="270"/>
      <c r="B167" s="266"/>
      <c r="C167" s="24" t="s">
        <v>23</v>
      </c>
      <c r="D167" s="195" t="s">
        <v>666</v>
      </c>
    </row>
    <row r="168" spans="1:4" ht="31.5" x14ac:dyDescent="0.25">
      <c r="A168" s="271"/>
      <c r="B168" s="266"/>
      <c r="C168" s="24" t="s">
        <v>102</v>
      </c>
      <c r="D168" s="205" t="s">
        <v>690</v>
      </c>
    </row>
    <row r="169" spans="1:4" ht="47.25" x14ac:dyDescent="0.25">
      <c r="A169" s="269" t="s">
        <v>104</v>
      </c>
      <c r="B169" s="265" t="s">
        <v>64</v>
      </c>
      <c r="C169" s="24" t="s">
        <v>100</v>
      </c>
      <c r="D169" s="195" t="s">
        <v>666</v>
      </c>
    </row>
    <row r="170" spans="1:4" ht="15.75" x14ac:dyDescent="0.25">
      <c r="A170" s="270"/>
      <c r="B170" s="266"/>
      <c r="C170" s="24" t="s">
        <v>22</v>
      </c>
      <c r="D170" s="195" t="s">
        <v>666</v>
      </c>
    </row>
    <row r="171" spans="1:4" ht="15.75" x14ac:dyDescent="0.25">
      <c r="A171" s="270"/>
      <c r="B171" s="266"/>
      <c r="C171" s="24" t="s">
        <v>23</v>
      </c>
      <c r="D171" s="195" t="s">
        <v>666</v>
      </c>
    </row>
    <row r="172" spans="1:4" ht="31.5" x14ac:dyDescent="0.25">
      <c r="A172" s="270"/>
      <c r="B172" s="266"/>
      <c r="C172" s="24" t="s">
        <v>101</v>
      </c>
      <c r="D172" s="195" t="s">
        <v>666</v>
      </c>
    </row>
    <row r="173" spans="1:4" ht="15.75" x14ac:dyDescent="0.25">
      <c r="A173" s="270"/>
      <c r="B173" s="266"/>
      <c r="C173" s="24" t="s">
        <v>22</v>
      </c>
      <c r="D173" s="195" t="s">
        <v>666</v>
      </c>
    </row>
    <row r="174" spans="1:4" ht="15.75" x14ac:dyDescent="0.25">
      <c r="A174" s="270"/>
      <c r="B174" s="266"/>
      <c r="C174" s="24" t="s">
        <v>23</v>
      </c>
      <c r="D174" s="195" t="s">
        <v>666</v>
      </c>
    </row>
    <row r="175" spans="1:4" ht="31.5" x14ac:dyDescent="0.25">
      <c r="A175" s="271"/>
      <c r="B175" s="266"/>
      <c r="C175" s="24" t="s">
        <v>102</v>
      </c>
      <c r="D175" s="205" t="s">
        <v>690</v>
      </c>
    </row>
    <row r="176" spans="1:4" ht="47.25" x14ac:dyDescent="0.25">
      <c r="A176" s="269" t="s">
        <v>105</v>
      </c>
      <c r="B176" s="265" t="s">
        <v>67</v>
      </c>
      <c r="C176" s="24" t="s">
        <v>100</v>
      </c>
      <c r="D176" s="24" t="s">
        <v>666</v>
      </c>
    </row>
    <row r="177" spans="1:4" ht="15.75" x14ac:dyDescent="0.25">
      <c r="A177" s="270"/>
      <c r="B177" s="266"/>
      <c r="C177" s="24" t="s">
        <v>22</v>
      </c>
      <c r="D177" s="191" t="s">
        <v>666</v>
      </c>
    </row>
    <row r="178" spans="1:4" ht="15.75" x14ac:dyDescent="0.25">
      <c r="A178" s="270"/>
      <c r="B178" s="266"/>
      <c r="C178" s="24" t="s">
        <v>23</v>
      </c>
      <c r="D178" s="191" t="s">
        <v>666</v>
      </c>
    </row>
    <row r="179" spans="1:4" ht="31.5" x14ac:dyDescent="0.25">
      <c r="A179" s="270"/>
      <c r="B179" s="266"/>
      <c r="C179" s="24" t="s">
        <v>101</v>
      </c>
      <c r="D179" s="191" t="s">
        <v>666</v>
      </c>
    </row>
    <row r="180" spans="1:4" ht="15.75" x14ac:dyDescent="0.25">
      <c r="A180" s="270"/>
      <c r="B180" s="266"/>
      <c r="C180" s="24" t="s">
        <v>22</v>
      </c>
      <c r="D180" s="191" t="s">
        <v>666</v>
      </c>
    </row>
    <row r="181" spans="1:4" ht="15.75" x14ac:dyDescent="0.25">
      <c r="A181" s="270"/>
      <c r="B181" s="266"/>
      <c r="C181" s="24" t="s">
        <v>23</v>
      </c>
      <c r="D181" s="191" t="s">
        <v>666</v>
      </c>
    </row>
    <row r="182" spans="1:4" ht="31.5" x14ac:dyDescent="0.25">
      <c r="A182" s="271"/>
      <c r="B182" s="266"/>
      <c r="C182" s="24" t="s">
        <v>102</v>
      </c>
      <c r="D182" s="191" t="s">
        <v>666</v>
      </c>
    </row>
    <row r="183" spans="1:4" ht="47.25" x14ac:dyDescent="0.25">
      <c r="A183" s="269" t="s">
        <v>106</v>
      </c>
      <c r="B183" s="265" t="s">
        <v>70</v>
      </c>
      <c r="C183" s="24" t="s">
        <v>100</v>
      </c>
      <c r="D183" s="195" t="s">
        <v>666</v>
      </c>
    </row>
    <row r="184" spans="1:4" ht="15.75" x14ac:dyDescent="0.25">
      <c r="A184" s="270"/>
      <c r="B184" s="266"/>
      <c r="C184" s="24" t="s">
        <v>22</v>
      </c>
      <c r="D184" s="195" t="s">
        <v>666</v>
      </c>
    </row>
    <row r="185" spans="1:4" ht="15.75" x14ac:dyDescent="0.25">
      <c r="A185" s="270"/>
      <c r="B185" s="266"/>
      <c r="C185" s="24" t="s">
        <v>23</v>
      </c>
      <c r="D185" s="195" t="s">
        <v>666</v>
      </c>
    </row>
    <row r="186" spans="1:4" ht="31.5" x14ac:dyDescent="0.25">
      <c r="A186" s="270"/>
      <c r="B186" s="266"/>
      <c r="C186" s="24" t="s">
        <v>101</v>
      </c>
      <c r="D186" s="195" t="s">
        <v>666</v>
      </c>
    </row>
    <row r="187" spans="1:4" ht="15.75" x14ac:dyDescent="0.25">
      <c r="A187" s="270"/>
      <c r="B187" s="266"/>
      <c r="C187" s="24" t="s">
        <v>22</v>
      </c>
      <c r="D187" s="195" t="s">
        <v>666</v>
      </c>
    </row>
    <row r="188" spans="1:4" ht="15.75" x14ac:dyDescent="0.25">
      <c r="A188" s="270"/>
      <c r="B188" s="266"/>
      <c r="C188" s="24" t="s">
        <v>23</v>
      </c>
      <c r="D188" s="195" t="s">
        <v>666</v>
      </c>
    </row>
    <row r="189" spans="1:4" ht="31.5" x14ac:dyDescent="0.25">
      <c r="A189" s="271"/>
      <c r="B189" s="266"/>
      <c r="C189" s="24" t="s">
        <v>102</v>
      </c>
      <c r="D189" s="205" t="s">
        <v>690</v>
      </c>
    </row>
    <row r="190" spans="1:4" ht="133.5" customHeight="1" x14ac:dyDescent="0.25">
      <c r="A190" s="269">
        <v>12</v>
      </c>
      <c r="B190" s="265" t="s">
        <v>107</v>
      </c>
      <c r="C190" s="24" t="s">
        <v>108</v>
      </c>
      <c r="D190" s="195" t="s">
        <v>691</v>
      </c>
    </row>
    <row r="191" spans="1:4" ht="82.5" customHeight="1" x14ac:dyDescent="0.25">
      <c r="A191" s="270"/>
      <c r="B191" s="266"/>
      <c r="C191" s="24" t="s">
        <v>109</v>
      </c>
      <c r="D191" s="248" t="s">
        <v>692</v>
      </c>
    </row>
    <row r="192" spans="1:4" ht="15.75" x14ac:dyDescent="0.25">
      <c r="A192" s="270"/>
      <c r="B192" s="266"/>
      <c r="C192" s="24" t="s">
        <v>22</v>
      </c>
      <c r="D192" s="198">
        <v>43306</v>
      </c>
    </row>
    <row r="193" spans="1:5" ht="15.75" x14ac:dyDescent="0.25">
      <c r="A193" s="270"/>
      <c r="B193" s="266"/>
      <c r="C193" s="24" t="s">
        <v>23</v>
      </c>
      <c r="D193" s="24">
        <v>212</v>
      </c>
    </row>
    <row r="194" spans="1:5" ht="15.75" x14ac:dyDescent="0.25">
      <c r="A194" s="270"/>
      <c r="B194" s="266"/>
      <c r="C194" s="24" t="s">
        <v>110</v>
      </c>
      <c r="D194" s="202" t="s">
        <v>680</v>
      </c>
    </row>
    <row r="195" spans="1:5" ht="53.25" customHeight="1" x14ac:dyDescent="0.25">
      <c r="A195" s="270"/>
      <c r="B195" s="266"/>
      <c r="C195" s="24" t="s">
        <v>111</v>
      </c>
      <c r="D195" s="24" t="s">
        <v>693</v>
      </c>
    </row>
    <row r="196" spans="1:5" ht="63" x14ac:dyDescent="0.25">
      <c r="A196" s="270"/>
      <c r="B196" s="266"/>
      <c r="C196" s="24" t="s">
        <v>112</v>
      </c>
      <c r="D196" s="28">
        <v>321</v>
      </c>
    </row>
    <row r="197" spans="1:5" ht="94.5" x14ac:dyDescent="0.25">
      <c r="A197" s="270"/>
      <c r="B197" s="266"/>
      <c r="C197" s="24" t="s">
        <v>113</v>
      </c>
      <c r="D197" s="28">
        <v>204</v>
      </c>
    </row>
    <row r="198" spans="1:5" ht="81.75" x14ac:dyDescent="0.25">
      <c r="A198" s="271"/>
      <c r="B198" s="272"/>
      <c r="C198" s="195" t="s">
        <v>114</v>
      </c>
      <c r="D198" s="29">
        <v>63.6</v>
      </c>
    </row>
    <row r="199" spans="1:5" ht="135" customHeight="1" x14ac:dyDescent="0.25">
      <c r="A199" s="263" t="s">
        <v>115</v>
      </c>
      <c r="B199" s="265" t="s">
        <v>116</v>
      </c>
      <c r="C199" s="24" t="s">
        <v>108</v>
      </c>
      <c r="D199" s="195" t="s">
        <v>691</v>
      </c>
    </row>
    <row r="200" spans="1:5" ht="84" customHeight="1" x14ac:dyDescent="0.25">
      <c r="A200" s="264"/>
      <c r="B200" s="266"/>
      <c r="C200" s="24" t="s">
        <v>109</v>
      </c>
      <c r="D200" s="248" t="s">
        <v>692</v>
      </c>
    </row>
    <row r="201" spans="1:5" ht="15.75" x14ac:dyDescent="0.25">
      <c r="A201" s="264"/>
      <c r="B201" s="266"/>
      <c r="C201" s="24" t="s">
        <v>22</v>
      </c>
      <c r="D201" s="198">
        <v>43306</v>
      </c>
    </row>
    <row r="202" spans="1:5" ht="15.75" x14ac:dyDescent="0.25">
      <c r="A202" s="264"/>
      <c r="B202" s="266"/>
      <c r="C202" s="24" t="s">
        <v>23</v>
      </c>
      <c r="D202" s="192">
        <v>212</v>
      </c>
    </row>
    <row r="203" spans="1:5" ht="15.75" x14ac:dyDescent="0.25">
      <c r="A203" s="264"/>
      <c r="B203" s="266"/>
      <c r="C203" s="24" t="s">
        <v>110</v>
      </c>
      <c r="D203" s="202" t="s">
        <v>680</v>
      </c>
    </row>
    <row r="204" spans="1:5" ht="55.5" customHeight="1" x14ac:dyDescent="0.25">
      <c r="A204" s="264"/>
      <c r="B204" s="266"/>
      <c r="C204" s="24" t="s">
        <v>111</v>
      </c>
      <c r="D204" s="192" t="s">
        <v>693</v>
      </c>
    </row>
    <row r="205" spans="1:5" ht="63" x14ac:dyDescent="0.25">
      <c r="A205" s="264"/>
      <c r="B205" s="266"/>
      <c r="C205" s="24" t="s">
        <v>112</v>
      </c>
      <c r="D205" s="28">
        <v>8</v>
      </c>
    </row>
    <row r="206" spans="1:5" ht="94.5" x14ac:dyDescent="0.25">
      <c r="A206" s="264"/>
      <c r="B206" s="266"/>
      <c r="C206" s="24" t="s">
        <v>113</v>
      </c>
      <c r="D206" s="28">
        <v>5</v>
      </c>
    </row>
    <row r="207" spans="1:5" ht="84" customHeight="1" x14ac:dyDescent="0.25">
      <c r="A207" s="264"/>
      <c r="B207" s="266"/>
      <c r="C207" s="228" t="s">
        <v>117</v>
      </c>
      <c r="D207" s="29">
        <v>7.3689999999999998</v>
      </c>
    </row>
    <row r="208" spans="1:5" ht="94.5" x14ac:dyDescent="0.25">
      <c r="A208" s="267" t="s">
        <v>118</v>
      </c>
      <c r="B208" s="268" t="s">
        <v>119</v>
      </c>
      <c r="C208" s="24" t="s">
        <v>120</v>
      </c>
      <c r="D208" s="219" t="s">
        <v>694</v>
      </c>
      <c r="E208" s="12"/>
    </row>
    <row r="209" spans="1:5" ht="15.75" customHeight="1" x14ac:dyDescent="0.25">
      <c r="A209" s="267"/>
      <c r="B209" s="268"/>
      <c r="C209" s="24" t="s">
        <v>22</v>
      </c>
      <c r="D209" s="206">
        <v>41976</v>
      </c>
      <c r="E209" s="12"/>
    </row>
    <row r="210" spans="1:5" ht="15.75" x14ac:dyDescent="0.25">
      <c r="A210" s="267"/>
      <c r="B210" s="268"/>
      <c r="C210" s="24" t="s">
        <v>23</v>
      </c>
      <c r="D210" s="204">
        <v>334</v>
      </c>
    </row>
    <row r="211" spans="1:5" ht="63" x14ac:dyDescent="0.25">
      <c r="A211" s="267"/>
      <c r="B211" s="268"/>
      <c r="C211" s="24" t="s">
        <v>121</v>
      </c>
      <c r="D211" s="204" t="s">
        <v>695</v>
      </c>
    </row>
    <row r="212" spans="1:5" ht="36.75" customHeight="1" x14ac:dyDescent="0.25">
      <c r="A212" s="267"/>
      <c r="B212" s="268"/>
      <c r="C212" s="24" t="s">
        <v>122</v>
      </c>
      <c r="D212" s="204" t="s">
        <v>696</v>
      </c>
    </row>
    <row r="213" spans="1:5" ht="15" customHeight="1" x14ac:dyDescent="0.25">
      <c r="A213" s="34" t="s">
        <v>123</v>
      </c>
      <c r="B213" s="35"/>
    </row>
    <row r="214" spans="1:5" x14ac:dyDescent="0.25">
      <c r="A214" s="34" t="s">
        <v>124</v>
      </c>
    </row>
    <row r="215" spans="1:5" x14ac:dyDescent="0.25">
      <c r="A215" s="36" t="s">
        <v>125</v>
      </c>
    </row>
    <row r="216" spans="1:5" x14ac:dyDescent="0.25">
      <c r="A216" s="262" t="s">
        <v>126</v>
      </c>
      <c r="B216" s="262"/>
      <c r="C216" s="262"/>
      <c r="D216" s="262"/>
    </row>
    <row r="217" spans="1:5" ht="95.25" customHeight="1" x14ac:dyDescent="0.25">
      <c r="A217" s="262" t="s">
        <v>127</v>
      </c>
      <c r="B217" s="262"/>
      <c r="C217" s="262"/>
      <c r="D217" s="262"/>
    </row>
  </sheetData>
  <mergeCells count="77">
    <mergeCell ref="A1:D1"/>
    <mergeCell ref="A2:D2"/>
    <mergeCell ref="A4:A5"/>
    <mergeCell ref="B4:B5"/>
    <mergeCell ref="C4:C5"/>
    <mergeCell ref="A8:A11"/>
    <mergeCell ref="B8:B11"/>
    <mergeCell ref="A12:A19"/>
    <mergeCell ref="B12:B19"/>
    <mergeCell ref="A20:A27"/>
    <mergeCell ref="B20:B27"/>
    <mergeCell ref="A28:A33"/>
    <mergeCell ref="B28:B33"/>
    <mergeCell ref="A34:A42"/>
    <mergeCell ref="B34:B42"/>
    <mergeCell ref="A43:A48"/>
    <mergeCell ref="B43:B48"/>
    <mergeCell ref="A53:A60"/>
    <mergeCell ref="B53:B60"/>
    <mergeCell ref="A61:A68"/>
    <mergeCell ref="B61:B68"/>
    <mergeCell ref="A69:A76"/>
    <mergeCell ref="B69:B76"/>
    <mergeCell ref="A77:A84"/>
    <mergeCell ref="B77:B84"/>
    <mergeCell ref="A85:A92"/>
    <mergeCell ref="B85:B92"/>
    <mergeCell ref="A93:A96"/>
    <mergeCell ref="B93:B96"/>
    <mergeCell ref="A98:A101"/>
    <mergeCell ref="B98:B101"/>
    <mergeCell ref="A102:A105"/>
    <mergeCell ref="B102:B105"/>
    <mergeCell ref="A110:A113"/>
    <mergeCell ref="B110:B113"/>
    <mergeCell ref="A114:A117"/>
    <mergeCell ref="B114:B117"/>
    <mergeCell ref="A118:A121"/>
    <mergeCell ref="B118:B121"/>
    <mergeCell ref="A123:A125"/>
    <mergeCell ref="B123:B125"/>
    <mergeCell ref="A126:A128"/>
    <mergeCell ref="B126:B128"/>
    <mergeCell ref="A129:A131"/>
    <mergeCell ref="B129:B131"/>
    <mergeCell ref="A132:A134"/>
    <mergeCell ref="B132:B134"/>
    <mergeCell ref="A135:A137"/>
    <mergeCell ref="B135:B137"/>
    <mergeCell ref="A139:A141"/>
    <mergeCell ref="B139:B141"/>
    <mergeCell ref="A142:A144"/>
    <mergeCell ref="B142:B144"/>
    <mergeCell ref="A145:A147"/>
    <mergeCell ref="B145:B147"/>
    <mergeCell ref="A148:A150"/>
    <mergeCell ref="B148:B150"/>
    <mergeCell ref="A151:A153"/>
    <mergeCell ref="B151:B153"/>
    <mergeCell ref="A155:A161"/>
    <mergeCell ref="B155:B161"/>
    <mergeCell ref="A162:A168"/>
    <mergeCell ref="B162:B168"/>
    <mergeCell ref="A169:A175"/>
    <mergeCell ref="B169:B175"/>
    <mergeCell ref="A176:A182"/>
    <mergeCell ref="B176:B182"/>
    <mergeCell ref="A183:A189"/>
    <mergeCell ref="B183:B189"/>
    <mergeCell ref="A190:A198"/>
    <mergeCell ref="B190:B198"/>
    <mergeCell ref="A217:D217"/>
    <mergeCell ref="A199:A207"/>
    <mergeCell ref="B199:B207"/>
    <mergeCell ref="A208:A212"/>
    <mergeCell ref="B208:B212"/>
    <mergeCell ref="A216:D216"/>
  </mergeCells>
  <dataValidations count="1">
    <dataValidation type="list" allowBlank="1" showInputMessage="1" showErrorMessage="1" sqref="D5">
      <formula1>Период</formula1>
    </dataValidation>
  </dataValidations>
  <hyperlinks>
    <hyperlink ref="D27" r:id="rId1"/>
    <hyperlink ref="D94" r:id="rId2"/>
    <hyperlink ref="D161" r:id="rId3"/>
    <hyperlink ref="D168" r:id="rId4"/>
    <hyperlink ref="D175" r:id="rId5"/>
    <hyperlink ref="D189" r:id="rId6"/>
    <hyperlink ref="D194" r:id="rId7"/>
    <hyperlink ref="D203" r:id="rId8"/>
    <hyperlink ref="D109" r:id="rId9"/>
    <hyperlink ref="D121" r:id="rId10"/>
    <hyperlink ref="D113" r:id="rId11"/>
    <hyperlink ref="D105" r:id="rId12"/>
    <hyperlink ref="D101" r:id="rId13"/>
  </hyperlinks>
  <pageMargins left="0.39370078740157477" right="0.39370078740157477" top="0.59055118110236249" bottom="0.39370078740157477" header="0.31496062992125984" footer="0.31496062992125984"/>
  <pageSetup paperSize="9" scale="91" fitToHeight="0" orientation="landscape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E102"/>
  <sheetViews>
    <sheetView zoomScale="90" zoomScaleNormal="90" workbookViewId="0">
      <pane ySplit="7" topLeftCell="A8" activePane="bottomLeft" state="frozen"/>
      <selection activeCell="J80" sqref="J80"/>
      <selection pane="bottomLeft" activeCell="H96" sqref="H96"/>
    </sheetView>
  </sheetViews>
  <sheetFormatPr defaultRowHeight="15" x14ac:dyDescent="0.25"/>
  <cols>
    <col min="1" max="1" width="7" style="37" customWidth="1"/>
    <col min="2" max="2" width="74.85546875" style="37" customWidth="1"/>
    <col min="3" max="3" width="20.7109375" style="37" customWidth="1"/>
    <col min="4" max="5" width="12.7109375" style="37" customWidth="1"/>
    <col min="6" max="6" width="13.42578125" style="37" customWidth="1"/>
    <col min="7" max="7" width="9.85546875" style="37" customWidth="1"/>
    <col min="8" max="8" width="10" style="37" customWidth="1"/>
    <col min="9" max="9" width="10.140625" style="37" customWidth="1"/>
    <col min="10" max="11" width="10.42578125" style="37" customWidth="1"/>
    <col min="12" max="12" width="10.140625" style="37" customWidth="1"/>
    <col min="13" max="14" width="10" style="37" customWidth="1"/>
    <col min="15" max="15" width="10.42578125" style="37" customWidth="1"/>
    <col min="16" max="16" width="10.28515625" style="37" customWidth="1"/>
    <col min="17" max="17" width="10.140625" style="37" customWidth="1"/>
    <col min="18" max="16384" width="9.140625" style="37"/>
  </cols>
  <sheetData>
    <row r="1" spans="1:5" s="38" customFormat="1" ht="17.25" x14ac:dyDescent="0.25">
      <c r="A1" s="304" t="s">
        <v>128</v>
      </c>
      <c r="B1" s="304"/>
      <c r="C1" s="304"/>
      <c r="D1" s="304"/>
      <c r="E1" s="304"/>
    </row>
    <row r="2" spans="1:5" s="38" customFormat="1" ht="17.25" x14ac:dyDescent="0.25">
      <c r="A2" s="304" t="s">
        <v>129</v>
      </c>
      <c r="B2" s="304"/>
      <c r="C2" s="304"/>
      <c r="D2" s="304"/>
      <c r="E2" s="304"/>
    </row>
    <row r="4" spans="1:5" ht="15.75" x14ac:dyDescent="0.25">
      <c r="A4" s="289" t="s">
        <v>12</v>
      </c>
      <c r="B4" s="289" t="s">
        <v>130</v>
      </c>
      <c r="C4" s="289" t="s">
        <v>131</v>
      </c>
      <c r="D4" s="289" t="s">
        <v>132</v>
      </c>
      <c r="E4" s="289"/>
    </row>
    <row r="5" spans="1:5" ht="15.75" x14ac:dyDescent="0.25">
      <c r="A5" s="289"/>
      <c r="B5" s="289"/>
      <c r="C5" s="289"/>
      <c r="D5" s="289" t="s">
        <v>133</v>
      </c>
      <c r="E5" s="39" t="s">
        <v>134</v>
      </c>
    </row>
    <row r="6" spans="1:5" ht="15.75" x14ac:dyDescent="0.25">
      <c r="A6" s="289"/>
      <c r="B6" s="289"/>
      <c r="C6" s="289"/>
      <c r="D6" s="289"/>
      <c r="E6" s="40">
        <v>45292</v>
      </c>
    </row>
    <row r="7" spans="1:5" ht="15.75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</row>
    <row r="8" spans="1:5" ht="63" x14ac:dyDescent="0.25">
      <c r="A8" s="291" t="s">
        <v>17</v>
      </c>
      <c r="B8" s="41" t="s">
        <v>135</v>
      </c>
      <c r="C8" s="292" t="s">
        <v>136</v>
      </c>
      <c r="D8" s="302">
        <f>SUM(D10:D14)</f>
        <v>12</v>
      </c>
      <c r="E8" s="302" t="s">
        <v>137</v>
      </c>
    </row>
    <row r="9" spans="1:5" ht="15.75" x14ac:dyDescent="0.25">
      <c r="A9" s="291"/>
      <c r="B9" s="41" t="s">
        <v>138</v>
      </c>
      <c r="C9" s="292"/>
      <c r="D9" s="302"/>
      <c r="E9" s="302"/>
    </row>
    <row r="10" spans="1:5" ht="15.75" x14ac:dyDescent="0.25">
      <c r="A10" s="42" t="s">
        <v>139</v>
      </c>
      <c r="B10" s="43" t="s">
        <v>55</v>
      </c>
      <c r="C10" s="39" t="s">
        <v>136</v>
      </c>
      <c r="D10" s="44">
        <v>2</v>
      </c>
      <c r="E10" s="45" t="s">
        <v>137</v>
      </c>
    </row>
    <row r="11" spans="1:5" ht="15.75" x14ac:dyDescent="0.25">
      <c r="A11" s="42" t="s">
        <v>140</v>
      </c>
      <c r="B11" s="43" t="s">
        <v>61</v>
      </c>
      <c r="C11" s="39" t="s">
        <v>136</v>
      </c>
      <c r="D11" s="221">
        <v>3</v>
      </c>
      <c r="E11" s="45" t="s">
        <v>137</v>
      </c>
    </row>
    <row r="12" spans="1:5" ht="15.75" x14ac:dyDescent="0.25">
      <c r="A12" s="42" t="s">
        <v>141</v>
      </c>
      <c r="B12" s="43" t="s">
        <v>64</v>
      </c>
      <c r="C12" s="39" t="s">
        <v>136</v>
      </c>
      <c r="D12" s="44">
        <v>3</v>
      </c>
      <c r="E12" s="45" t="s">
        <v>137</v>
      </c>
    </row>
    <row r="13" spans="1:5" ht="15.75" x14ac:dyDescent="0.25">
      <c r="A13" s="42" t="s">
        <v>142</v>
      </c>
      <c r="B13" s="43" t="s">
        <v>67</v>
      </c>
      <c r="C13" s="39" t="s">
        <v>136</v>
      </c>
      <c r="D13" s="44">
        <v>0</v>
      </c>
      <c r="E13" s="45" t="s">
        <v>137</v>
      </c>
    </row>
    <row r="14" spans="1:5" ht="15.75" x14ac:dyDescent="0.25">
      <c r="A14" s="42" t="s">
        <v>143</v>
      </c>
      <c r="B14" s="43" t="s">
        <v>70</v>
      </c>
      <c r="C14" s="39" t="s">
        <v>136</v>
      </c>
      <c r="D14" s="44">
        <v>4</v>
      </c>
      <c r="E14" s="45" t="s">
        <v>137</v>
      </c>
    </row>
    <row r="15" spans="1:5" ht="15.75" x14ac:dyDescent="0.25">
      <c r="A15" s="303" t="s">
        <v>144</v>
      </c>
      <c r="B15" s="303"/>
      <c r="C15" s="303"/>
      <c r="D15" s="303"/>
      <c r="E15" s="303"/>
    </row>
    <row r="16" spans="1:5" ht="50.25" x14ac:dyDescent="0.25">
      <c r="A16" s="297" t="s">
        <v>145</v>
      </c>
      <c r="B16" s="46" t="s">
        <v>146</v>
      </c>
      <c r="C16" s="298" t="s">
        <v>136</v>
      </c>
      <c r="D16" s="300">
        <f>SUM(D18:D22)</f>
        <v>5</v>
      </c>
      <c r="E16" s="300">
        <f>SUM(E18:E22)</f>
        <v>5</v>
      </c>
    </row>
    <row r="17" spans="1:5" ht="15.75" x14ac:dyDescent="0.25">
      <c r="A17" s="297"/>
      <c r="B17" s="46" t="s">
        <v>138</v>
      </c>
      <c r="C17" s="298"/>
      <c r="D17" s="300"/>
      <c r="E17" s="300"/>
    </row>
    <row r="18" spans="1:5" ht="15.75" x14ac:dyDescent="0.25">
      <c r="A18" s="42" t="s">
        <v>147</v>
      </c>
      <c r="B18" s="43" t="s">
        <v>55</v>
      </c>
      <c r="C18" s="39" t="s">
        <v>136</v>
      </c>
      <c r="D18" s="45">
        <f>'V Перечень услуг'!C11</f>
        <v>0</v>
      </c>
      <c r="E18" s="45">
        <f>'V Перечень услуг'!D11</f>
        <v>0</v>
      </c>
    </row>
    <row r="19" spans="1:5" ht="15.75" x14ac:dyDescent="0.25">
      <c r="A19" s="42" t="s">
        <v>148</v>
      </c>
      <c r="B19" s="43" t="s">
        <v>61</v>
      </c>
      <c r="C19" s="39" t="s">
        <v>136</v>
      </c>
      <c r="D19" s="45">
        <f>'V Перечень услуг'!C16</f>
        <v>3</v>
      </c>
      <c r="E19" s="45">
        <f>'V Перечень услуг'!D16</f>
        <v>3</v>
      </c>
    </row>
    <row r="20" spans="1:5" ht="15.75" x14ac:dyDescent="0.25">
      <c r="A20" s="42" t="s">
        <v>149</v>
      </c>
      <c r="B20" s="43" t="s">
        <v>64</v>
      </c>
      <c r="C20" s="39" t="s">
        <v>136</v>
      </c>
      <c r="D20" s="45">
        <f>'V Перечень услуг'!C19</f>
        <v>1</v>
      </c>
      <c r="E20" s="45">
        <f>'V Перечень услуг'!D19</f>
        <v>1</v>
      </c>
    </row>
    <row r="21" spans="1:5" ht="15.75" x14ac:dyDescent="0.25">
      <c r="A21" s="42" t="s">
        <v>150</v>
      </c>
      <c r="B21" s="43" t="s">
        <v>67</v>
      </c>
      <c r="C21" s="39" t="s">
        <v>136</v>
      </c>
      <c r="D21" s="45">
        <f>'V Перечень услуг'!C22</f>
        <v>0</v>
      </c>
      <c r="E21" s="45">
        <f>'V Перечень услуг'!D22</f>
        <v>0</v>
      </c>
    </row>
    <row r="22" spans="1:5" ht="15.75" x14ac:dyDescent="0.25">
      <c r="A22" s="42" t="s">
        <v>151</v>
      </c>
      <c r="B22" s="43" t="s">
        <v>70</v>
      </c>
      <c r="C22" s="39" t="s">
        <v>136</v>
      </c>
      <c r="D22" s="45">
        <f>'V Перечень услуг'!C25</f>
        <v>1</v>
      </c>
      <c r="E22" s="45">
        <f>'V Перечень услуг'!D25</f>
        <v>1</v>
      </c>
    </row>
    <row r="23" spans="1:5" ht="107.25" x14ac:dyDescent="0.25">
      <c r="A23" s="291" t="s">
        <v>152</v>
      </c>
      <c r="B23" s="41" t="s">
        <v>153</v>
      </c>
      <c r="C23" s="292" t="s">
        <v>154</v>
      </c>
      <c r="D23" s="301">
        <f>SUM(D25:D29)</f>
        <v>2242.9</v>
      </c>
      <c r="E23" s="301">
        <f>SUM(E25:E29)</f>
        <v>2242.6</v>
      </c>
    </row>
    <row r="24" spans="1:5" ht="15.75" x14ac:dyDescent="0.25">
      <c r="A24" s="291"/>
      <c r="B24" s="41" t="s">
        <v>138</v>
      </c>
      <c r="C24" s="292"/>
      <c r="D24" s="301"/>
      <c r="E24" s="301"/>
    </row>
    <row r="25" spans="1:5" ht="15.75" x14ac:dyDescent="0.25">
      <c r="A25" s="42" t="s">
        <v>155</v>
      </c>
      <c r="B25" s="43" t="s">
        <v>55</v>
      </c>
      <c r="C25" s="39" t="s">
        <v>154</v>
      </c>
      <c r="D25" s="29">
        <v>0</v>
      </c>
      <c r="E25" s="47">
        <f>'IV Механизмы передачи'!B16</f>
        <v>0</v>
      </c>
    </row>
    <row r="26" spans="1:5" ht="15.75" x14ac:dyDescent="0.25">
      <c r="A26" s="42" t="s">
        <v>156</v>
      </c>
      <c r="B26" s="43" t="s">
        <v>61</v>
      </c>
      <c r="C26" s="39" t="s">
        <v>154</v>
      </c>
      <c r="D26" s="29">
        <v>1827.5</v>
      </c>
      <c r="E26" s="47">
        <f>'IV Механизмы передачи'!B27</f>
        <v>1827.5</v>
      </c>
    </row>
    <row r="27" spans="1:5" ht="15.75" x14ac:dyDescent="0.25">
      <c r="A27" s="42" t="s">
        <v>157</v>
      </c>
      <c r="B27" s="43" t="s">
        <v>64</v>
      </c>
      <c r="C27" s="39" t="s">
        <v>154</v>
      </c>
      <c r="D27" s="29">
        <v>278.60000000000002</v>
      </c>
      <c r="E27" s="47">
        <f>'IV Механизмы передачи'!B38</f>
        <v>278.2</v>
      </c>
    </row>
    <row r="28" spans="1:5" ht="15.75" x14ac:dyDescent="0.25">
      <c r="A28" s="42" t="s">
        <v>158</v>
      </c>
      <c r="B28" s="43" t="s">
        <v>67</v>
      </c>
      <c r="C28" s="39" t="s">
        <v>154</v>
      </c>
      <c r="D28" s="29">
        <v>0</v>
      </c>
      <c r="E28" s="47">
        <f>'IV Механизмы передачи'!B49</f>
        <v>0</v>
      </c>
    </row>
    <row r="29" spans="1:5" ht="15.75" x14ac:dyDescent="0.25">
      <c r="A29" s="42" t="s">
        <v>159</v>
      </c>
      <c r="B29" s="43" t="s">
        <v>70</v>
      </c>
      <c r="C29" s="39" t="s">
        <v>154</v>
      </c>
      <c r="D29" s="29">
        <v>136.80000000000001</v>
      </c>
      <c r="E29" s="47">
        <f>'IV Механизмы передачи'!B60</f>
        <v>136.9</v>
      </c>
    </row>
    <row r="30" spans="1:5" ht="63" x14ac:dyDescent="0.25">
      <c r="A30" s="297" t="s">
        <v>160</v>
      </c>
      <c r="B30" s="46" t="s">
        <v>161</v>
      </c>
      <c r="C30" s="298" t="s">
        <v>154</v>
      </c>
      <c r="D30" s="299">
        <f>SUM(D33,D35,D37,D39,D41)</f>
        <v>37.300000000000004</v>
      </c>
      <c r="E30" s="299">
        <f>SUM(E33,E35,E37,E39,E41)</f>
        <v>37.300000000000004</v>
      </c>
    </row>
    <row r="31" spans="1:5" ht="15.75" x14ac:dyDescent="0.25">
      <c r="A31" s="297"/>
      <c r="B31" s="46" t="s">
        <v>138</v>
      </c>
      <c r="C31" s="298"/>
      <c r="D31" s="299"/>
      <c r="E31" s="299"/>
    </row>
    <row r="32" spans="1:5" ht="15.75" x14ac:dyDescent="0.25">
      <c r="A32" s="42"/>
      <c r="B32" s="48" t="s">
        <v>162</v>
      </c>
      <c r="C32" s="39" t="s">
        <v>154</v>
      </c>
      <c r="D32" s="49" t="s">
        <v>137</v>
      </c>
      <c r="E32" s="49">
        <f>SUM(E34,E36,E38,E40,E42)</f>
        <v>8.1</v>
      </c>
    </row>
    <row r="33" spans="1:5" ht="15.75" x14ac:dyDescent="0.25">
      <c r="A33" s="42" t="s">
        <v>163</v>
      </c>
      <c r="B33" s="43" t="s">
        <v>55</v>
      </c>
      <c r="C33" s="39" t="s">
        <v>154</v>
      </c>
      <c r="D33" s="29"/>
      <c r="E33" s="49">
        <f>'IV Механизмы передачи'!C18</f>
        <v>0</v>
      </c>
    </row>
    <row r="34" spans="1:5" ht="15.75" x14ac:dyDescent="0.25">
      <c r="A34" s="42"/>
      <c r="B34" s="48" t="s">
        <v>162</v>
      </c>
      <c r="C34" s="39" t="s">
        <v>154</v>
      </c>
      <c r="D34" s="49" t="s">
        <v>137</v>
      </c>
      <c r="E34" s="49">
        <f>'IV Механизмы передачи'!D18</f>
        <v>0</v>
      </c>
    </row>
    <row r="35" spans="1:5" ht="15.75" x14ac:dyDescent="0.25">
      <c r="A35" s="42" t="s">
        <v>164</v>
      </c>
      <c r="B35" s="43" t="s">
        <v>61</v>
      </c>
      <c r="C35" s="39" t="s">
        <v>154</v>
      </c>
      <c r="D35" s="29">
        <v>29.2</v>
      </c>
      <c r="E35" s="49">
        <f>'IV Механизмы передачи'!C29</f>
        <v>29.200000000000003</v>
      </c>
    </row>
    <row r="36" spans="1:5" ht="15.75" x14ac:dyDescent="0.25">
      <c r="A36" s="42"/>
      <c r="B36" s="48" t="s">
        <v>162</v>
      </c>
      <c r="C36" s="39" t="s">
        <v>154</v>
      </c>
      <c r="D36" s="49" t="s">
        <v>137</v>
      </c>
      <c r="E36" s="49">
        <f>'IV Механизмы передачи'!D29</f>
        <v>0</v>
      </c>
    </row>
    <row r="37" spans="1:5" ht="15.75" x14ac:dyDescent="0.25">
      <c r="A37" s="42" t="s">
        <v>165</v>
      </c>
      <c r="B37" s="43" t="s">
        <v>64</v>
      </c>
      <c r="C37" s="39" t="s">
        <v>154</v>
      </c>
      <c r="D37" s="29">
        <v>5</v>
      </c>
      <c r="E37" s="49">
        <f>'IV Механизмы передачи'!C40</f>
        <v>5</v>
      </c>
    </row>
    <row r="38" spans="1:5" ht="15.75" x14ac:dyDescent="0.25">
      <c r="A38" s="42"/>
      <c r="B38" s="48" t="s">
        <v>162</v>
      </c>
      <c r="C38" s="39" t="s">
        <v>154</v>
      </c>
      <c r="D38" s="49" t="s">
        <v>137</v>
      </c>
      <c r="E38" s="49">
        <f>'IV Механизмы передачи'!D40</f>
        <v>5</v>
      </c>
    </row>
    <row r="39" spans="1:5" ht="15.75" x14ac:dyDescent="0.25">
      <c r="A39" s="42" t="s">
        <v>166</v>
      </c>
      <c r="B39" s="43" t="s">
        <v>67</v>
      </c>
      <c r="C39" s="39" t="s">
        <v>154</v>
      </c>
      <c r="D39" s="29">
        <v>0</v>
      </c>
      <c r="E39" s="49">
        <f>'IV Механизмы передачи'!C51</f>
        <v>0</v>
      </c>
    </row>
    <row r="40" spans="1:5" ht="15.75" x14ac:dyDescent="0.25">
      <c r="A40" s="42"/>
      <c r="B40" s="48" t="s">
        <v>162</v>
      </c>
      <c r="C40" s="39" t="s">
        <v>154</v>
      </c>
      <c r="D40" s="49" t="s">
        <v>137</v>
      </c>
      <c r="E40" s="49">
        <f>'IV Механизмы передачи'!D51</f>
        <v>0</v>
      </c>
    </row>
    <row r="41" spans="1:5" ht="15.75" x14ac:dyDescent="0.25">
      <c r="A41" s="42" t="s">
        <v>167</v>
      </c>
      <c r="B41" s="43" t="s">
        <v>70</v>
      </c>
      <c r="C41" s="39" t="s">
        <v>154</v>
      </c>
      <c r="D41" s="29">
        <v>3.1</v>
      </c>
      <c r="E41" s="49">
        <f>'IV Механизмы передачи'!C62</f>
        <v>3.1</v>
      </c>
    </row>
    <row r="42" spans="1:5" ht="15.75" x14ac:dyDescent="0.25">
      <c r="A42" s="42"/>
      <c r="B42" s="48" t="s">
        <v>162</v>
      </c>
      <c r="C42" s="39" t="s">
        <v>154</v>
      </c>
      <c r="D42" s="49" t="s">
        <v>137</v>
      </c>
      <c r="E42" s="49">
        <f>'IV Механизмы передачи'!D62</f>
        <v>3.1</v>
      </c>
    </row>
    <row r="43" spans="1:5" ht="107.25" x14ac:dyDescent="0.25">
      <c r="A43" s="294" t="s">
        <v>168</v>
      </c>
      <c r="B43" s="50" t="s">
        <v>169</v>
      </c>
      <c r="C43" s="295" t="s">
        <v>154</v>
      </c>
      <c r="D43" s="296">
        <f>SUM(D46,D48,D50,D52,D54)</f>
        <v>63.2</v>
      </c>
      <c r="E43" s="296">
        <f>SUM(E46,E48,E50,E52,E54)</f>
        <v>63.2</v>
      </c>
    </row>
    <row r="44" spans="1:5" ht="15.75" x14ac:dyDescent="0.25">
      <c r="A44" s="294"/>
      <c r="B44" s="51" t="s">
        <v>138</v>
      </c>
      <c r="C44" s="295"/>
      <c r="D44" s="296"/>
      <c r="E44" s="296"/>
    </row>
    <row r="45" spans="1:5" ht="15.75" x14ac:dyDescent="0.25">
      <c r="A45" s="42"/>
      <c r="B45" s="48" t="s">
        <v>162</v>
      </c>
      <c r="C45" s="39" t="s">
        <v>154</v>
      </c>
      <c r="D45" s="49" t="s">
        <v>137</v>
      </c>
      <c r="E45" s="49">
        <f>SUM(E47,E49,E51,E53,E55)</f>
        <v>8.1</v>
      </c>
    </row>
    <row r="46" spans="1:5" ht="15.75" x14ac:dyDescent="0.25">
      <c r="A46" s="42" t="s">
        <v>170</v>
      </c>
      <c r="B46" s="43" t="s">
        <v>55</v>
      </c>
      <c r="C46" s="39" t="s">
        <v>154</v>
      </c>
      <c r="D46" s="29">
        <v>0</v>
      </c>
      <c r="E46" s="49">
        <f>'IV Механизмы передачи'!B17</f>
        <v>0</v>
      </c>
    </row>
    <row r="47" spans="1:5" ht="15.75" x14ac:dyDescent="0.25">
      <c r="A47" s="42"/>
      <c r="B47" s="48" t="s">
        <v>162</v>
      </c>
      <c r="C47" s="39" t="s">
        <v>154</v>
      </c>
      <c r="D47" s="49" t="s">
        <v>137</v>
      </c>
      <c r="E47" s="49">
        <f>'IV Механизмы передачи'!D17</f>
        <v>0</v>
      </c>
    </row>
    <row r="48" spans="1:5" ht="15.75" x14ac:dyDescent="0.25">
      <c r="A48" s="42" t="s">
        <v>171</v>
      </c>
      <c r="B48" s="43" t="s">
        <v>61</v>
      </c>
      <c r="C48" s="39" t="s">
        <v>154</v>
      </c>
      <c r="D48" s="29">
        <v>55.1</v>
      </c>
      <c r="E48" s="49">
        <f>'IV Механизмы передачи'!B28</f>
        <v>55.1</v>
      </c>
    </row>
    <row r="49" spans="1:5" ht="15.75" x14ac:dyDescent="0.25">
      <c r="A49" s="42"/>
      <c r="B49" s="48" t="s">
        <v>162</v>
      </c>
      <c r="C49" s="39" t="s">
        <v>154</v>
      </c>
      <c r="D49" s="49" t="s">
        <v>137</v>
      </c>
      <c r="E49" s="49">
        <f>'IV Механизмы передачи'!D28</f>
        <v>0</v>
      </c>
    </row>
    <row r="50" spans="1:5" ht="15.75" x14ac:dyDescent="0.25">
      <c r="A50" s="42" t="s">
        <v>172</v>
      </c>
      <c r="B50" s="43" t="s">
        <v>64</v>
      </c>
      <c r="C50" s="39" t="s">
        <v>154</v>
      </c>
      <c r="D50" s="29">
        <v>5</v>
      </c>
      <c r="E50" s="49">
        <f>'IV Механизмы передачи'!B39</f>
        <v>5</v>
      </c>
    </row>
    <row r="51" spans="1:5" ht="15.75" x14ac:dyDescent="0.25">
      <c r="A51" s="42"/>
      <c r="B51" s="48" t="s">
        <v>162</v>
      </c>
      <c r="C51" s="39" t="s">
        <v>154</v>
      </c>
      <c r="D51" s="49" t="s">
        <v>137</v>
      </c>
      <c r="E51" s="49">
        <f>'IV Механизмы передачи'!D39</f>
        <v>5</v>
      </c>
    </row>
    <row r="52" spans="1:5" ht="15.75" x14ac:dyDescent="0.25">
      <c r="A52" s="42" t="s">
        <v>173</v>
      </c>
      <c r="B52" s="43" t="s">
        <v>67</v>
      </c>
      <c r="C52" s="39" t="s">
        <v>154</v>
      </c>
      <c r="D52" s="29">
        <v>0</v>
      </c>
      <c r="E52" s="49">
        <f>'IV Механизмы передачи'!B50</f>
        <v>0</v>
      </c>
    </row>
    <row r="53" spans="1:5" ht="15.75" x14ac:dyDescent="0.25">
      <c r="A53" s="42"/>
      <c r="B53" s="48" t="s">
        <v>162</v>
      </c>
      <c r="C53" s="39" t="s">
        <v>154</v>
      </c>
      <c r="D53" s="49" t="s">
        <v>137</v>
      </c>
      <c r="E53" s="49">
        <f>'IV Механизмы передачи'!D50</f>
        <v>0</v>
      </c>
    </row>
    <row r="54" spans="1:5" ht="15.75" x14ac:dyDescent="0.25">
      <c r="A54" s="42" t="s">
        <v>174</v>
      </c>
      <c r="B54" s="43" t="s">
        <v>70</v>
      </c>
      <c r="C54" s="39" t="s">
        <v>154</v>
      </c>
      <c r="D54" s="29">
        <v>3.1</v>
      </c>
      <c r="E54" s="49">
        <f>'IV Механизмы передачи'!B61</f>
        <v>3.1</v>
      </c>
    </row>
    <row r="55" spans="1:5" ht="15.75" x14ac:dyDescent="0.25">
      <c r="A55" s="42"/>
      <c r="B55" s="48" t="s">
        <v>162</v>
      </c>
      <c r="C55" s="39" t="s">
        <v>154</v>
      </c>
      <c r="D55" s="49" t="s">
        <v>137</v>
      </c>
      <c r="E55" s="49">
        <f>'IV Механизмы передачи'!D61</f>
        <v>3.1</v>
      </c>
    </row>
    <row r="56" spans="1:5" ht="110.25" x14ac:dyDescent="0.25">
      <c r="A56" s="291" t="s">
        <v>175</v>
      </c>
      <c r="B56" s="41" t="s">
        <v>176</v>
      </c>
      <c r="C56" s="292" t="s">
        <v>177</v>
      </c>
      <c r="D56" s="293">
        <f>IF(D23&gt;0,D30/D23%,0)</f>
        <v>1.6630255472825359</v>
      </c>
      <c r="E56" s="293">
        <f>IF(E23&gt;0,E30/E23%,0)</f>
        <v>1.6632480156960674</v>
      </c>
    </row>
    <row r="57" spans="1:5" ht="15.75" x14ac:dyDescent="0.25">
      <c r="A57" s="291"/>
      <c r="B57" s="41" t="s">
        <v>138</v>
      </c>
      <c r="C57" s="292"/>
      <c r="D57" s="293"/>
      <c r="E57" s="293"/>
    </row>
    <row r="58" spans="1:5" ht="15.75" x14ac:dyDescent="0.25">
      <c r="A58" s="42"/>
      <c r="B58" s="48" t="s">
        <v>162</v>
      </c>
      <c r="C58" s="39" t="s">
        <v>177</v>
      </c>
      <c r="D58" s="49" t="s">
        <v>137</v>
      </c>
      <c r="E58" s="49">
        <f>IF(E23&gt;0,E32/E23%,0)</f>
        <v>0.36118790689378399</v>
      </c>
    </row>
    <row r="59" spans="1:5" ht="15.75" x14ac:dyDescent="0.25">
      <c r="A59" s="42" t="s">
        <v>54</v>
      </c>
      <c r="B59" s="43" t="s">
        <v>55</v>
      </c>
      <c r="C59" s="39" t="s">
        <v>177</v>
      </c>
      <c r="D59" s="49">
        <f>IF(D25&gt;0,D33/D25%,0)</f>
        <v>0</v>
      </c>
      <c r="E59" s="49">
        <f>IF(E25&gt;0,E33/E25%,0)</f>
        <v>0</v>
      </c>
    </row>
    <row r="60" spans="1:5" ht="15.75" x14ac:dyDescent="0.25">
      <c r="A60" s="42"/>
      <c r="B60" s="48" t="s">
        <v>162</v>
      </c>
      <c r="C60" s="39" t="s">
        <v>177</v>
      </c>
      <c r="D60" s="49" t="s">
        <v>137</v>
      </c>
      <c r="E60" s="49">
        <f t="shared" ref="E60:E61" si="0">IF(E25&gt;0,E34/E25%,0)</f>
        <v>0</v>
      </c>
    </row>
    <row r="61" spans="1:5" ht="15.75" x14ac:dyDescent="0.25">
      <c r="A61" s="42" t="s">
        <v>60</v>
      </c>
      <c r="B61" s="43" t="s">
        <v>61</v>
      </c>
      <c r="C61" s="39" t="s">
        <v>177</v>
      </c>
      <c r="D61" s="49">
        <f>IF(D26&gt;0,D35/D26%,0)</f>
        <v>1.5978112175102599</v>
      </c>
      <c r="E61" s="49">
        <f t="shared" si="0"/>
        <v>1.5978112175102601</v>
      </c>
    </row>
    <row r="62" spans="1:5" ht="15.75" x14ac:dyDescent="0.25">
      <c r="A62" s="42"/>
      <c r="B62" s="48" t="s">
        <v>162</v>
      </c>
      <c r="C62" s="39" t="s">
        <v>177</v>
      </c>
      <c r="D62" s="49" t="s">
        <v>137</v>
      </c>
      <c r="E62" s="49">
        <f t="shared" ref="E62:E63" si="1">IF(E26&gt;0,E36/E26%,0)</f>
        <v>0</v>
      </c>
    </row>
    <row r="63" spans="1:5" ht="15.75" x14ac:dyDescent="0.25">
      <c r="A63" s="42" t="s">
        <v>63</v>
      </c>
      <c r="B63" s="43" t="s">
        <v>64</v>
      </c>
      <c r="C63" s="39" t="s">
        <v>177</v>
      </c>
      <c r="D63" s="49">
        <f>IF(D27&gt;0,D37/D27%,0)</f>
        <v>1.7946877243359656</v>
      </c>
      <c r="E63" s="49">
        <f t="shared" si="1"/>
        <v>1.7972681524083394</v>
      </c>
    </row>
    <row r="64" spans="1:5" ht="15.75" x14ac:dyDescent="0.25">
      <c r="A64" s="42"/>
      <c r="B64" s="48" t="s">
        <v>162</v>
      </c>
      <c r="C64" s="39" t="s">
        <v>177</v>
      </c>
      <c r="D64" s="49" t="s">
        <v>137</v>
      </c>
      <c r="E64" s="49">
        <f t="shared" ref="E64:E65" si="2">IF(E27&gt;0,E38/E27%,0)</f>
        <v>1.7972681524083394</v>
      </c>
    </row>
    <row r="65" spans="1:5" ht="15.75" x14ac:dyDescent="0.25">
      <c r="A65" s="42" t="s">
        <v>66</v>
      </c>
      <c r="B65" s="43" t="s">
        <v>67</v>
      </c>
      <c r="C65" s="39" t="s">
        <v>177</v>
      </c>
      <c r="D65" s="49">
        <f>IF(D28&gt;0,D39/D28%,0)</f>
        <v>0</v>
      </c>
      <c r="E65" s="49">
        <f t="shared" si="2"/>
        <v>0</v>
      </c>
    </row>
    <row r="66" spans="1:5" ht="15.75" x14ac:dyDescent="0.25">
      <c r="A66" s="42"/>
      <c r="B66" s="48" t="s">
        <v>162</v>
      </c>
      <c r="C66" s="39" t="s">
        <v>177</v>
      </c>
      <c r="D66" s="49" t="s">
        <v>137</v>
      </c>
      <c r="E66" s="49">
        <f t="shared" ref="E66:E67" si="3">IF(E28&gt;0,E40/E28%,0)</f>
        <v>0</v>
      </c>
    </row>
    <row r="67" spans="1:5" ht="15.75" x14ac:dyDescent="0.25">
      <c r="A67" s="42" t="s">
        <v>69</v>
      </c>
      <c r="B67" s="43" t="s">
        <v>70</v>
      </c>
      <c r="C67" s="39" t="s">
        <v>177</v>
      </c>
      <c r="D67" s="49">
        <f>IF(D29&gt;0,D41/D29%,0)</f>
        <v>2.2660818713450293</v>
      </c>
      <c r="E67" s="49">
        <f t="shared" si="3"/>
        <v>2.2644265887509132</v>
      </c>
    </row>
    <row r="68" spans="1:5" ht="15.75" x14ac:dyDescent="0.25">
      <c r="A68" s="42"/>
      <c r="B68" s="48" t="s">
        <v>162</v>
      </c>
      <c r="C68" s="39" t="s">
        <v>177</v>
      </c>
      <c r="D68" s="49" t="s">
        <v>137</v>
      </c>
      <c r="E68" s="49">
        <f>IF(E29&gt;0,E42/E29%,0)</f>
        <v>2.2644265887509132</v>
      </c>
    </row>
    <row r="69" spans="1:5" ht="110.25" x14ac:dyDescent="0.25">
      <c r="A69" s="294" t="s">
        <v>178</v>
      </c>
      <c r="B69" s="50" t="s">
        <v>179</v>
      </c>
      <c r="C69" s="295" t="s">
        <v>177</v>
      </c>
      <c r="D69" s="296">
        <f>IF(D23&gt;0,D43/D23%,0)</f>
        <v>2.8177805519639749</v>
      </c>
      <c r="E69" s="296">
        <f>IF(E23&gt;0,E43/E23%,0)</f>
        <v>2.8181574957638458</v>
      </c>
    </row>
    <row r="70" spans="1:5" ht="15.75" x14ac:dyDescent="0.25">
      <c r="A70" s="294"/>
      <c r="B70" s="51" t="s">
        <v>138</v>
      </c>
      <c r="C70" s="295"/>
      <c r="D70" s="296"/>
      <c r="E70" s="296"/>
    </row>
    <row r="71" spans="1:5" ht="15.75" x14ac:dyDescent="0.25">
      <c r="A71" s="42"/>
      <c r="B71" s="48" t="s">
        <v>162</v>
      </c>
      <c r="C71" s="39" t="s">
        <v>177</v>
      </c>
      <c r="D71" s="49" t="s">
        <v>137</v>
      </c>
      <c r="E71" s="49">
        <f>IF(E23&gt;0,E45/E23%,0)</f>
        <v>0.36118790689378399</v>
      </c>
    </row>
    <row r="72" spans="1:5" ht="15.75" x14ac:dyDescent="0.25">
      <c r="A72" s="42" t="s">
        <v>180</v>
      </c>
      <c r="B72" s="43" t="s">
        <v>55</v>
      </c>
      <c r="C72" s="39" t="s">
        <v>177</v>
      </c>
      <c r="D72" s="49">
        <f>IF(D25&gt;0,D46/D25%,0)</f>
        <v>0</v>
      </c>
      <c r="E72" s="49">
        <f>IF(E25&gt;0,E46/E25%,0)</f>
        <v>0</v>
      </c>
    </row>
    <row r="73" spans="1:5" ht="15.75" x14ac:dyDescent="0.25">
      <c r="A73" s="42"/>
      <c r="B73" s="48" t="s">
        <v>162</v>
      </c>
      <c r="C73" s="39" t="s">
        <v>177</v>
      </c>
      <c r="D73" s="49" t="s">
        <v>137</v>
      </c>
      <c r="E73" s="49">
        <f t="shared" ref="E73:E74" si="4">IF(E25&gt;0,E47/E25%,0)</f>
        <v>0</v>
      </c>
    </row>
    <row r="74" spans="1:5" ht="15.75" x14ac:dyDescent="0.25">
      <c r="A74" s="42" t="s">
        <v>181</v>
      </c>
      <c r="B74" s="43" t="s">
        <v>61</v>
      </c>
      <c r="C74" s="39" t="s">
        <v>177</v>
      </c>
      <c r="D74" s="49">
        <f>IF(D26&gt;0,D48/D26%,0)</f>
        <v>3.0150478796169633</v>
      </c>
      <c r="E74" s="49">
        <f t="shared" si="4"/>
        <v>3.0150478796169633</v>
      </c>
    </row>
    <row r="75" spans="1:5" ht="15.75" x14ac:dyDescent="0.25">
      <c r="A75" s="42"/>
      <c r="B75" s="48" t="s">
        <v>162</v>
      </c>
      <c r="C75" s="39" t="s">
        <v>177</v>
      </c>
      <c r="D75" s="49" t="s">
        <v>137</v>
      </c>
      <c r="E75" s="49">
        <f t="shared" ref="E75:E76" si="5">IF(E26&gt;0,E49/E26%,0)</f>
        <v>0</v>
      </c>
    </row>
    <row r="76" spans="1:5" ht="15.75" x14ac:dyDescent="0.25">
      <c r="A76" s="42" t="s">
        <v>182</v>
      </c>
      <c r="B76" s="43" t="s">
        <v>64</v>
      </c>
      <c r="C76" s="39" t="s">
        <v>177</v>
      </c>
      <c r="D76" s="49">
        <f>IF(D27&gt;0,D50/D27%,0)</f>
        <v>1.7946877243359656</v>
      </c>
      <c r="E76" s="49">
        <f t="shared" si="5"/>
        <v>1.7972681524083394</v>
      </c>
    </row>
    <row r="77" spans="1:5" ht="15.75" x14ac:dyDescent="0.25">
      <c r="A77" s="42"/>
      <c r="B77" s="48" t="s">
        <v>162</v>
      </c>
      <c r="C77" s="39" t="s">
        <v>177</v>
      </c>
      <c r="D77" s="49" t="s">
        <v>137</v>
      </c>
      <c r="E77" s="49">
        <f t="shared" ref="E77:E78" si="6">IF(E27&gt;0,E51/E27%,0)</f>
        <v>1.7972681524083394</v>
      </c>
    </row>
    <row r="78" spans="1:5" ht="15.75" x14ac:dyDescent="0.25">
      <c r="A78" s="42" t="s">
        <v>183</v>
      </c>
      <c r="B78" s="43" t="s">
        <v>67</v>
      </c>
      <c r="C78" s="39" t="s">
        <v>177</v>
      </c>
      <c r="D78" s="49">
        <f>IF(D28&gt;0,D52/D28%,0)</f>
        <v>0</v>
      </c>
      <c r="E78" s="49">
        <f t="shared" si="6"/>
        <v>0</v>
      </c>
    </row>
    <row r="79" spans="1:5" ht="15.75" x14ac:dyDescent="0.25">
      <c r="A79" s="42"/>
      <c r="B79" s="48" t="s">
        <v>162</v>
      </c>
      <c r="C79" s="39" t="s">
        <v>177</v>
      </c>
      <c r="D79" s="49" t="s">
        <v>137</v>
      </c>
      <c r="E79" s="49">
        <f t="shared" ref="E79:E80" si="7">IF(E28&gt;0,E53/E28%,0)</f>
        <v>0</v>
      </c>
    </row>
    <row r="80" spans="1:5" ht="15.75" x14ac:dyDescent="0.25">
      <c r="A80" s="42" t="s">
        <v>184</v>
      </c>
      <c r="B80" s="43" t="s">
        <v>70</v>
      </c>
      <c r="C80" s="39" t="s">
        <v>177</v>
      </c>
      <c r="D80" s="49">
        <f>IF(D29&gt;0,D54/D29%,0)</f>
        <v>2.2660818713450293</v>
      </c>
      <c r="E80" s="49">
        <f t="shared" si="7"/>
        <v>2.2644265887509132</v>
      </c>
    </row>
    <row r="81" spans="1:5" ht="15.75" x14ac:dyDescent="0.25">
      <c r="A81" s="42"/>
      <c r="B81" s="48" t="s">
        <v>162</v>
      </c>
      <c r="C81" s="39" t="s">
        <v>177</v>
      </c>
      <c r="D81" s="49" t="s">
        <v>137</v>
      </c>
      <c r="E81" s="49">
        <f>IF(E29&gt;0,E55/E29%,0)</f>
        <v>2.2644265887509132</v>
      </c>
    </row>
    <row r="82" spans="1:5" ht="47.25" x14ac:dyDescent="0.25">
      <c r="A82" s="288" t="s">
        <v>185</v>
      </c>
      <c r="B82" s="52" t="s">
        <v>186</v>
      </c>
      <c r="C82" s="39" t="s">
        <v>136</v>
      </c>
      <c r="D82" s="45" t="s">
        <v>137</v>
      </c>
      <c r="E82" s="45">
        <f>SUM(E83:E86)</f>
        <v>16</v>
      </c>
    </row>
    <row r="83" spans="1:5" ht="31.5" x14ac:dyDescent="0.25">
      <c r="A83" s="288"/>
      <c r="B83" s="53" t="s">
        <v>187</v>
      </c>
      <c r="C83" s="39" t="s">
        <v>136</v>
      </c>
      <c r="D83" s="45" t="s">
        <v>137</v>
      </c>
      <c r="E83" s="44">
        <v>14</v>
      </c>
    </row>
    <row r="84" spans="1:5" ht="31.5" x14ac:dyDescent="0.25">
      <c r="A84" s="288"/>
      <c r="B84" s="53" t="s">
        <v>188</v>
      </c>
      <c r="C84" s="39" t="s">
        <v>136</v>
      </c>
      <c r="D84" s="45" t="s">
        <v>137</v>
      </c>
      <c r="E84" s="44"/>
    </row>
    <row r="85" spans="1:5" ht="15.75" x14ac:dyDescent="0.25">
      <c r="A85" s="288"/>
      <c r="B85" s="53" t="s">
        <v>189</v>
      </c>
      <c r="C85" s="39" t="s">
        <v>136</v>
      </c>
      <c r="D85" s="45" t="s">
        <v>137</v>
      </c>
      <c r="E85" s="44"/>
    </row>
    <row r="86" spans="1:5" ht="15.75" x14ac:dyDescent="0.25">
      <c r="A86" s="288"/>
      <c r="B86" s="53" t="s">
        <v>190</v>
      </c>
      <c r="C86" s="39" t="s">
        <v>136</v>
      </c>
      <c r="D86" s="45" t="s">
        <v>137</v>
      </c>
      <c r="E86" s="44">
        <v>2</v>
      </c>
    </row>
    <row r="87" spans="1:5" ht="66" x14ac:dyDescent="0.25">
      <c r="A87" s="283" t="s">
        <v>191</v>
      </c>
      <c r="B87" s="54" t="s">
        <v>192</v>
      </c>
      <c r="C87" s="289" t="s">
        <v>154</v>
      </c>
      <c r="D87" s="290">
        <f>SUM(D89,D90,D91,D92,D93,D94,D95)</f>
        <v>8.4</v>
      </c>
      <c r="E87" s="290">
        <f>SUM(E89,E90,E91,E92,E93,E94,E95)</f>
        <v>8.4</v>
      </c>
    </row>
    <row r="88" spans="1:5" ht="15.75" x14ac:dyDescent="0.25">
      <c r="A88" s="284"/>
      <c r="B88" s="43" t="s">
        <v>138</v>
      </c>
      <c r="C88" s="289"/>
      <c r="D88" s="290"/>
      <c r="E88" s="290"/>
    </row>
    <row r="89" spans="1:5" ht="15.75" x14ac:dyDescent="0.25">
      <c r="A89" s="284"/>
      <c r="B89" s="55" t="s">
        <v>193</v>
      </c>
      <c r="C89" s="39" t="s">
        <v>154</v>
      </c>
      <c r="D89" s="56">
        <v>0.3</v>
      </c>
      <c r="E89" s="56">
        <v>0.3</v>
      </c>
    </row>
    <row r="90" spans="1:5" ht="15.75" x14ac:dyDescent="0.25">
      <c r="A90" s="284"/>
      <c r="B90" s="55" t="s">
        <v>55</v>
      </c>
      <c r="C90" s="39" t="s">
        <v>154</v>
      </c>
      <c r="D90" s="56">
        <v>0</v>
      </c>
      <c r="E90" s="56">
        <v>0</v>
      </c>
    </row>
    <row r="91" spans="1:5" ht="15.75" x14ac:dyDescent="0.25">
      <c r="A91" s="284"/>
      <c r="B91" s="55" t="s">
        <v>61</v>
      </c>
      <c r="C91" s="39" t="s">
        <v>154</v>
      </c>
      <c r="D91" s="225">
        <v>0</v>
      </c>
      <c r="E91" s="225">
        <v>0</v>
      </c>
    </row>
    <row r="92" spans="1:5" ht="15.75" x14ac:dyDescent="0.25">
      <c r="A92" s="284"/>
      <c r="B92" s="55" t="s">
        <v>64</v>
      </c>
      <c r="C92" s="39" t="s">
        <v>154</v>
      </c>
      <c r="D92" s="56">
        <v>5</v>
      </c>
      <c r="E92" s="56">
        <v>5</v>
      </c>
    </row>
    <row r="93" spans="1:5" ht="15.75" x14ac:dyDescent="0.25">
      <c r="A93" s="284"/>
      <c r="B93" s="55" t="s">
        <v>67</v>
      </c>
      <c r="C93" s="39" t="s">
        <v>154</v>
      </c>
      <c r="D93" s="56">
        <v>0</v>
      </c>
      <c r="E93" s="56">
        <v>0</v>
      </c>
    </row>
    <row r="94" spans="1:5" ht="15.75" x14ac:dyDescent="0.25">
      <c r="A94" s="284"/>
      <c r="B94" s="55" t="s">
        <v>70</v>
      </c>
      <c r="C94" s="39" t="s">
        <v>154</v>
      </c>
      <c r="D94" s="56">
        <v>3.1</v>
      </c>
      <c r="E94" s="56">
        <v>3.1</v>
      </c>
    </row>
    <row r="95" spans="1:5" ht="15.75" x14ac:dyDescent="0.25">
      <c r="A95" s="285"/>
      <c r="B95" s="55" t="s">
        <v>194</v>
      </c>
      <c r="C95" s="39" t="s">
        <v>154</v>
      </c>
      <c r="D95" s="56">
        <v>0</v>
      </c>
      <c r="E95" s="56">
        <v>0</v>
      </c>
    </row>
    <row r="96" spans="1:5" ht="47.25" x14ac:dyDescent="0.25">
      <c r="A96" s="283" t="s">
        <v>195</v>
      </c>
      <c r="B96" s="54" t="s">
        <v>196</v>
      </c>
      <c r="C96" s="39" t="s">
        <v>177</v>
      </c>
      <c r="D96" s="45" t="s">
        <v>137</v>
      </c>
      <c r="E96" s="47">
        <f>IF(E97+E98&gt;0,E97/(E97+E98)*100,0)</f>
        <v>0</v>
      </c>
    </row>
    <row r="97" spans="1:5" ht="31.5" x14ac:dyDescent="0.25">
      <c r="A97" s="284"/>
      <c r="B97" s="57" t="s">
        <v>197</v>
      </c>
      <c r="C97" s="39" t="s">
        <v>198</v>
      </c>
      <c r="D97" s="45" t="s">
        <v>137</v>
      </c>
      <c r="E97" s="45">
        <f>'VI Факты получения'!D8</f>
        <v>0</v>
      </c>
    </row>
    <row r="98" spans="1:5" ht="31.5" x14ac:dyDescent="0.25">
      <c r="A98" s="285"/>
      <c r="B98" s="57" t="s">
        <v>199</v>
      </c>
      <c r="C98" s="39" t="s">
        <v>198</v>
      </c>
      <c r="D98" s="45" t="s">
        <v>137</v>
      </c>
      <c r="E98" s="45">
        <f>'VI Факты получения'!C8</f>
        <v>722</v>
      </c>
    </row>
    <row r="99" spans="1:5" ht="59.25" customHeight="1" x14ac:dyDescent="0.25">
      <c r="A99" s="286" t="s">
        <v>200</v>
      </c>
      <c r="B99" s="286"/>
      <c r="C99" s="286"/>
      <c r="D99" s="286"/>
      <c r="E99" s="286"/>
    </row>
    <row r="100" spans="1:5" ht="70.5" customHeight="1" x14ac:dyDescent="0.25">
      <c r="A100" s="286" t="s">
        <v>201</v>
      </c>
      <c r="B100" s="286"/>
      <c r="C100" s="286"/>
      <c r="D100" s="286"/>
      <c r="E100" s="286"/>
    </row>
    <row r="101" spans="1:5" s="58" customFormat="1" ht="37.5" customHeight="1" x14ac:dyDescent="0.25">
      <c r="A101" s="286" t="s">
        <v>202</v>
      </c>
      <c r="B101" s="286"/>
      <c r="C101" s="286"/>
      <c r="D101" s="286"/>
      <c r="E101" s="286"/>
    </row>
    <row r="102" spans="1:5" ht="40.5" customHeight="1" x14ac:dyDescent="0.25">
      <c r="A102" s="287"/>
      <c r="B102" s="287"/>
      <c r="C102" s="287"/>
      <c r="D102" s="287"/>
      <c r="E102" s="287"/>
    </row>
  </sheetData>
  <sheetProtection algorithmName="SHA-512" hashValue="P7ZWTUKqW1159eXFcsNlDE2B4zMVOcCgev4C//1C0MmcZNmKnrG4IIVbayeC300OY9gC5CWvucQb+tUS2A+dfg==" saltValue="Lm3ib4JwnN0Zf40+FYiQHw==" spinCount="100000" sheet="1" objects="1" scenarios="1" formatCells="0" formatColumns="0" formatRows="0" deleteColumns="0" deleteRows="0"/>
  <mergeCells count="46">
    <mergeCell ref="A1:E1"/>
    <mergeCell ref="A2:E2"/>
    <mergeCell ref="A4:A6"/>
    <mergeCell ref="B4:B6"/>
    <mergeCell ref="C4:C6"/>
    <mergeCell ref="D4:E4"/>
    <mergeCell ref="D5:D6"/>
    <mergeCell ref="A8:A9"/>
    <mergeCell ref="C8:C9"/>
    <mergeCell ref="D8:D9"/>
    <mergeCell ref="E8:E9"/>
    <mergeCell ref="A15:E15"/>
    <mergeCell ref="A16:A17"/>
    <mergeCell ref="C16:C17"/>
    <mergeCell ref="D16:D17"/>
    <mergeCell ref="E16:E17"/>
    <mergeCell ref="A23:A24"/>
    <mergeCell ref="C23:C24"/>
    <mergeCell ref="D23:D24"/>
    <mergeCell ref="E23:E24"/>
    <mergeCell ref="A30:A31"/>
    <mergeCell ref="C30:C31"/>
    <mergeCell ref="D30:D31"/>
    <mergeCell ref="E30:E31"/>
    <mergeCell ref="A43:A44"/>
    <mergeCell ref="C43:C44"/>
    <mergeCell ref="D43:D44"/>
    <mergeCell ref="E43:E44"/>
    <mergeCell ref="A56:A57"/>
    <mergeCell ref="C56:C57"/>
    <mergeCell ref="D56:D57"/>
    <mergeCell ref="E56:E57"/>
    <mergeCell ref="A69:A70"/>
    <mergeCell ref="C69:C70"/>
    <mergeCell ref="D69:D70"/>
    <mergeCell ref="E69:E70"/>
    <mergeCell ref="A82:A86"/>
    <mergeCell ref="A87:A95"/>
    <mergeCell ref="C87:C88"/>
    <mergeCell ref="D87:D88"/>
    <mergeCell ref="E87:E88"/>
    <mergeCell ref="A96:A98"/>
    <mergeCell ref="A99:E99"/>
    <mergeCell ref="A100:E100"/>
    <mergeCell ref="A101:E101"/>
    <mergeCell ref="A102:E102"/>
  </mergeCells>
  <dataValidations count="1">
    <dataValidation type="list" allowBlank="1" showInputMessage="1" showErrorMessage="1" sqref="E6">
      <formula1>Дата</formula1>
    </dataValidation>
  </dataValidations>
  <pageMargins left="0.39370078740157477" right="0.39370078740157477" top="0.59055118110236249" bottom="0.39370078740157477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31"/>
  <sheetViews>
    <sheetView zoomScale="85" workbookViewId="0">
      <pane ySplit="7" topLeftCell="A8" activePane="bottomLeft" state="frozen"/>
      <selection activeCell="G36" sqref="G36"/>
      <selection pane="bottomLeft" activeCell="G39" sqref="G39"/>
    </sheetView>
  </sheetViews>
  <sheetFormatPr defaultRowHeight="15.75" x14ac:dyDescent="0.25"/>
  <cols>
    <col min="1" max="1" width="13.5703125" style="59" customWidth="1"/>
    <col min="2" max="2" width="10.7109375" style="59" customWidth="1"/>
    <col min="3" max="4" width="19.28515625" style="59" customWidth="1"/>
    <col min="5" max="8" width="19" style="59" customWidth="1"/>
    <col min="9" max="16384" width="9.140625" style="59"/>
  </cols>
  <sheetData>
    <row r="1" spans="1:8" ht="16.5" x14ac:dyDescent="0.25">
      <c r="A1" s="314" t="s">
        <v>203</v>
      </c>
      <c r="B1" s="314"/>
      <c r="C1" s="314"/>
      <c r="D1" s="314"/>
      <c r="E1" s="314"/>
      <c r="F1" s="314"/>
      <c r="G1" s="314"/>
      <c r="H1" s="314"/>
    </row>
    <row r="3" spans="1:8" x14ac:dyDescent="0.25">
      <c r="A3" s="315" t="s">
        <v>204</v>
      </c>
      <c r="B3" s="315" t="s">
        <v>205</v>
      </c>
      <c r="C3" s="315"/>
      <c r="D3" s="315"/>
      <c r="E3" s="315"/>
      <c r="F3" s="315"/>
      <c r="G3" s="315"/>
      <c r="H3" s="315"/>
    </row>
    <row r="4" spans="1:8" ht="15.75" customHeight="1" x14ac:dyDescent="0.25">
      <c r="A4" s="315"/>
      <c r="B4" s="315" t="s">
        <v>206</v>
      </c>
      <c r="C4" s="316" t="s">
        <v>207</v>
      </c>
      <c r="D4" s="317"/>
      <c r="E4" s="317"/>
      <c r="F4" s="317"/>
      <c r="G4" s="317"/>
      <c r="H4" s="318"/>
    </row>
    <row r="5" spans="1:8" x14ac:dyDescent="0.25">
      <c r="A5" s="315"/>
      <c r="B5" s="315"/>
      <c r="C5" s="319" t="s">
        <v>208</v>
      </c>
      <c r="D5" s="319" t="s">
        <v>209</v>
      </c>
      <c r="E5" s="315" t="s">
        <v>144</v>
      </c>
      <c r="F5" s="315"/>
      <c r="G5" s="315"/>
      <c r="H5" s="315"/>
    </row>
    <row r="6" spans="1:8" ht="51" x14ac:dyDescent="0.25">
      <c r="A6" s="315"/>
      <c r="B6" s="315"/>
      <c r="C6" s="320"/>
      <c r="D6" s="320"/>
      <c r="E6" s="60" t="s">
        <v>210</v>
      </c>
      <c r="F6" s="61" t="s">
        <v>211</v>
      </c>
      <c r="G6" s="60" t="s">
        <v>212</v>
      </c>
      <c r="H6" s="60" t="s">
        <v>213</v>
      </c>
    </row>
    <row r="7" spans="1:8" x14ac:dyDescent="0.25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1">
        <v>6</v>
      </c>
      <c r="G7" s="60">
        <v>7</v>
      </c>
      <c r="H7" s="60">
        <v>8</v>
      </c>
    </row>
    <row r="8" spans="1:8" x14ac:dyDescent="0.25">
      <c r="A8" s="308" t="s">
        <v>214</v>
      </c>
      <c r="B8" s="309"/>
      <c r="C8" s="309"/>
      <c r="D8" s="309"/>
      <c r="E8" s="309"/>
      <c r="F8" s="309"/>
      <c r="G8" s="309"/>
      <c r="H8" s="310"/>
    </row>
    <row r="9" spans="1:8" x14ac:dyDescent="0.25">
      <c r="A9" s="62">
        <v>44927</v>
      </c>
      <c r="B9" s="45">
        <f t="shared" ref="B9:B11" si="0">SUM(C9:D9)</f>
        <v>3</v>
      </c>
      <c r="C9" s="44">
        <v>0</v>
      </c>
      <c r="D9" s="45">
        <f t="shared" ref="D9:D11" si="1">SUM(E9:H9)</f>
        <v>3</v>
      </c>
      <c r="E9" s="44">
        <v>2</v>
      </c>
      <c r="F9" s="44">
        <v>1</v>
      </c>
      <c r="G9" s="44">
        <v>0</v>
      </c>
      <c r="H9" s="44">
        <v>0</v>
      </c>
    </row>
    <row r="10" spans="1:8" x14ac:dyDescent="0.25">
      <c r="A10" s="62">
        <v>45108</v>
      </c>
      <c r="B10" s="45">
        <f t="shared" si="0"/>
        <v>3</v>
      </c>
      <c r="C10" s="44">
        <v>0</v>
      </c>
      <c r="D10" s="45">
        <f t="shared" si="1"/>
        <v>3</v>
      </c>
      <c r="E10" s="44">
        <v>2</v>
      </c>
      <c r="F10" s="44">
        <v>1</v>
      </c>
      <c r="G10" s="44">
        <v>0</v>
      </c>
      <c r="H10" s="44">
        <v>0</v>
      </c>
    </row>
    <row r="11" spans="1:8" x14ac:dyDescent="0.25">
      <c r="A11" s="62">
        <v>45383</v>
      </c>
      <c r="B11" s="45">
        <f t="shared" si="0"/>
        <v>11</v>
      </c>
      <c r="C11" s="44">
        <v>0</v>
      </c>
      <c r="D11" s="45">
        <f t="shared" si="1"/>
        <v>11</v>
      </c>
      <c r="E11" s="44">
        <v>3</v>
      </c>
      <c r="F11" s="44">
        <v>2</v>
      </c>
      <c r="G11" s="44">
        <v>6</v>
      </c>
      <c r="H11" s="44"/>
    </row>
    <row r="12" spans="1:8" x14ac:dyDescent="0.25">
      <c r="A12" s="311" t="s">
        <v>215</v>
      </c>
      <c r="B12" s="312"/>
      <c r="C12" s="312"/>
      <c r="D12" s="312"/>
      <c r="E12" s="312"/>
      <c r="F12" s="312"/>
      <c r="G12" s="312"/>
      <c r="H12" s="313"/>
    </row>
    <row r="13" spans="1:8" x14ac:dyDescent="0.25">
      <c r="A13" s="62">
        <v>44927</v>
      </c>
      <c r="B13" s="45">
        <f t="shared" ref="B13:B31" si="2">SUM(C13:D13)</f>
        <v>39</v>
      </c>
      <c r="C13" s="44">
        <v>35</v>
      </c>
      <c r="D13" s="45">
        <f t="shared" ref="D13:D27" si="3">SUM(E13:H13)</f>
        <v>4</v>
      </c>
      <c r="E13" s="44">
        <v>0</v>
      </c>
      <c r="F13" s="44">
        <v>1</v>
      </c>
      <c r="G13" s="44">
        <v>2</v>
      </c>
      <c r="H13" s="44">
        <v>1</v>
      </c>
    </row>
    <row r="14" spans="1:8" x14ac:dyDescent="0.25">
      <c r="A14" s="62">
        <v>45108</v>
      </c>
      <c r="B14" s="45">
        <f t="shared" si="2"/>
        <v>39</v>
      </c>
      <c r="C14" s="44">
        <v>35</v>
      </c>
      <c r="D14" s="45">
        <f t="shared" si="3"/>
        <v>4</v>
      </c>
      <c r="E14" s="44">
        <v>0</v>
      </c>
      <c r="F14" s="44">
        <v>1</v>
      </c>
      <c r="G14" s="44">
        <v>2</v>
      </c>
      <c r="H14" s="44">
        <v>1</v>
      </c>
    </row>
    <row r="15" spans="1:8" x14ac:dyDescent="0.25">
      <c r="A15" s="62">
        <v>45383</v>
      </c>
      <c r="B15" s="45">
        <f t="shared" si="2"/>
        <v>47</v>
      </c>
      <c r="C15" s="44">
        <v>36</v>
      </c>
      <c r="D15" s="45">
        <f t="shared" si="3"/>
        <v>11</v>
      </c>
      <c r="E15" s="44">
        <v>0</v>
      </c>
      <c r="F15" s="44">
        <v>5</v>
      </c>
      <c r="G15" s="44">
        <v>4</v>
      </c>
      <c r="H15" s="44">
        <v>2</v>
      </c>
    </row>
    <row r="16" spans="1:8" x14ac:dyDescent="0.25">
      <c r="A16" s="311" t="s">
        <v>216</v>
      </c>
      <c r="B16" s="312"/>
      <c r="C16" s="312"/>
      <c r="D16" s="312"/>
      <c r="E16" s="312"/>
      <c r="F16" s="312"/>
      <c r="G16" s="312"/>
      <c r="H16" s="313"/>
    </row>
    <row r="17" spans="1:8" x14ac:dyDescent="0.25">
      <c r="A17" s="62">
        <v>44927</v>
      </c>
      <c r="B17" s="45">
        <f t="shared" si="2"/>
        <v>32</v>
      </c>
      <c r="C17" s="44">
        <v>14</v>
      </c>
      <c r="D17" s="45">
        <f t="shared" si="3"/>
        <v>18</v>
      </c>
      <c r="E17" s="44">
        <v>2</v>
      </c>
      <c r="F17" s="44">
        <v>14</v>
      </c>
      <c r="G17" s="44">
        <v>1</v>
      </c>
      <c r="H17" s="44">
        <v>1</v>
      </c>
    </row>
    <row r="18" spans="1:8" x14ac:dyDescent="0.25">
      <c r="A18" s="62">
        <v>45108</v>
      </c>
      <c r="B18" s="45">
        <f t="shared" si="2"/>
        <v>32</v>
      </c>
      <c r="C18" s="44">
        <v>14</v>
      </c>
      <c r="D18" s="45">
        <f t="shared" si="3"/>
        <v>18</v>
      </c>
      <c r="E18" s="44">
        <v>2</v>
      </c>
      <c r="F18" s="44">
        <v>14</v>
      </c>
      <c r="G18" s="44">
        <v>1</v>
      </c>
      <c r="H18" s="44">
        <v>1</v>
      </c>
    </row>
    <row r="19" spans="1:8" x14ac:dyDescent="0.25">
      <c r="A19" s="62">
        <v>45383</v>
      </c>
      <c r="B19" s="45">
        <f t="shared" si="2"/>
        <v>49</v>
      </c>
      <c r="C19" s="44">
        <v>14</v>
      </c>
      <c r="D19" s="45">
        <f t="shared" si="3"/>
        <v>35</v>
      </c>
      <c r="E19" s="44">
        <v>3</v>
      </c>
      <c r="F19" s="44">
        <v>18</v>
      </c>
      <c r="G19" s="44">
        <v>9</v>
      </c>
      <c r="H19" s="44">
        <v>5</v>
      </c>
    </row>
    <row r="20" spans="1:8" x14ac:dyDescent="0.25">
      <c r="A20" s="311" t="s">
        <v>217</v>
      </c>
      <c r="B20" s="312"/>
      <c r="C20" s="312"/>
      <c r="D20" s="312"/>
      <c r="E20" s="312"/>
      <c r="F20" s="312"/>
      <c r="G20" s="312"/>
      <c r="H20" s="313"/>
    </row>
    <row r="21" spans="1:8" x14ac:dyDescent="0.25">
      <c r="A21" s="62">
        <v>44927</v>
      </c>
      <c r="B21" s="45">
        <f t="shared" si="2"/>
        <v>0</v>
      </c>
      <c r="C21" s="44">
        <v>0</v>
      </c>
      <c r="D21" s="45">
        <f t="shared" si="3"/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 x14ac:dyDescent="0.25">
      <c r="A22" s="62">
        <v>45108</v>
      </c>
      <c r="B22" s="45">
        <f t="shared" si="2"/>
        <v>0</v>
      </c>
      <c r="C22" s="44">
        <v>0</v>
      </c>
      <c r="D22" s="45">
        <f t="shared" si="3"/>
        <v>0</v>
      </c>
      <c r="E22" s="44">
        <v>0</v>
      </c>
      <c r="F22" s="44">
        <v>0</v>
      </c>
      <c r="G22" s="44">
        <v>0</v>
      </c>
      <c r="H22" s="44">
        <v>0</v>
      </c>
    </row>
    <row r="23" spans="1:8" x14ac:dyDescent="0.25">
      <c r="A23" s="62">
        <v>45383</v>
      </c>
      <c r="B23" s="45">
        <f t="shared" si="2"/>
        <v>0</v>
      </c>
      <c r="C23" s="44">
        <v>0</v>
      </c>
      <c r="D23" s="45">
        <f t="shared" si="3"/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x14ac:dyDescent="0.25">
      <c r="A24" s="311" t="s">
        <v>218</v>
      </c>
      <c r="B24" s="312"/>
      <c r="C24" s="312"/>
      <c r="D24" s="312"/>
      <c r="E24" s="312"/>
      <c r="F24" s="312"/>
      <c r="G24" s="312"/>
      <c r="H24" s="313"/>
    </row>
    <row r="25" spans="1:8" x14ac:dyDescent="0.25">
      <c r="A25" s="62">
        <v>44927</v>
      </c>
      <c r="B25" s="45">
        <f t="shared" si="2"/>
        <v>9</v>
      </c>
      <c r="C25" s="44">
        <v>1</v>
      </c>
      <c r="D25" s="45">
        <f t="shared" si="3"/>
        <v>8</v>
      </c>
      <c r="E25" s="44">
        <v>0</v>
      </c>
      <c r="F25" s="44">
        <v>2</v>
      </c>
      <c r="G25" s="44">
        <v>2</v>
      </c>
      <c r="H25" s="44">
        <v>4</v>
      </c>
    </row>
    <row r="26" spans="1:8" x14ac:dyDescent="0.25">
      <c r="A26" s="62">
        <v>45108</v>
      </c>
      <c r="B26" s="45">
        <f t="shared" si="2"/>
        <v>9</v>
      </c>
      <c r="C26" s="44">
        <v>1</v>
      </c>
      <c r="D26" s="45">
        <f t="shared" si="3"/>
        <v>8</v>
      </c>
      <c r="E26" s="44">
        <v>0</v>
      </c>
      <c r="F26" s="44">
        <v>2</v>
      </c>
      <c r="G26" s="44">
        <v>2</v>
      </c>
      <c r="H26" s="44">
        <v>4</v>
      </c>
    </row>
    <row r="27" spans="1:8" x14ac:dyDescent="0.25">
      <c r="A27" s="62">
        <v>45383</v>
      </c>
      <c r="B27" s="45">
        <f t="shared" si="2"/>
        <v>19</v>
      </c>
      <c r="C27" s="44">
        <v>1</v>
      </c>
      <c r="D27" s="45">
        <f t="shared" si="3"/>
        <v>18</v>
      </c>
      <c r="E27" s="44">
        <v>0</v>
      </c>
      <c r="F27" s="44">
        <v>4</v>
      </c>
      <c r="G27" s="44">
        <v>6</v>
      </c>
      <c r="H27" s="44">
        <v>8</v>
      </c>
    </row>
    <row r="28" spans="1:8" x14ac:dyDescent="0.25">
      <c r="A28" s="305" t="s">
        <v>219</v>
      </c>
      <c r="B28" s="306"/>
      <c r="C28" s="306"/>
      <c r="D28" s="306"/>
      <c r="E28" s="306"/>
      <c r="F28" s="306"/>
      <c r="G28" s="306"/>
      <c r="H28" s="307"/>
    </row>
    <row r="29" spans="1:8" x14ac:dyDescent="0.25">
      <c r="A29" s="62">
        <v>44927</v>
      </c>
      <c r="B29" s="45">
        <f t="shared" si="2"/>
        <v>83</v>
      </c>
      <c r="C29" s="45">
        <f>SUM(C9+C13+C17+C21+C25)</f>
        <v>50</v>
      </c>
      <c r="D29" s="45">
        <f t="shared" ref="D29:H29" si="4">SUM(D9+D13+D17+D21+D25)</f>
        <v>33</v>
      </c>
      <c r="E29" s="45">
        <f t="shared" si="4"/>
        <v>4</v>
      </c>
      <c r="F29" s="45">
        <f t="shared" si="4"/>
        <v>18</v>
      </c>
      <c r="G29" s="45">
        <f t="shared" si="4"/>
        <v>5</v>
      </c>
      <c r="H29" s="45">
        <f t="shared" si="4"/>
        <v>6</v>
      </c>
    </row>
    <row r="30" spans="1:8" x14ac:dyDescent="0.25">
      <c r="A30" s="62">
        <v>45108</v>
      </c>
      <c r="B30" s="45">
        <f t="shared" si="2"/>
        <v>83</v>
      </c>
      <c r="C30" s="45">
        <f t="shared" ref="C30:H31" si="5">SUM(C10+C14+C18+C22+C26)</f>
        <v>50</v>
      </c>
      <c r="D30" s="45">
        <f t="shared" si="5"/>
        <v>33</v>
      </c>
      <c r="E30" s="45">
        <f t="shared" si="5"/>
        <v>4</v>
      </c>
      <c r="F30" s="45">
        <f t="shared" si="5"/>
        <v>18</v>
      </c>
      <c r="G30" s="45">
        <f t="shared" si="5"/>
        <v>5</v>
      </c>
      <c r="H30" s="45">
        <f t="shared" si="5"/>
        <v>6</v>
      </c>
    </row>
    <row r="31" spans="1:8" x14ac:dyDescent="0.25">
      <c r="A31" s="62">
        <v>45383</v>
      </c>
      <c r="B31" s="45">
        <f t="shared" si="2"/>
        <v>126</v>
      </c>
      <c r="C31" s="45">
        <f t="shared" si="5"/>
        <v>51</v>
      </c>
      <c r="D31" s="45">
        <f t="shared" si="5"/>
        <v>75</v>
      </c>
      <c r="E31" s="45">
        <f t="shared" si="5"/>
        <v>6</v>
      </c>
      <c r="F31" s="45">
        <f t="shared" si="5"/>
        <v>29</v>
      </c>
      <c r="G31" s="45">
        <f t="shared" si="5"/>
        <v>25</v>
      </c>
      <c r="H31" s="45">
        <f t="shared" si="5"/>
        <v>15</v>
      </c>
    </row>
  </sheetData>
  <sheetProtection algorithmName="SHA-512" hashValue="8NoHPa3NTURjO1LUtMgWkWnkHUm3IgAWNVY8T54OtUfoLT6ma60TqVMIzSRVEyyJd+gLxsqZHVkvbR3p3aYtPA==" saltValue="XZQUoFL2NIiPqLjW7srtUg==" spinCount="100000" sheet="1" objects="1" scenarios="1" formatCells="0" formatColumns="0" formatRows="0" sort="0"/>
  <mergeCells count="14">
    <mergeCell ref="A1:H1"/>
    <mergeCell ref="A3:A6"/>
    <mergeCell ref="B3:H3"/>
    <mergeCell ref="B4:B6"/>
    <mergeCell ref="C4:H4"/>
    <mergeCell ref="C5:C6"/>
    <mergeCell ref="D5:D6"/>
    <mergeCell ref="E5:H5"/>
    <mergeCell ref="A28:H28"/>
    <mergeCell ref="A8:H8"/>
    <mergeCell ref="A12:H12"/>
    <mergeCell ref="A16:H16"/>
    <mergeCell ref="A20:H20"/>
    <mergeCell ref="A24:H24"/>
  </mergeCells>
  <dataValidations count="2">
    <dataValidation type="list" allowBlank="1" showInputMessage="1" showErrorMessage="1" sqref="A9:A11 A13:A15 A17:A19 A21:A23 A25:A27 A29:A30">
      <formula1>Дата</formula1>
    </dataValidation>
    <dataValidation type="list" allowBlank="1" showInputMessage="1" showErrorMessage="1" sqref="A31">
      <formula1>"01.07.2023, 01.01.2024"</formula1>
    </dataValidation>
  </dataValidations>
  <pageMargins left="0.39370078740157477" right="0.39370078740157477" top="0.59055118110236249" bottom="0.39370078740157477" header="0.31496062992125984" footer="0.31496062992125984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I64"/>
  <sheetViews>
    <sheetView zoomScale="90" zoomScaleNormal="90" workbookViewId="0">
      <pane ySplit="5" topLeftCell="A48" activePane="bottomLeft" state="frozen"/>
      <selection activeCell="B9" sqref="B9"/>
      <selection pane="bottomLeft" activeCell="E54" sqref="E54"/>
    </sheetView>
  </sheetViews>
  <sheetFormatPr defaultRowHeight="15.75" x14ac:dyDescent="0.25"/>
  <cols>
    <col min="1" max="1" width="54.7109375" style="63" customWidth="1"/>
    <col min="2" max="4" width="31.140625" style="63" bestFit="1" customWidth="1"/>
    <col min="5" max="9" width="14" style="63" customWidth="1"/>
    <col min="10" max="10" width="26.5703125" style="63" customWidth="1"/>
    <col min="11" max="16384" width="9.140625" style="63"/>
  </cols>
  <sheetData>
    <row r="1" spans="1:9" ht="16.5" x14ac:dyDescent="0.25">
      <c r="A1" s="314" t="s">
        <v>220</v>
      </c>
      <c r="B1" s="314"/>
      <c r="C1" s="314"/>
      <c r="D1" s="314"/>
      <c r="E1" s="64"/>
      <c r="F1" s="64"/>
      <c r="G1" s="64"/>
      <c r="H1" s="64"/>
      <c r="I1" s="64"/>
    </row>
    <row r="2" spans="1:9" ht="16.5" x14ac:dyDescent="0.25">
      <c r="A2" s="304" t="s">
        <v>221</v>
      </c>
      <c r="B2" s="304"/>
      <c r="C2" s="304"/>
      <c r="D2" s="304"/>
    </row>
    <row r="4" spans="1:9" ht="78.75" x14ac:dyDescent="0.25">
      <c r="A4" s="324" t="s">
        <v>222</v>
      </c>
      <c r="B4" s="66" t="s">
        <v>223</v>
      </c>
      <c r="C4" s="65" t="s">
        <v>224</v>
      </c>
      <c r="D4" s="65" t="s">
        <v>225</v>
      </c>
    </row>
    <row r="5" spans="1:9" x14ac:dyDescent="0.25">
      <c r="A5" s="324"/>
      <c r="B5" s="324" t="s">
        <v>16</v>
      </c>
      <c r="C5" s="324"/>
      <c r="D5" s="324"/>
    </row>
    <row r="6" spans="1:9" x14ac:dyDescent="0.25">
      <c r="A6" s="65">
        <v>1</v>
      </c>
      <c r="B6" s="65">
        <v>2</v>
      </c>
      <c r="C6" s="65">
        <v>3</v>
      </c>
      <c r="D6" s="65">
        <v>4</v>
      </c>
    </row>
    <row r="7" spans="1:9" x14ac:dyDescent="0.25">
      <c r="A7" s="325" t="s">
        <v>214</v>
      </c>
      <c r="B7" s="326"/>
      <c r="C7" s="326"/>
      <c r="D7" s="327"/>
    </row>
    <row r="8" spans="1:9" ht="90" x14ac:dyDescent="0.25">
      <c r="A8" s="67" t="s">
        <v>226</v>
      </c>
      <c r="B8" s="56">
        <v>0</v>
      </c>
      <c r="C8" s="56">
        <v>0</v>
      </c>
      <c r="D8" s="56">
        <v>0</v>
      </c>
    </row>
    <row r="9" spans="1:9" ht="45" x14ac:dyDescent="0.25">
      <c r="A9" s="67" t="s">
        <v>227</v>
      </c>
      <c r="B9" s="56">
        <v>0</v>
      </c>
      <c r="C9" s="47" t="s">
        <v>228</v>
      </c>
      <c r="D9" s="56">
        <v>0</v>
      </c>
    </row>
    <row r="10" spans="1:9" ht="60" x14ac:dyDescent="0.25">
      <c r="A10" s="67" t="s">
        <v>229</v>
      </c>
      <c r="B10" s="56">
        <v>0</v>
      </c>
      <c r="C10" s="47" t="s">
        <v>228</v>
      </c>
      <c r="D10" s="56">
        <v>0</v>
      </c>
    </row>
    <row r="11" spans="1:9" ht="30" x14ac:dyDescent="0.25">
      <c r="A11" s="67" t="s">
        <v>230</v>
      </c>
      <c r="B11" s="56">
        <v>0</v>
      </c>
      <c r="C11" s="56">
        <v>0</v>
      </c>
      <c r="D11" s="56">
        <v>0</v>
      </c>
    </row>
    <row r="12" spans="1:9" ht="45" x14ac:dyDescent="0.25">
      <c r="A12" s="67" t="s">
        <v>231</v>
      </c>
      <c r="B12" s="56">
        <v>0</v>
      </c>
      <c r="C12" s="47" t="s">
        <v>228</v>
      </c>
      <c r="D12" s="56">
        <v>0</v>
      </c>
    </row>
    <row r="13" spans="1:9" ht="60" x14ac:dyDescent="0.25">
      <c r="A13" s="67" t="s">
        <v>232</v>
      </c>
      <c r="B13" s="56">
        <v>0</v>
      </c>
      <c r="C13" s="56">
        <v>0</v>
      </c>
      <c r="D13" s="56">
        <v>0</v>
      </c>
    </row>
    <row r="14" spans="1:9" ht="45" x14ac:dyDescent="0.25">
      <c r="A14" s="67" t="s">
        <v>233</v>
      </c>
      <c r="B14" s="56">
        <v>0</v>
      </c>
      <c r="C14" s="47" t="s">
        <v>228</v>
      </c>
      <c r="D14" s="47" t="s">
        <v>228</v>
      </c>
    </row>
    <row r="15" spans="1:9" ht="60" x14ac:dyDescent="0.25">
      <c r="A15" s="67" t="s">
        <v>234</v>
      </c>
      <c r="B15" s="56">
        <v>0</v>
      </c>
      <c r="C15" s="47" t="s">
        <v>228</v>
      </c>
      <c r="D15" s="47" t="s">
        <v>228</v>
      </c>
    </row>
    <row r="16" spans="1:9" s="68" customFormat="1" x14ac:dyDescent="0.25">
      <c r="A16" s="69" t="s">
        <v>219</v>
      </c>
      <c r="B16" s="70">
        <f>SUM(B8:B15)</f>
        <v>0</v>
      </c>
      <c r="C16" s="70" t="s">
        <v>137</v>
      </c>
      <c r="D16" s="70" t="s">
        <v>137</v>
      </c>
    </row>
    <row r="17" spans="1:4" x14ac:dyDescent="0.25">
      <c r="A17" s="71" t="s">
        <v>235</v>
      </c>
      <c r="B17" s="47">
        <f>SUM(B8:B11)</f>
        <v>0</v>
      </c>
      <c r="C17" s="47">
        <f>SUM(C8,B9,B10,C11)</f>
        <v>0</v>
      </c>
      <c r="D17" s="47">
        <f>SUM(D8:D11)</f>
        <v>0</v>
      </c>
    </row>
    <row r="18" spans="1:4" x14ac:dyDescent="0.25">
      <c r="A18" s="71" t="s">
        <v>236</v>
      </c>
      <c r="B18" s="47" t="s">
        <v>137</v>
      </c>
      <c r="C18" s="47">
        <f>SUM(C8,B9,B10,C11,B12,C13)</f>
        <v>0</v>
      </c>
      <c r="D18" s="47">
        <f>SUM(D8:D13)</f>
        <v>0</v>
      </c>
    </row>
    <row r="19" spans="1:4" x14ac:dyDescent="0.25">
      <c r="A19" s="321" t="s">
        <v>237</v>
      </c>
      <c r="B19" s="322"/>
      <c r="C19" s="322"/>
      <c r="D19" s="323"/>
    </row>
    <row r="20" spans="1:4" ht="90" x14ac:dyDescent="0.25">
      <c r="A20" s="67" t="s">
        <v>238</v>
      </c>
      <c r="B20" s="56">
        <v>28.6</v>
      </c>
      <c r="C20" s="56">
        <v>28.6</v>
      </c>
      <c r="D20" s="56">
        <v>0</v>
      </c>
    </row>
    <row r="21" spans="1:4" ht="45" x14ac:dyDescent="0.25">
      <c r="A21" s="67" t="s">
        <v>239</v>
      </c>
      <c r="B21" s="56">
        <v>0</v>
      </c>
      <c r="C21" s="47" t="s">
        <v>228</v>
      </c>
      <c r="D21" s="56">
        <v>0</v>
      </c>
    </row>
    <row r="22" spans="1:4" ht="30" x14ac:dyDescent="0.25">
      <c r="A22" s="67" t="s">
        <v>230</v>
      </c>
      <c r="B22" s="56">
        <v>26.5</v>
      </c>
      <c r="C22" s="56">
        <v>0.6</v>
      </c>
      <c r="D22" s="56">
        <v>0</v>
      </c>
    </row>
    <row r="23" spans="1:4" ht="45" x14ac:dyDescent="0.25">
      <c r="A23" s="67" t="s">
        <v>240</v>
      </c>
      <c r="B23" s="56">
        <v>0</v>
      </c>
      <c r="C23" s="47" t="s">
        <v>228</v>
      </c>
      <c r="D23" s="56">
        <v>0</v>
      </c>
    </row>
    <row r="24" spans="1:4" ht="45" x14ac:dyDescent="0.25">
      <c r="A24" s="67" t="s">
        <v>241</v>
      </c>
      <c r="B24" s="56">
        <v>0</v>
      </c>
      <c r="C24" s="56">
        <v>0</v>
      </c>
      <c r="D24" s="56">
        <v>0</v>
      </c>
    </row>
    <row r="25" spans="1:4" ht="45" x14ac:dyDescent="0.25">
      <c r="A25" s="72" t="s">
        <v>242</v>
      </c>
      <c r="B25" s="56">
        <v>576.70000000000005</v>
      </c>
      <c r="C25" s="47" t="s">
        <v>228</v>
      </c>
      <c r="D25" s="47" t="s">
        <v>228</v>
      </c>
    </row>
    <row r="26" spans="1:4" ht="45" x14ac:dyDescent="0.25">
      <c r="A26" s="67" t="s">
        <v>243</v>
      </c>
      <c r="B26" s="56">
        <v>1195.7</v>
      </c>
      <c r="C26" s="47" t="s">
        <v>228</v>
      </c>
      <c r="D26" s="47" t="s">
        <v>228</v>
      </c>
    </row>
    <row r="27" spans="1:4" s="68" customFormat="1" x14ac:dyDescent="0.25">
      <c r="A27" s="69" t="s">
        <v>219</v>
      </c>
      <c r="B27" s="70">
        <f>SUM(B20:B26)</f>
        <v>1827.5</v>
      </c>
      <c r="C27" s="70" t="s">
        <v>137</v>
      </c>
      <c r="D27" s="70" t="s">
        <v>137</v>
      </c>
    </row>
    <row r="28" spans="1:4" x14ac:dyDescent="0.25">
      <c r="A28" s="71" t="s">
        <v>235</v>
      </c>
      <c r="B28" s="47">
        <f>SUM(B20:B22)</f>
        <v>55.1</v>
      </c>
      <c r="C28" s="47">
        <f>SUM(C20,B21,C22)</f>
        <v>29.200000000000003</v>
      </c>
      <c r="D28" s="47">
        <f>SUM(D20:D22)</f>
        <v>0</v>
      </c>
    </row>
    <row r="29" spans="1:4" x14ac:dyDescent="0.25">
      <c r="A29" s="71" t="s">
        <v>236</v>
      </c>
      <c r="B29" s="47" t="s">
        <v>137</v>
      </c>
      <c r="C29" s="47">
        <f>SUM(C20,B21,C22,B23,C24)</f>
        <v>29.200000000000003</v>
      </c>
      <c r="D29" s="47">
        <f>SUM(D20:D24)</f>
        <v>0</v>
      </c>
    </row>
    <row r="30" spans="1:4" x14ac:dyDescent="0.25">
      <c r="A30" s="321" t="s">
        <v>216</v>
      </c>
      <c r="B30" s="322"/>
      <c r="C30" s="322"/>
      <c r="D30" s="323"/>
    </row>
    <row r="31" spans="1:4" ht="90" x14ac:dyDescent="0.25">
      <c r="A31" s="67" t="s">
        <v>244</v>
      </c>
      <c r="B31" s="56">
        <v>0</v>
      </c>
      <c r="C31" s="56">
        <v>0</v>
      </c>
      <c r="D31" s="56">
        <v>0</v>
      </c>
    </row>
    <row r="32" spans="1:4" ht="45" x14ac:dyDescent="0.25">
      <c r="A32" s="67" t="s">
        <v>245</v>
      </c>
      <c r="B32" s="56">
        <v>5</v>
      </c>
      <c r="C32" s="47" t="s">
        <v>228</v>
      </c>
      <c r="D32" s="56">
        <v>5</v>
      </c>
    </row>
    <row r="33" spans="1:4" ht="30" x14ac:dyDescent="0.25">
      <c r="A33" s="67" t="s">
        <v>230</v>
      </c>
      <c r="B33" s="56">
        <v>0</v>
      </c>
      <c r="C33" s="56">
        <v>0</v>
      </c>
      <c r="D33" s="56">
        <v>0</v>
      </c>
    </row>
    <row r="34" spans="1:4" ht="45" x14ac:dyDescent="0.25">
      <c r="A34" s="67" t="s">
        <v>246</v>
      </c>
      <c r="B34" s="56">
        <v>0</v>
      </c>
      <c r="C34" s="47" t="s">
        <v>228</v>
      </c>
      <c r="D34" s="56">
        <v>0</v>
      </c>
    </row>
    <row r="35" spans="1:4" ht="45" x14ac:dyDescent="0.25">
      <c r="A35" s="67" t="s">
        <v>247</v>
      </c>
      <c r="B35" s="56">
        <v>0</v>
      </c>
      <c r="C35" s="56">
        <v>0</v>
      </c>
      <c r="D35" s="56">
        <v>0</v>
      </c>
    </row>
    <row r="36" spans="1:4" ht="45" x14ac:dyDescent="0.25">
      <c r="A36" s="67" t="s">
        <v>248</v>
      </c>
      <c r="B36" s="56">
        <v>104.3</v>
      </c>
      <c r="C36" s="47" t="s">
        <v>228</v>
      </c>
      <c r="D36" s="47" t="s">
        <v>228</v>
      </c>
    </row>
    <row r="37" spans="1:4" ht="45" x14ac:dyDescent="0.25">
      <c r="A37" s="67" t="s">
        <v>249</v>
      </c>
      <c r="B37" s="56">
        <v>168.9</v>
      </c>
      <c r="C37" s="47" t="s">
        <v>228</v>
      </c>
      <c r="D37" s="47" t="s">
        <v>228</v>
      </c>
    </row>
    <row r="38" spans="1:4" s="68" customFormat="1" x14ac:dyDescent="0.25">
      <c r="A38" s="69" t="s">
        <v>219</v>
      </c>
      <c r="B38" s="70">
        <f>SUM(B31:B37)</f>
        <v>278.2</v>
      </c>
      <c r="C38" s="70" t="s">
        <v>137</v>
      </c>
      <c r="D38" s="70" t="s">
        <v>137</v>
      </c>
    </row>
    <row r="39" spans="1:4" x14ac:dyDescent="0.25">
      <c r="A39" s="71" t="s">
        <v>235</v>
      </c>
      <c r="B39" s="47">
        <f>SUM(B31:B33)</f>
        <v>5</v>
      </c>
      <c r="C39" s="47">
        <f>SUM(C31,B32,C33)</f>
        <v>5</v>
      </c>
      <c r="D39" s="47">
        <f>SUM(D31:D33)</f>
        <v>5</v>
      </c>
    </row>
    <row r="40" spans="1:4" x14ac:dyDescent="0.25">
      <c r="A40" s="71" t="s">
        <v>236</v>
      </c>
      <c r="B40" s="47" t="s">
        <v>137</v>
      </c>
      <c r="C40" s="47">
        <f>SUM(C31,B32,C33,B34,C35)</f>
        <v>5</v>
      </c>
      <c r="D40" s="47">
        <f>SUM(D31:D35)</f>
        <v>5</v>
      </c>
    </row>
    <row r="41" spans="1:4" x14ac:dyDescent="0.25">
      <c r="A41" s="321" t="s">
        <v>217</v>
      </c>
      <c r="B41" s="322"/>
      <c r="C41" s="322"/>
      <c r="D41" s="323"/>
    </row>
    <row r="42" spans="1:4" ht="90" x14ac:dyDescent="0.25">
      <c r="A42" s="67" t="s">
        <v>250</v>
      </c>
      <c r="B42" s="56">
        <v>0</v>
      </c>
      <c r="C42" s="56">
        <v>0</v>
      </c>
      <c r="D42" s="56">
        <v>0</v>
      </c>
    </row>
    <row r="43" spans="1:4" ht="45" x14ac:dyDescent="0.25">
      <c r="A43" s="67" t="s">
        <v>251</v>
      </c>
      <c r="B43" s="56">
        <v>0</v>
      </c>
      <c r="C43" s="47" t="s">
        <v>228</v>
      </c>
      <c r="D43" s="56">
        <v>0</v>
      </c>
    </row>
    <row r="44" spans="1:4" ht="30" x14ac:dyDescent="0.25">
      <c r="A44" s="67" t="s">
        <v>230</v>
      </c>
      <c r="B44" s="56">
        <v>0</v>
      </c>
      <c r="C44" s="56">
        <v>0</v>
      </c>
      <c r="D44" s="56">
        <v>0</v>
      </c>
    </row>
    <row r="45" spans="1:4" ht="45" x14ac:dyDescent="0.25">
      <c r="A45" s="67" t="s">
        <v>252</v>
      </c>
      <c r="B45" s="56">
        <v>0</v>
      </c>
      <c r="C45" s="47" t="s">
        <v>228</v>
      </c>
      <c r="D45" s="56">
        <v>0</v>
      </c>
    </row>
    <row r="46" spans="1:4" ht="60" x14ac:dyDescent="0.25">
      <c r="A46" s="67" t="s">
        <v>253</v>
      </c>
      <c r="B46" s="56">
        <v>0</v>
      </c>
      <c r="C46" s="56">
        <v>0</v>
      </c>
      <c r="D46" s="56">
        <v>0</v>
      </c>
    </row>
    <row r="47" spans="1:4" ht="60" x14ac:dyDescent="0.25">
      <c r="A47" s="67" t="s">
        <v>254</v>
      </c>
      <c r="B47" s="56">
        <v>0</v>
      </c>
      <c r="C47" s="47" t="s">
        <v>228</v>
      </c>
      <c r="D47" s="47" t="s">
        <v>228</v>
      </c>
    </row>
    <row r="48" spans="1:4" ht="45" x14ac:dyDescent="0.25">
      <c r="A48" s="67" t="s">
        <v>255</v>
      </c>
      <c r="B48" s="56">
        <v>0</v>
      </c>
      <c r="C48" s="47" t="s">
        <v>228</v>
      </c>
      <c r="D48" s="47" t="s">
        <v>228</v>
      </c>
    </row>
    <row r="49" spans="1:4" s="68" customFormat="1" x14ac:dyDescent="0.25">
      <c r="A49" s="69" t="s">
        <v>219</v>
      </c>
      <c r="B49" s="70">
        <f>SUM(B42:B48)</f>
        <v>0</v>
      </c>
      <c r="C49" s="70" t="s">
        <v>137</v>
      </c>
      <c r="D49" s="70" t="s">
        <v>137</v>
      </c>
    </row>
    <row r="50" spans="1:4" x14ac:dyDescent="0.25">
      <c r="A50" s="71" t="s">
        <v>235</v>
      </c>
      <c r="B50" s="47">
        <f>SUM(B42:B44)</f>
        <v>0</v>
      </c>
      <c r="C50" s="47">
        <f>SUM(C42,B43,C44)</f>
        <v>0</v>
      </c>
      <c r="D50" s="47">
        <f>SUM(D42:D44)</f>
        <v>0</v>
      </c>
    </row>
    <row r="51" spans="1:4" x14ac:dyDescent="0.25">
      <c r="A51" s="71" t="s">
        <v>236</v>
      </c>
      <c r="B51" s="47" t="s">
        <v>137</v>
      </c>
      <c r="C51" s="47">
        <f>SUM(C42,B43,C44,B45,C46)</f>
        <v>0</v>
      </c>
      <c r="D51" s="47">
        <f>SUM(D42:D46)</f>
        <v>0</v>
      </c>
    </row>
    <row r="52" spans="1:4" x14ac:dyDescent="0.25">
      <c r="A52" s="321" t="s">
        <v>218</v>
      </c>
      <c r="B52" s="322"/>
      <c r="C52" s="322"/>
      <c r="D52" s="323"/>
    </row>
    <row r="53" spans="1:4" ht="90" x14ac:dyDescent="0.25">
      <c r="A53" s="67" t="s">
        <v>256</v>
      </c>
      <c r="B53" s="56">
        <v>0</v>
      </c>
      <c r="C53" s="56">
        <v>0</v>
      </c>
      <c r="D53" s="56">
        <v>0</v>
      </c>
    </row>
    <row r="54" spans="1:4" ht="60" x14ac:dyDescent="0.25">
      <c r="A54" s="67" t="s">
        <v>257</v>
      </c>
      <c r="B54" s="56">
        <v>3.1</v>
      </c>
      <c r="C54" s="47" t="s">
        <v>228</v>
      </c>
      <c r="D54" s="56">
        <v>3.1</v>
      </c>
    </row>
    <row r="55" spans="1:4" ht="30" x14ac:dyDescent="0.25">
      <c r="A55" s="67" t="s">
        <v>230</v>
      </c>
      <c r="B55" s="56">
        <v>0</v>
      </c>
      <c r="C55" s="56">
        <v>0</v>
      </c>
      <c r="D55" s="56">
        <v>0</v>
      </c>
    </row>
    <row r="56" spans="1:4" ht="45" x14ac:dyDescent="0.25">
      <c r="A56" s="67" t="s">
        <v>258</v>
      </c>
      <c r="B56" s="56">
        <v>0</v>
      </c>
      <c r="C56" s="47" t="s">
        <v>228</v>
      </c>
      <c r="D56" s="56"/>
    </row>
    <row r="57" spans="1:4" ht="60" x14ac:dyDescent="0.25">
      <c r="A57" s="67" t="s">
        <v>259</v>
      </c>
      <c r="B57" s="56">
        <v>0</v>
      </c>
      <c r="C57" s="56">
        <v>0</v>
      </c>
      <c r="D57" s="56">
        <v>0</v>
      </c>
    </row>
    <row r="58" spans="1:4" ht="45" x14ac:dyDescent="0.25">
      <c r="A58" s="67" t="s">
        <v>260</v>
      </c>
      <c r="B58" s="56">
        <v>123.4</v>
      </c>
      <c r="C58" s="47" t="s">
        <v>228</v>
      </c>
      <c r="D58" s="47" t="s">
        <v>228</v>
      </c>
    </row>
    <row r="59" spans="1:4" ht="60" x14ac:dyDescent="0.25">
      <c r="A59" s="67" t="s">
        <v>261</v>
      </c>
      <c r="B59" s="56">
        <v>10.4</v>
      </c>
      <c r="C59" s="47" t="s">
        <v>228</v>
      </c>
      <c r="D59" s="47" t="s">
        <v>228</v>
      </c>
    </row>
    <row r="60" spans="1:4" s="68" customFormat="1" x14ac:dyDescent="0.25">
      <c r="A60" s="69" t="s">
        <v>219</v>
      </c>
      <c r="B60" s="70">
        <f>SUM(B53:B59)</f>
        <v>136.9</v>
      </c>
      <c r="C60" s="70" t="s">
        <v>137</v>
      </c>
      <c r="D60" s="70" t="s">
        <v>137</v>
      </c>
    </row>
    <row r="61" spans="1:4" x14ac:dyDescent="0.25">
      <c r="A61" s="71" t="s">
        <v>235</v>
      </c>
      <c r="B61" s="47">
        <f>SUM(B53:B55)</f>
        <v>3.1</v>
      </c>
      <c r="C61" s="47">
        <f>SUM(C53,B54,C55)</f>
        <v>3.1</v>
      </c>
      <c r="D61" s="47">
        <f>SUM(D53:D55)</f>
        <v>3.1</v>
      </c>
    </row>
    <row r="62" spans="1:4" x14ac:dyDescent="0.25">
      <c r="A62" s="71" t="s">
        <v>236</v>
      </c>
      <c r="B62" s="47" t="s">
        <v>137</v>
      </c>
      <c r="C62" s="47">
        <f>SUM(C53,B54,C55,B56,C57)</f>
        <v>3.1</v>
      </c>
      <c r="D62" s="47">
        <f>SUM(D53:D57)</f>
        <v>3.1</v>
      </c>
    </row>
    <row r="63" spans="1:4" x14ac:dyDescent="0.25">
      <c r="A63" s="73"/>
      <c r="B63" s="74"/>
      <c r="C63" s="74"/>
      <c r="D63" s="74"/>
    </row>
    <row r="64" spans="1:4" ht="51.75" customHeight="1" x14ac:dyDescent="0.25">
      <c r="A64" s="286" t="s">
        <v>262</v>
      </c>
      <c r="B64" s="286"/>
      <c r="C64" s="286"/>
      <c r="D64" s="286"/>
    </row>
  </sheetData>
  <sheetProtection algorithmName="SHA-512" hashValue="2uerKG+pKv5YLwt4PKVBchlkrNaNTQ3TEujQ9pFFg8cbpS27W5Sl7fleWs/DrmUbSzboWp0vf5s3AT18Wkr5hA==" saltValue="oNTHsZJ48ariqukeyKm7OA==" spinCount="100000" sheet="1" objects="1" scenarios="1" formatCells="0" formatColumns="0" formatRows="0" deleteColumns="0" deleteRows="0" sort="0" autoFilter="0"/>
  <mergeCells count="10">
    <mergeCell ref="A1:D1"/>
    <mergeCell ref="A2:D2"/>
    <mergeCell ref="A4:A5"/>
    <mergeCell ref="B5:D5"/>
    <mergeCell ref="A7:D7"/>
    <mergeCell ref="A19:D19"/>
    <mergeCell ref="A30:D30"/>
    <mergeCell ref="A41:D41"/>
    <mergeCell ref="A52:D52"/>
    <mergeCell ref="A64:D64"/>
  </mergeCells>
  <dataValidations count="1">
    <dataValidation type="list" allowBlank="1" showInputMessage="1" showErrorMessage="1" sqref="B5">
      <formula1>Период</formula1>
    </dataValidation>
  </dataValidations>
  <pageMargins left="0.39370078740157477" right="0.39370078740157477" top="0.59055118110236249" bottom="0.39370078740157477" header="0.31496062992125984" footer="0.31496062992125984"/>
  <pageSetup paperSize="9" scale="98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opLeftCell="A16" zoomScale="70" zoomScaleNormal="70" workbookViewId="0">
      <selection activeCell="H24" sqref="H24"/>
    </sheetView>
  </sheetViews>
  <sheetFormatPr defaultRowHeight="15.75" x14ac:dyDescent="0.25"/>
  <cols>
    <col min="1" max="1" width="5.7109375" style="75" customWidth="1"/>
    <col min="2" max="2" width="33.42578125" style="75" customWidth="1"/>
    <col min="3" max="3" width="28.85546875" style="75" customWidth="1"/>
    <col min="4" max="4" width="25.42578125" style="75" customWidth="1"/>
    <col min="5" max="5" width="25.85546875" style="75" bestFit="1" customWidth="1"/>
    <col min="6" max="6" width="23.28515625" style="75" customWidth="1"/>
    <col min="7" max="7" width="20.7109375" style="75" customWidth="1"/>
    <col min="8" max="8" width="23.140625" style="75" customWidth="1"/>
    <col min="9" max="9" width="26.42578125" style="75" customWidth="1"/>
    <col min="10" max="10" width="110.42578125" style="75" customWidth="1"/>
    <col min="11" max="16384" width="9.140625" style="75"/>
  </cols>
  <sheetData>
    <row r="1" spans="1:9" ht="16.5" x14ac:dyDescent="0.25">
      <c r="A1" s="340" t="s">
        <v>263</v>
      </c>
      <c r="B1" s="340"/>
      <c r="C1" s="340"/>
      <c r="D1" s="340"/>
      <c r="E1" s="340"/>
      <c r="F1" s="340"/>
    </row>
    <row r="2" spans="1:9" ht="19.5" x14ac:dyDescent="0.25">
      <c r="A2" s="340" t="s">
        <v>264</v>
      </c>
      <c r="B2" s="340"/>
      <c r="C2" s="340"/>
      <c r="D2" s="340"/>
      <c r="E2" s="340"/>
      <c r="F2" s="340"/>
    </row>
    <row r="5" spans="1:9" ht="70.5" customHeight="1" x14ac:dyDescent="0.25">
      <c r="A5" s="281" t="s">
        <v>12</v>
      </c>
      <c r="B5" s="281" t="s">
        <v>265</v>
      </c>
      <c r="C5" s="281" t="s">
        <v>266</v>
      </c>
      <c r="D5" s="342" t="s">
        <v>267</v>
      </c>
      <c r="E5" s="344" t="s">
        <v>268</v>
      </c>
      <c r="F5" s="346" t="s">
        <v>269</v>
      </c>
      <c r="G5" s="347"/>
      <c r="H5" s="334" t="s">
        <v>270</v>
      </c>
      <c r="I5" s="335"/>
    </row>
    <row r="6" spans="1:9" ht="75" customHeight="1" x14ac:dyDescent="0.25">
      <c r="A6" s="341"/>
      <c r="B6" s="341"/>
      <c r="C6" s="341"/>
      <c r="D6" s="343"/>
      <c r="E6" s="345"/>
      <c r="F6" s="77" t="s">
        <v>271</v>
      </c>
      <c r="G6" s="77" t="s">
        <v>272</v>
      </c>
      <c r="H6" s="78" t="s">
        <v>136</v>
      </c>
      <c r="I6" s="76" t="s">
        <v>273</v>
      </c>
    </row>
    <row r="7" spans="1:9" ht="25.5" customHeight="1" x14ac:dyDescent="0.25">
      <c r="A7" s="282"/>
      <c r="B7" s="282"/>
      <c r="C7" s="282"/>
      <c r="D7" s="79">
        <v>45292</v>
      </c>
      <c r="E7" s="79" t="s">
        <v>16</v>
      </c>
      <c r="F7" s="336" t="s">
        <v>16</v>
      </c>
      <c r="G7" s="337"/>
      <c r="H7" s="338" t="s">
        <v>132</v>
      </c>
      <c r="I7" s="339"/>
    </row>
    <row r="8" spans="1:9" x14ac:dyDescent="0.25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1">
        <v>7</v>
      </c>
      <c r="H8" s="80">
        <v>8</v>
      </c>
      <c r="I8" s="81">
        <v>9</v>
      </c>
    </row>
    <row r="9" spans="1:9" ht="15.75" customHeight="1" x14ac:dyDescent="0.25">
      <c r="A9" s="330" t="s">
        <v>214</v>
      </c>
      <c r="B9" s="331"/>
      <c r="C9" s="331"/>
      <c r="D9" s="331"/>
      <c r="E9" s="331"/>
      <c r="F9" s="332"/>
      <c r="G9" s="82"/>
      <c r="H9" s="83"/>
      <c r="I9" s="83"/>
    </row>
    <row r="10" spans="1:9" x14ac:dyDescent="0.25">
      <c r="A10" s="84"/>
      <c r="B10" s="85"/>
      <c r="C10" s="85"/>
      <c r="D10" s="86"/>
      <c r="E10" s="87"/>
      <c r="F10" s="88"/>
      <c r="G10" s="89"/>
      <c r="H10" s="90"/>
      <c r="I10" s="218"/>
    </row>
    <row r="11" spans="1:9" x14ac:dyDescent="0.25">
      <c r="A11" s="91"/>
      <c r="B11" s="92" t="s">
        <v>219</v>
      </c>
      <c r="C11" s="93">
        <f>COUNTA(C10:C10)</f>
        <v>0</v>
      </c>
      <c r="D11" s="93">
        <f>COUNTIF(D10:D10,"Да")</f>
        <v>0</v>
      </c>
      <c r="E11" s="94">
        <f>SUM(E10:E10)</f>
        <v>0</v>
      </c>
      <c r="F11" s="95">
        <f>SUM(F10:F10)</f>
        <v>0</v>
      </c>
      <c r="G11" s="88">
        <f>SUM(G10:G10)</f>
        <v>0</v>
      </c>
      <c r="H11" s="90"/>
      <c r="I11" s="90"/>
    </row>
    <row r="12" spans="1:9" ht="15.75" customHeight="1" x14ac:dyDescent="0.25">
      <c r="A12" s="330" t="s">
        <v>215</v>
      </c>
      <c r="B12" s="331"/>
      <c r="C12" s="331"/>
      <c r="D12" s="331"/>
      <c r="E12" s="331"/>
      <c r="F12" s="332"/>
      <c r="G12" s="83"/>
      <c r="H12" s="83"/>
      <c r="I12" s="83"/>
    </row>
    <row r="13" spans="1:9" ht="47.25" x14ac:dyDescent="0.25">
      <c r="A13" s="84"/>
      <c r="B13" s="222" t="s">
        <v>741</v>
      </c>
      <c r="C13" s="85" t="s">
        <v>525</v>
      </c>
      <c r="D13" s="86" t="s">
        <v>524</v>
      </c>
      <c r="E13" s="87">
        <v>0.7</v>
      </c>
      <c r="F13" s="223">
        <v>33</v>
      </c>
      <c r="G13" s="224">
        <v>1068</v>
      </c>
      <c r="H13" s="90">
        <v>1</v>
      </c>
      <c r="I13" s="218" t="s">
        <v>744</v>
      </c>
    </row>
    <row r="14" spans="1:9" ht="47.25" x14ac:dyDescent="0.25">
      <c r="A14" s="84"/>
      <c r="B14" s="222" t="s">
        <v>742</v>
      </c>
      <c r="C14" s="85" t="s">
        <v>525</v>
      </c>
      <c r="D14" s="86" t="s">
        <v>524</v>
      </c>
      <c r="E14" s="87">
        <v>23.4</v>
      </c>
      <c r="F14" s="223">
        <v>629</v>
      </c>
      <c r="G14" s="224">
        <v>1442</v>
      </c>
      <c r="H14" s="90">
        <v>3</v>
      </c>
      <c r="I14" s="218" t="s">
        <v>745</v>
      </c>
    </row>
    <row r="15" spans="1:9" ht="31.5" x14ac:dyDescent="0.25">
      <c r="A15" s="84"/>
      <c r="B15" s="96" t="s">
        <v>743</v>
      </c>
      <c r="C15" s="85" t="s">
        <v>525</v>
      </c>
      <c r="D15" s="86" t="s">
        <v>524</v>
      </c>
      <c r="E15" s="87">
        <v>5.2</v>
      </c>
      <c r="F15" s="88">
        <v>120</v>
      </c>
      <c r="G15" s="90">
        <v>1614</v>
      </c>
      <c r="H15" s="90">
        <v>1</v>
      </c>
      <c r="I15" s="90" t="s">
        <v>746</v>
      </c>
    </row>
    <row r="16" spans="1:9" x14ac:dyDescent="0.25">
      <c r="A16" s="91"/>
      <c r="B16" s="92" t="s">
        <v>219</v>
      </c>
      <c r="C16" s="93">
        <f>COUNTA(C13:C15)</f>
        <v>3</v>
      </c>
      <c r="D16" s="93">
        <f>COUNTIF(D13:D15,"Да")</f>
        <v>3</v>
      </c>
      <c r="E16" s="94">
        <f>SUM(E13:E15)</f>
        <v>29.299999999999997</v>
      </c>
      <c r="F16" s="95">
        <f>SUM(F13:F15)</f>
        <v>782</v>
      </c>
      <c r="G16" s="88">
        <f>SUM(G13:G15)</f>
        <v>4124</v>
      </c>
      <c r="H16" s="90"/>
      <c r="I16" s="90"/>
    </row>
    <row r="17" spans="1:19" ht="15.75" customHeight="1" thickBot="1" x14ac:dyDescent="0.3">
      <c r="A17" s="330" t="s">
        <v>216</v>
      </c>
      <c r="B17" s="331"/>
      <c r="C17" s="331"/>
      <c r="D17" s="331"/>
      <c r="E17" s="331"/>
      <c r="F17" s="332"/>
      <c r="G17" s="83"/>
      <c r="H17" s="83"/>
      <c r="I17" s="83"/>
    </row>
    <row r="18" spans="1:19" ht="279" customHeight="1" thickBot="1" x14ac:dyDescent="0.3">
      <c r="A18" s="84"/>
      <c r="B18" s="96" t="s">
        <v>735</v>
      </c>
      <c r="C18" s="85" t="s">
        <v>536</v>
      </c>
      <c r="D18" s="86" t="s">
        <v>524</v>
      </c>
      <c r="E18" s="87">
        <v>5</v>
      </c>
      <c r="F18" s="88">
        <v>817</v>
      </c>
      <c r="G18" s="90">
        <v>2490</v>
      </c>
      <c r="H18" s="90"/>
      <c r="I18" s="254" t="s">
        <v>748</v>
      </c>
      <c r="J18" s="255" t="s">
        <v>771</v>
      </c>
    </row>
    <row r="19" spans="1:19" x14ac:dyDescent="0.25">
      <c r="A19" s="91"/>
      <c r="B19" s="92" t="s">
        <v>219</v>
      </c>
      <c r="C19" s="93">
        <f>COUNTA(C18:C18)</f>
        <v>1</v>
      </c>
      <c r="D19" s="93">
        <f>COUNTIF(D18:D18,"Да")</f>
        <v>1</v>
      </c>
      <c r="E19" s="94">
        <f>SUM(E18:E18)</f>
        <v>5</v>
      </c>
      <c r="F19" s="95">
        <f>SUM(F18:F18)</f>
        <v>817</v>
      </c>
      <c r="G19" s="88">
        <f>SUM(G18:G18)</f>
        <v>2490</v>
      </c>
      <c r="H19" s="90"/>
      <c r="I19" s="90"/>
    </row>
    <row r="20" spans="1:19" ht="15.75" customHeight="1" x14ac:dyDescent="0.25">
      <c r="A20" s="330" t="s">
        <v>217</v>
      </c>
      <c r="B20" s="331"/>
      <c r="C20" s="331"/>
      <c r="D20" s="331"/>
      <c r="E20" s="331"/>
      <c r="F20" s="332"/>
      <c r="G20" s="83"/>
      <c r="H20" s="83"/>
      <c r="I20" s="83"/>
    </row>
    <row r="21" spans="1:19" x14ac:dyDescent="0.25">
      <c r="A21" s="84"/>
      <c r="B21" s="96"/>
      <c r="C21" s="85"/>
      <c r="D21" s="86"/>
      <c r="E21" s="87"/>
      <c r="F21" s="88"/>
      <c r="G21" s="90"/>
      <c r="H21" s="90"/>
      <c r="I21" s="90"/>
    </row>
    <row r="22" spans="1:19" x14ac:dyDescent="0.25">
      <c r="A22" s="91"/>
      <c r="B22" s="92" t="s">
        <v>219</v>
      </c>
      <c r="C22" s="93">
        <f>COUNTA(C21:C21)</f>
        <v>0</v>
      </c>
      <c r="D22" s="93">
        <f>COUNTIF(D21:D21,"Да")</f>
        <v>0</v>
      </c>
      <c r="E22" s="94">
        <f>SUM(E21:E21)</f>
        <v>0</v>
      </c>
      <c r="F22" s="95">
        <f>SUM(F21:F21)</f>
        <v>0</v>
      </c>
      <c r="G22" s="88">
        <f>SUM(G21:G21)</f>
        <v>0</v>
      </c>
      <c r="H22" s="90">
        <v>0</v>
      </c>
      <c r="I22" s="90"/>
    </row>
    <row r="23" spans="1:19" ht="15.75" customHeight="1" thickBot="1" x14ac:dyDescent="0.3">
      <c r="A23" s="330" t="s">
        <v>218</v>
      </c>
      <c r="B23" s="331"/>
      <c r="C23" s="331"/>
      <c r="D23" s="331"/>
      <c r="E23" s="331"/>
      <c r="F23" s="332"/>
      <c r="G23" s="83"/>
      <c r="H23" s="83"/>
      <c r="I23" s="83"/>
      <c r="J23" s="253"/>
      <c r="K23" s="253"/>
      <c r="L23" s="253"/>
      <c r="M23" s="253"/>
      <c r="N23" s="253"/>
      <c r="O23" s="253"/>
      <c r="P23" s="253"/>
      <c r="Q23" s="253"/>
      <c r="R23" s="253"/>
      <c r="S23" s="253"/>
    </row>
    <row r="24" spans="1:19" ht="164.25" customHeight="1" thickBot="1" x14ac:dyDescent="0.3">
      <c r="A24" s="84"/>
      <c r="B24" s="85" t="s">
        <v>736</v>
      </c>
      <c r="C24" s="85" t="s">
        <v>536</v>
      </c>
      <c r="D24" s="86" t="s">
        <v>524</v>
      </c>
      <c r="E24" s="87">
        <v>3.1</v>
      </c>
      <c r="F24" s="88">
        <v>1100</v>
      </c>
      <c r="G24" s="90">
        <v>741</v>
      </c>
      <c r="H24" s="90"/>
      <c r="I24" s="254" t="s">
        <v>749</v>
      </c>
      <c r="J24" s="255" t="s">
        <v>770</v>
      </c>
      <c r="K24" s="253"/>
      <c r="L24" s="253"/>
      <c r="M24" s="253"/>
      <c r="N24" s="253"/>
      <c r="O24" s="253"/>
      <c r="P24" s="253"/>
      <c r="Q24" s="253"/>
      <c r="R24" s="253"/>
      <c r="S24" s="253"/>
    </row>
    <row r="25" spans="1:19" x14ac:dyDescent="0.25">
      <c r="A25" s="91"/>
      <c r="B25" s="92" t="s">
        <v>219</v>
      </c>
      <c r="C25" s="93">
        <f>COUNTA(C24:C24)</f>
        <v>1</v>
      </c>
      <c r="D25" s="93">
        <f>COUNTIF(D24:D24,"Да")</f>
        <v>1</v>
      </c>
      <c r="E25" s="94">
        <f>SUM(E24:E24)</f>
        <v>3.1</v>
      </c>
      <c r="F25" s="95">
        <f>SUM(F24:F24)</f>
        <v>1100</v>
      </c>
      <c r="G25" s="88">
        <f>SUM(G24:G24)</f>
        <v>741</v>
      </c>
      <c r="H25" s="90"/>
      <c r="I25" s="90"/>
    </row>
    <row r="26" spans="1:19" ht="18" customHeight="1" x14ac:dyDescent="0.25">
      <c r="A26" s="333" t="s">
        <v>274</v>
      </c>
      <c r="B26" s="333"/>
      <c r="C26" s="333"/>
      <c r="D26" s="333"/>
      <c r="E26" s="333"/>
      <c r="F26" s="333"/>
      <c r="G26" s="333"/>
    </row>
    <row r="27" spans="1:19" ht="43.5" customHeight="1" x14ac:dyDescent="0.25">
      <c r="A27" s="328" t="s">
        <v>275</v>
      </c>
      <c r="B27" s="328"/>
      <c r="C27" s="328"/>
      <c r="D27" s="328"/>
      <c r="E27" s="328"/>
      <c r="F27" s="328"/>
      <c r="G27" s="328"/>
    </row>
    <row r="28" spans="1:19" ht="30" customHeight="1" x14ac:dyDescent="0.25">
      <c r="A28" s="328" t="s">
        <v>276</v>
      </c>
      <c r="B28" s="328"/>
      <c r="C28" s="328"/>
      <c r="D28" s="328"/>
      <c r="E28" s="328"/>
      <c r="F28" s="328"/>
      <c r="G28" s="328"/>
    </row>
    <row r="29" spans="1:19" ht="44.25" customHeight="1" x14ac:dyDescent="0.25">
      <c r="A29" s="328" t="s">
        <v>277</v>
      </c>
      <c r="B29" s="328"/>
      <c r="C29" s="328"/>
      <c r="D29" s="328"/>
      <c r="E29" s="328"/>
      <c r="F29" s="328"/>
      <c r="G29" s="328"/>
    </row>
    <row r="30" spans="1:19" ht="27" customHeight="1" x14ac:dyDescent="0.25">
      <c r="A30" s="329" t="s">
        <v>747</v>
      </c>
      <c r="B30" s="329"/>
      <c r="C30" s="329"/>
      <c r="D30" s="329"/>
      <c r="E30" s="329"/>
      <c r="F30" s="329"/>
      <c r="G30" s="329"/>
    </row>
    <row r="34" spans="1:7" ht="52.5" customHeight="1" x14ac:dyDescent="0.25">
      <c r="A34" s="328" t="s">
        <v>750</v>
      </c>
      <c r="B34" s="328"/>
      <c r="C34" s="328"/>
      <c r="D34" s="328"/>
      <c r="E34" s="328"/>
      <c r="F34" s="328"/>
      <c r="G34" s="328"/>
    </row>
    <row r="36" spans="1:7" ht="42" customHeight="1" x14ac:dyDescent="0.25">
      <c r="A36" s="328" t="s">
        <v>751</v>
      </c>
      <c r="B36" s="328"/>
      <c r="C36" s="328"/>
      <c r="D36" s="328"/>
      <c r="E36" s="328"/>
      <c r="F36" s="328"/>
      <c r="G36" s="328"/>
    </row>
  </sheetData>
  <sheetProtection algorithmName="SHA-512" hashValue="N59SkMpurv8Gt6rhBavUMJF9mxKz1y9MtKYtuYPnoR2eVAynVN8CEF+mi2TYqTNnxqZiYLQUJ+DpEkgoGV80+Q==" saltValue="IfKWehE4GN5NRLtx/1WDyg==" spinCount="100000" sheet="1" objects="1" scenarios="1" formatCells="0" formatColumns="0" formatRows="0" insertRows="0" deleteColumns="0" deleteRows="0" sort="0" autoFilter="0"/>
  <mergeCells count="23">
    <mergeCell ref="A1:F1"/>
    <mergeCell ref="A2:F2"/>
    <mergeCell ref="A5:A7"/>
    <mergeCell ref="B5:B7"/>
    <mergeCell ref="C5:C7"/>
    <mergeCell ref="D5:D6"/>
    <mergeCell ref="E5:E6"/>
    <mergeCell ref="F5:G5"/>
    <mergeCell ref="H5:I5"/>
    <mergeCell ref="F7:G7"/>
    <mergeCell ref="H7:I7"/>
    <mergeCell ref="A9:F9"/>
    <mergeCell ref="A12:F12"/>
    <mergeCell ref="A17:F17"/>
    <mergeCell ref="A20:F20"/>
    <mergeCell ref="A23:F23"/>
    <mergeCell ref="A26:G26"/>
    <mergeCell ref="A27:G27"/>
    <mergeCell ref="A34:G34"/>
    <mergeCell ref="A36:G36"/>
    <mergeCell ref="A28:G28"/>
    <mergeCell ref="A29:G29"/>
    <mergeCell ref="A30:G30"/>
  </mergeCells>
  <dataValidations count="5">
    <dataValidation type="list" allowBlank="1" showInputMessage="1" showErrorMessage="1" sqref="D7">
      <formula1>Дата</formula1>
    </dataValidation>
    <dataValidation type="list" allowBlank="1" showInputMessage="1" showErrorMessage="1" sqref="D18 D21 D24 D10 D13:D15">
      <formula1>Список</formula1>
    </dataValidation>
    <dataValidation type="list" allowBlank="1" showInputMessage="1" showErrorMessage="1" sqref="C18 C21 C24 C10 C13:C15">
      <formula1>Перечень</formula1>
    </dataValidation>
    <dataValidation type="list" allowBlank="1" showInputMessage="1" showErrorMessage="1" sqref="E7:F7">
      <formula1>Период</formula1>
    </dataValidation>
    <dataValidation type="list" allowBlank="1" showInputMessage="1" showErrorMessage="1" sqref="H7">
      <formula1>"январь-июнь 2023 года, 2023 год"</formula1>
    </dataValidation>
  </dataValidations>
  <pageMargins left="0.39370078740157477" right="0.39370078740157477" top="0.59055118110236249" bottom="0.39370078740157477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zoomScale="85" workbookViewId="0">
      <pane ySplit="6" topLeftCell="A31" activePane="bottomLeft" state="frozen"/>
      <selection sqref="A1:D1"/>
      <selection pane="bottomLeft" activeCell="C20" sqref="C20"/>
    </sheetView>
  </sheetViews>
  <sheetFormatPr defaultRowHeight="15.75" x14ac:dyDescent="0.25"/>
  <cols>
    <col min="1" max="1" width="5.7109375" style="97" customWidth="1"/>
    <col min="2" max="2" width="43.5703125" style="97" customWidth="1"/>
    <col min="3" max="4" width="34.5703125" style="97" customWidth="1"/>
    <col min="5" max="16384" width="9.140625" style="97"/>
  </cols>
  <sheetData>
    <row r="1" spans="1:4" ht="16.5" x14ac:dyDescent="0.25">
      <c r="A1" s="353" t="s">
        <v>278</v>
      </c>
      <c r="B1" s="353"/>
      <c r="C1" s="353"/>
      <c r="D1" s="353"/>
    </row>
    <row r="2" spans="1:4" ht="16.5" x14ac:dyDescent="0.25">
      <c r="A2" s="353" t="s">
        <v>279</v>
      </c>
      <c r="B2" s="353"/>
      <c r="C2" s="353"/>
      <c r="D2" s="353"/>
    </row>
    <row r="3" spans="1:4" ht="16.5" x14ac:dyDescent="0.25">
      <c r="A3" s="353" t="s">
        <v>16</v>
      </c>
      <c r="B3" s="353"/>
      <c r="C3" s="353"/>
      <c r="D3" s="353"/>
    </row>
    <row r="5" spans="1:4" ht="94.5" x14ac:dyDescent="0.25">
      <c r="A5" s="98" t="s">
        <v>12</v>
      </c>
      <c r="B5" s="98" t="s">
        <v>280</v>
      </c>
      <c r="C5" s="98" t="s">
        <v>281</v>
      </c>
      <c r="D5" s="98" t="s">
        <v>282</v>
      </c>
    </row>
    <row r="6" spans="1:4" x14ac:dyDescent="0.25">
      <c r="A6" s="99">
        <v>1</v>
      </c>
      <c r="B6" s="99">
        <v>2</v>
      </c>
      <c r="C6" s="99">
        <v>3</v>
      </c>
      <c r="D6" s="99">
        <v>4</v>
      </c>
    </row>
    <row r="7" spans="1:4" x14ac:dyDescent="0.25">
      <c r="A7" s="348" t="s">
        <v>215</v>
      </c>
      <c r="B7" s="349"/>
      <c r="C7" s="349"/>
      <c r="D7" s="350"/>
    </row>
    <row r="8" spans="1:4" ht="31.5" x14ac:dyDescent="0.25">
      <c r="A8" s="100">
        <v>1</v>
      </c>
      <c r="B8" s="54" t="s">
        <v>283</v>
      </c>
      <c r="C8" s="101">
        <v>722</v>
      </c>
      <c r="D8" s="28">
        <v>0</v>
      </c>
    </row>
    <row r="9" spans="1:4" ht="31.5" x14ac:dyDescent="0.25">
      <c r="A9" s="100">
        <v>2</v>
      </c>
      <c r="B9" s="54" t="s">
        <v>284</v>
      </c>
      <c r="C9" s="101">
        <v>2071</v>
      </c>
      <c r="D9" s="28">
        <v>0</v>
      </c>
    </row>
    <row r="10" spans="1:4" ht="47.25" x14ac:dyDescent="0.25">
      <c r="A10" s="100">
        <v>3</v>
      </c>
      <c r="B10" s="54" t="s">
        <v>285</v>
      </c>
      <c r="C10" s="101">
        <v>2191</v>
      </c>
      <c r="D10" s="28">
        <v>33</v>
      </c>
    </row>
    <row r="11" spans="1:4" ht="47.25" x14ac:dyDescent="0.25">
      <c r="A11" s="100">
        <v>4</v>
      </c>
      <c r="B11" s="54" t="s">
        <v>286</v>
      </c>
      <c r="C11" s="101">
        <v>0</v>
      </c>
      <c r="D11" s="28">
        <v>0</v>
      </c>
    </row>
    <row r="12" spans="1:4" ht="47.25" x14ac:dyDescent="0.25">
      <c r="A12" s="100">
        <v>5</v>
      </c>
      <c r="B12" s="54" t="s">
        <v>287</v>
      </c>
      <c r="C12" s="101">
        <v>1614</v>
      </c>
      <c r="D12" s="28">
        <v>120</v>
      </c>
    </row>
    <row r="13" spans="1:4" ht="31.5" x14ac:dyDescent="0.25">
      <c r="A13" s="102">
        <v>6</v>
      </c>
      <c r="B13" s="54" t="s">
        <v>288</v>
      </c>
      <c r="C13" s="28">
        <v>0</v>
      </c>
      <c r="D13" s="28">
        <v>0</v>
      </c>
    </row>
    <row r="14" spans="1:4" x14ac:dyDescent="0.25">
      <c r="A14" s="348" t="s">
        <v>216</v>
      </c>
      <c r="B14" s="349"/>
      <c r="C14" s="349"/>
      <c r="D14" s="350"/>
    </row>
    <row r="15" spans="1:4" x14ac:dyDescent="0.25">
      <c r="A15" s="100">
        <v>1</v>
      </c>
      <c r="B15" s="54" t="s">
        <v>289</v>
      </c>
      <c r="C15" s="101">
        <v>0</v>
      </c>
      <c r="D15" s="101">
        <v>0</v>
      </c>
    </row>
    <row r="16" spans="1:4" x14ac:dyDescent="0.25">
      <c r="A16" s="100">
        <v>2</v>
      </c>
      <c r="B16" s="54" t="s">
        <v>290</v>
      </c>
      <c r="C16" s="101">
        <v>21537</v>
      </c>
      <c r="D16" s="101">
        <v>260</v>
      </c>
    </row>
    <row r="17" spans="1:4" x14ac:dyDescent="0.25">
      <c r="A17" s="100">
        <v>3</v>
      </c>
      <c r="B17" s="54" t="s">
        <v>291</v>
      </c>
      <c r="C17" s="101">
        <v>0</v>
      </c>
      <c r="D17" s="101">
        <v>0</v>
      </c>
    </row>
    <row r="18" spans="1:4" x14ac:dyDescent="0.25">
      <c r="A18" s="100">
        <v>4</v>
      </c>
      <c r="B18" s="54" t="s">
        <v>292</v>
      </c>
      <c r="C18" s="101">
        <v>144680</v>
      </c>
      <c r="D18" s="101">
        <v>0</v>
      </c>
    </row>
    <row r="19" spans="1:4" ht="47.25" x14ac:dyDescent="0.25">
      <c r="A19" s="100">
        <v>5</v>
      </c>
      <c r="B19" s="54" t="s">
        <v>293</v>
      </c>
      <c r="C19" s="101">
        <v>687</v>
      </c>
      <c r="D19" s="101">
        <v>0</v>
      </c>
    </row>
    <row r="20" spans="1:4" ht="31.5" x14ac:dyDescent="0.25">
      <c r="A20" s="103">
        <v>6</v>
      </c>
      <c r="B20" s="104" t="s">
        <v>294</v>
      </c>
      <c r="C20" s="101">
        <v>449830</v>
      </c>
      <c r="D20" s="101">
        <v>4430</v>
      </c>
    </row>
    <row r="21" spans="1:4" x14ac:dyDescent="0.25">
      <c r="A21" s="348" t="s">
        <v>218</v>
      </c>
      <c r="B21" s="349"/>
      <c r="C21" s="349"/>
      <c r="D21" s="350"/>
    </row>
    <row r="22" spans="1:4" ht="31.5" x14ac:dyDescent="0.25">
      <c r="A22" s="100">
        <v>1</v>
      </c>
      <c r="B22" s="105" t="s">
        <v>295</v>
      </c>
      <c r="C22" s="101">
        <v>324</v>
      </c>
      <c r="D22" s="101">
        <v>0</v>
      </c>
    </row>
    <row r="23" spans="1:4" ht="47.25" x14ac:dyDescent="0.25">
      <c r="A23" s="100">
        <v>2</v>
      </c>
      <c r="B23" s="54" t="s">
        <v>296</v>
      </c>
      <c r="C23" s="101">
        <v>120</v>
      </c>
      <c r="D23" s="101">
        <v>0</v>
      </c>
    </row>
    <row r="24" spans="1:4" ht="47.25" x14ac:dyDescent="0.25">
      <c r="A24" s="100">
        <v>3</v>
      </c>
      <c r="B24" s="106" t="s">
        <v>297</v>
      </c>
      <c r="C24" s="101">
        <v>1208</v>
      </c>
      <c r="D24" s="214">
        <v>1100</v>
      </c>
    </row>
    <row r="25" spans="1:4" x14ac:dyDescent="0.25">
      <c r="A25" s="348" t="s">
        <v>214</v>
      </c>
      <c r="B25" s="349"/>
      <c r="C25" s="349"/>
      <c r="D25" s="350"/>
    </row>
    <row r="26" spans="1:4" ht="47.25" x14ac:dyDescent="0.25">
      <c r="A26" s="100">
        <v>1</v>
      </c>
      <c r="B26" s="105" t="s">
        <v>298</v>
      </c>
      <c r="C26" s="101">
        <v>0</v>
      </c>
      <c r="D26" s="101">
        <v>0</v>
      </c>
    </row>
    <row r="27" spans="1:4" ht="31.5" x14ac:dyDescent="0.25">
      <c r="A27" s="100">
        <v>2</v>
      </c>
      <c r="B27" s="105" t="s">
        <v>299</v>
      </c>
      <c r="C27" s="101">
        <v>0</v>
      </c>
      <c r="D27" s="101">
        <v>0</v>
      </c>
    </row>
    <row r="28" spans="1:4" ht="47.25" x14ac:dyDescent="0.25">
      <c r="A28" s="100">
        <v>3</v>
      </c>
      <c r="B28" s="105" t="s">
        <v>300</v>
      </c>
      <c r="C28" s="101">
        <v>0</v>
      </c>
      <c r="D28" s="101">
        <v>0</v>
      </c>
    </row>
    <row r="29" spans="1:4" ht="126" x14ac:dyDescent="0.25">
      <c r="A29" s="100">
        <v>4</v>
      </c>
      <c r="B29" s="105" t="s">
        <v>301</v>
      </c>
      <c r="C29" s="101">
        <v>0</v>
      </c>
      <c r="D29" s="101">
        <v>0</v>
      </c>
    </row>
    <row r="30" spans="1:4" x14ac:dyDescent="0.25">
      <c r="A30" s="348" t="s">
        <v>217</v>
      </c>
      <c r="B30" s="349"/>
      <c r="C30" s="349"/>
      <c r="D30" s="350"/>
    </row>
    <row r="31" spans="1:4" x14ac:dyDescent="0.25">
      <c r="A31" s="100">
        <v>1</v>
      </c>
      <c r="B31" s="105" t="s">
        <v>302</v>
      </c>
      <c r="C31" s="101">
        <v>0</v>
      </c>
      <c r="D31" s="101">
        <v>0</v>
      </c>
    </row>
    <row r="32" spans="1:4" x14ac:dyDescent="0.25">
      <c r="A32" s="100">
        <v>2</v>
      </c>
      <c r="B32" s="105" t="s">
        <v>303</v>
      </c>
      <c r="C32" s="101">
        <v>0</v>
      </c>
      <c r="D32" s="101">
        <v>0</v>
      </c>
    </row>
    <row r="33" spans="1:4" x14ac:dyDescent="0.25">
      <c r="A33" s="100">
        <v>3</v>
      </c>
      <c r="B33" s="105" t="s">
        <v>304</v>
      </c>
      <c r="C33" s="101">
        <v>0</v>
      </c>
      <c r="D33" s="101">
        <v>0</v>
      </c>
    </row>
    <row r="34" spans="1:4" ht="31.5" x14ac:dyDescent="0.25">
      <c r="A34" s="100">
        <v>4</v>
      </c>
      <c r="B34" s="105" t="s">
        <v>305</v>
      </c>
      <c r="C34" s="101">
        <v>0</v>
      </c>
      <c r="D34" s="101">
        <v>0</v>
      </c>
    </row>
    <row r="35" spans="1:4" ht="31.5" x14ac:dyDescent="0.25">
      <c r="A35" s="100">
        <v>5</v>
      </c>
      <c r="B35" s="105" t="s">
        <v>306</v>
      </c>
      <c r="C35" s="101">
        <v>0</v>
      </c>
      <c r="D35" s="101">
        <v>0</v>
      </c>
    </row>
    <row r="36" spans="1:4" ht="47.25" x14ac:dyDescent="0.25">
      <c r="A36" s="100">
        <v>6</v>
      </c>
      <c r="B36" s="105" t="s">
        <v>307</v>
      </c>
      <c r="C36" s="101">
        <v>0</v>
      </c>
      <c r="D36" s="101">
        <v>0</v>
      </c>
    </row>
    <row r="37" spans="1:4" s="107" customFormat="1" x14ac:dyDescent="0.25">
      <c r="A37" s="351" t="s">
        <v>219</v>
      </c>
      <c r="B37" s="352"/>
      <c r="C37" s="108">
        <f>SUM(C8:C13,C15:C20,C22:C24,C26:C29,C31:C36)</f>
        <v>624984</v>
      </c>
      <c r="D37" s="108">
        <f>SUM(D8:D13,D15:D20,D22:D24,D26:D29,D31:D36)</f>
        <v>5943</v>
      </c>
    </row>
  </sheetData>
  <sheetProtection formatCells="0" formatColumns="0" formatRows="0" insertRows="0" sort="0" autoFilter="0"/>
  <mergeCells count="9">
    <mergeCell ref="A21:D21"/>
    <mergeCell ref="A25:D25"/>
    <mergeCell ref="A30:D30"/>
    <mergeCell ref="A37:B37"/>
    <mergeCell ref="A1:D1"/>
    <mergeCell ref="A2:D2"/>
    <mergeCell ref="A3:D3"/>
    <mergeCell ref="A7:D7"/>
    <mergeCell ref="A14:D14"/>
  </mergeCells>
  <dataValidations count="1">
    <dataValidation type="list" allowBlank="1" showInputMessage="1" showErrorMessage="1" sqref="A3:D3">
      <formula1>Период</formula1>
    </dataValidation>
  </dataValidations>
  <pageMargins left="0.39370078740157477" right="0.39370078740157477" top="0.59055118110236249" bottom="0.39370078740157477" header="0.31496062992125984" footer="0.31496062992125984"/>
  <pageSetup paperSize="9" scale="8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view="pageBreakPreview" topLeftCell="A61" zoomScale="80" zoomScaleNormal="85" zoomScaleSheetLayoutView="80" workbookViewId="0">
      <selection activeCell="D67" sqref="D67"/>
    </sheetView>
  </sheetViews>
  <sheetFormatPr defaultRowHeight="15" x14ac:dyDescent="0.25"/>
  <cols>
    <col min="1" max="1" width="9.5703125" style="109" customWidth="1"/>
    <col min="2" max="2" width="44.5703125" style="109" customWidth="1"/>
    <col min="3" max="3" width="49.42578125" style="109" customWidth="1"/>
    <col min="4" max="4" width="33.28515625" style="109" customWidth="1"/>
    <col min="5" max="5" width="11.85546875" style="109" customWidth="1"/>
    <col min="6" max="16384" width="9.140625" style="109"/>
  </cols>
  <sheetData>
    <row r="1" spans="1:4" ht="32.25" customHeight="1" x14ac:dyDescent="0.25">
      <c r="A1" s="386" t="s">
        <v>308</v>
      </c>
      <c r="B1" s="386"/>
      <c r="C1" s="386"/>
      <c r="D1" s="386"/>
    </row>
    <row r="2" spans="1:4" ht="55.5" customHeight="1" x14ac:dyDescent="0.25">
      <c r="A2" s="387" t="s">
        <v>309</v>
      </c>
      <c r="B2" s="388"/>
      <c r="C2" s="388"/>
      <c r="D2" s="389"/>
    </row>
    <row r="3" spans="1:4" ht="387.75" customHeight="1" x14ac:dyDescent="0.25">
      <c r="A3" s="269" t="s">
        <v>310</v>
      </c>
      <c r="B3" s="354" t="s">
        <v>311</v>
      </c>
      <c r="C3" s="111" t="s">
        <v>312</v>
      </c>
      <c r="D3" s="193" t="s">
        <v>697</v>
      </c>
    </row>
    <row r="4" spans="1:4" ht="279" customHeight="1" x14ac:dyDescent="0.25">
      <c r="A4" s="270"/>
      <c r="B4" s="369"/>
      <c r="C4" s="111" t="s">
        <v>313</v>
      </c>
      <c r="D4" s="193" t="s">
        <v>698</v>
      </c>
    </row>
    <row r="5" spans="1:4" ht="75" x14ac:dyDescent="0.25">
      <c r="A5" s="271"/>
      <c r="B5" s="370"/>
      <c r="C5" s="111" t="s">
        <v>314</v>
      </c>
      <c r="D5" s="207" t="s">
        <v>699</v>
      </c>
    </row>
    <row r="6" spans="1:4" ht="31.5" x14ac:dyDescent="0.25">
      <c r="A6" s="269" t="s">
        <v>315</v>
      </c>
      <c r="B6" s="113" t="s">
        <v>316</v>
      </c>
      <c r="C6" s="111"/>
      <c r="D6" s="111"/>
    </row>
    <row r="7" spans="1:4" ht="31.5" x14ac:dyDescent="0.25">
      <c r="A7" s="270"/>
      <c r="B7" s="114" t="s">
        <v>317</v>
      </c>
      <c r="C7" s="111" t="s">
        <v>318</v>
      </c>
      <c r="D7" s="118">
        <v>711.9</v>
      </c>
    </row>
    <row r="8" spans="1:4" ht="31.5" x14ac:dyDescent="0.25">
      <c r="A8" s="270"/>
      <c r="B8" s="114" t="s">
        <v>319</v>
      </c>
      <c r="C8" s="111" t="s">
        <v>318</v>
      </c>
      <c r="D8" s="118">
        <v>42.3</v>
      </c>
    </row>
    <row r="9" spans="1:4" ht="63" x14ac:dyDescent="0.25">
      <c r="A9" s="270"/>
      <c r="B9" s="114"/>
      <c r="C9" s="111" t="s">
        <v>320</v>
      </c>
      <c r="D9" s="249">
        <f>D8*100/D7</f>
        <v>5.941845764854615</v>
      </c>
    </row>
    <row r="10" spans="1:4" ht="31.5" x14ac:dyDescent="0.25">
      <c r="A10" s="270"/>
      <c r="B10" s="114" t="s">
        <v>321</v>
      </c>
      <c r="C10" s="111" t="s">
        <v>318</v>
      </c>
      <c r="D10" s="118"/>
    </row>
    <row r="11" spans="1:4" ht="31.5" x14ac:dyDescent="0.25">
      <c r="A11" s="271"/>
      <c r="B11" s="114" t="s">
        <v>322</v>
      </c>
      <c r="C11" s="111" t="s">
        <v>318</v>
      </c>
      <c r="D11" s="118">
        <v>754.2</v>
      </c>
    </row>
    <row r="12" spans="1:4" ht="31.5" x14ac:dyDescent="0.25">
      <c r="A12" s="269" t="s">
        <v>323</v>
      </c>
      <c r="B12" s="111" t="s">
        <v>324</v>
      </c>
      <c r="C12" s="111"/>
      <c r="D12" s="111"/>
    </row>
    <row r="13" spans="1:4" ht="31.5" x14ac:dyDescent="0.25">
      <c r="A13" s="270"/>
      <c r="B13" s="114" t="s">
        <v>325</v>
      </c>
      <c r="C13" s="111" t="s">
        <v>136</v>
      </c>
      <c r="D13" s="116">
        <v>44</v>
      </c>
    </row>
    <row r="14" spans="1:4" ht="31.5" x14ac:dyDescent="0.25">
      <c r="A14" s="270"/>
      <c r="B14" s="114" t="s">
        <v>319</v>
      </c>
      <c r="C14" s="111" t="s">
        <v>136</v>
      </c>
      <c r="D14" s="116">
        <v>2</v>
      </c>
    </row>
    <row r="15" spans="1:4" ht="69" customHeight="1" x14ac:dyDescent="0.25">
      <c r="A15" s="270"/>
      <c r="B15" s="114"/>
      <c r="C15" s="111" t="s">
        <v>326</v>
      </c>
      <c r="D15" s="116">
        <f>D14*100/D13</f>
        <v>4.5454545454545459</v>
      </c>
    </row>
    <row r="16" spans="1:4" ht="31.5" x14ac:dyDescent="0.25">
      <c r="A16" s="270"/>
      <c r="B16" s="114" t="s">
        <v>321</v>
      </c>
      <c r="C16" s="111" t="s">
        <v>136</v>
      </c>
      <c r="D16" s="116"/>
    </row>
    <row r="17" spans="1:4" ht="31.5" x14ac:dyDescent="0.25">
      <c r="A17" s="271"/>
      <c r="B17" s="114" t="s">
        <v>327</v>
      </c>
      <c r="C17" s="111" t="s">
        <v>136</v>
      </c>
      <c r="D17" s="116">
        <f>D13+D14-D16</f>
        <v>46</v>
      </c>
    </row>
    <row r="18" spans="1:4" ht="47.25" x14ac:dyDescent="0.25">
      <c r="A18" s="269" t="s">
        <v>328</v>
      </c>
      <c r="B18" s="111" t="s">
        <v>329</v>
      </c>
      <c r="C18" s="111" t="s">
        <v>136</v>
      </c>
      <c r="D18" s="116"/>
    </row>
    <row r="19" spans="1:4" ht="47.25" x14ac:dyDescent="0.25">
      <c r="A19" s="271"/>
      <c r="B19" s="114" t="s">
        <v>330</v>
      </c>
      <c r="C19" s="111" t="s">
        <v>136</v>
      </c>
      <c r="D19" s="116"/>
    </row>
    <row r="20" spans="1:4" ht="47.25" x14ac:dyDescent="0.25">
      <c r="A20" s="269" t="s">
        <v>331</v>
      </c>
      <c r="B20" s="111" t="s">
        <v>332</v>
      </c>
      <c r="C20" s="111" t="s">
        <v>136</v>
      </c>
      <c r="D20" s="116">
        <v>1</v>
      </c>
    </row>
    <row r="21" spans="1:4" ht="47.25" x14ac:dyDescent="0.25">
      <c r="A21" s="271"/>
      <c r="B21" s="114" t="s">
        <v>330</v>
      </c>
      <c r="C21" s="111" t="s">
        <v>136</v>
      </c>
      <c r="D21" s="116">
        <v>1</v>
      </c>
    </row>
    <row r="22" spans="1:4" ht="69.75" customHeight="1" x14ac:dyDescent="0.25">
      <c r="A22" s="269" t="s">
        <v>333</v>
      </c>
      <c r="B22" s="111" t="s">
        <v>334</v>
      </c>
      <c r="C22" s="111" t="s">
        <v>136</v>
      </c>
      <c r="D22" s="116">
        <f>D17+D18+D20</f>
        <v>47</v>
      </c>
    </row>
    <row r="23" spans="1:4" ht="54" customHeight="1" x14ac:dyDescent="0.25">
      <c r="A23" s="271"/>
      <c r="B23" s="114" t="s">
        <v>330</v>
      </c>
      <c r="C23" s="111" t="s">
        <v>136</v>
      </c>
      <c r="D23" s="116">
        <v>47</v>
      </c>
    </row>
    <row r="24" spans="1:4" ht="69.75" customHeight="1" x14ac:dyDescent="0.25">
      <c r="A24" s="30" t="s">
        <v>335</v>
      </c>
      <c r="B24" s="111" t="s">
        <v>336</v>
      </c>
      <c r="C24" s="111" t="s">
        <v>337</v>
      </c>
      <c r="D24" s="116">
        <f>D23/D22*100</f>
        <v>100</v>
      </c>
    </row>
    <row r="25" spans="1:4" ht="185.25" customHeight="1" x14ac:dyDescent="0.25">
      <c r="A25" s="269" t="s">
        <v>338</v>
      </c>
      <c r="B25" s="354" t="s">
        <v>339</v>
      </c>
      <c r="C25" s="111" t="s">
        <v>340</v>
      </c>
      <c r="D25" s="193" t="s">
        <v>700</v>
      </c>
    </row>
    <row r="26" spans="1:4" ht="183" customHeight="1" x14ac:dyDescent="0.25">
      <c r="A26" s="384"/>
      <c r="B26" s="355"/>
      <c r="C26" s="193"/>
      <c r="D26" s="193" t="s">
        <v>701</v>
      </c>
    </row>
    <row r="27" spans="1:4" ht="231.75" customHeight="1" x14ac:dyDescent="0.25">
      <c r="A27" s="385"/>
      <c r="B27" s="356"/>
      <c r="C27" s="193"/>
      <c r="D27" s="193" t="s">
        <v>702</v>
      </c>
    </row>
    <row r="28" spans="1:4" ht="31.5" x14ac:dyDescent="0.25">
      <c r="A28" s="267" t="s">
        <v>341</v>
      </c>
      <c r="B28" s="354" t="s">
        <v>342</v>
      </c>
      <c r="C28" s="111" t="s">
        <v>343</v>
      </c>
      <c r="D28" s="117" t="s">
        <v>703</v>
      </c>
    </row>
    <row r="29" spans="1:4" ht="31.5" x14ac:dyDescent="0.25">
      <c r="A29" s="267"/>
      <c r="B29" s="369"/>
      <c r="C29" s="111" t="s">
        <v>344</v>
      </c>
      <c r="D29" s="117" t="s">
        <v>703</v>
      </c>
    </row>
    <row r="30" spans="1:4" ht="43.5" customHeight="1" x14ac:dyDescent="0.25">
      <c r="A30" s="267"/>
      <c r="B30" s="370"/>
      <c r="C30" s="111" t="s">
        <v>345</v>
      </c>
      <c r="D30" s="117">
        <v>0.1</v>
      </c>
    </row>
    <row r="31" spans="1:4" ht="224.25" customHeight="1" x14ac:dyDescent="0.25">
      <c r="A31" s="30" t="s">
        <v>346</v>
      </c>
      <c r="B31" s="112" t="s">
        <v>347</v>
      </c>
      <c r="C31" s="111" t="s">
        <v>348</v>
      </c>
      <c r="D31" s="117" t="s">
        <v>704</v>
      </c>
    </row>
    <row r="32" spans="1:4" ht="33" customHeight="1" x14ac:dyDescent="0.25">
      <c r="A32" s="267" t="s">
        <v>349</v>
      </c>
      <c r="B32" s="354" t="s">
        <v>350</v>
      </c>
      <c r="C32" s="111" t="s">
        <v>351</v>
      </c>
      <c r="D32" s="118">
        <v>0</v>
      </c>
    </row>
    <row r="33" spans="1:11" ht="35.25" customHeight="1" x14ac:dyDescent="0.25">
      <c r="A33" s="267"/>
      <c r="B33" s="369"/>
      <c r="C33" s="111" t="s">
        <v>352</v>
      </c>
      <c r="D33" s="118">
        <v>4</v>
      </c>
    </row>
    <row r="34" spans="1:11" ht="39" customHeight="1" x14ac:dyDescent="0.25">
      <c r="A34" s="267"/>
      <c r="B34" s="369"/>
      <c r="C34" s="111" t="s">
        <v>353</v>
      </c>
      <c r="D34" s="118">
        <v>0</v>
      </c>
    </row>
    <row r="35" spans="1:11" ht="54.75" customHeight="1" x14ac:dyDescent="0.25">
      <c r="A35" s="267"/>
      <c r="B35" s="370"/>
      <c r="C35" s="119" t="s">
        <v>354</v>
      </c>
      <c r="D35" s="120">
        <f>D32+D33+D34</f>
        <v>4</v>
      </c>
    </row>
    <row r="36" spans="1:11" ht="18.75" customHeight="1" x14ac:dyDescent="0.25">
      <c r="A36" s="267" t="s">
        <v>355</v>
      </c>
      <c r="B36" s="371" t="s">
        <v>356</v>
      </c>
      <c r="C36" s="111" t="s">
        <v>351</v>
      </c>
      <c r="D36" s="118">
        <v>0</v>
      </c>
    </row>
    <row r="37" spans="1:11" ht="15.75" x14ac:dyDescent="0.25">
      <c r="A37" s="267"/>
      <c r="B37" s="371"/>
      <c r="C37" s="111" t="s">
        <v>352</v>
      </c>
      <c r="D37" s="118">
        <v>46</v>
      </c>
    </row>
    <row r="38" spans="1:11" ht="31.5" x14ac:dyDescent="0.25">
      <c r="A38" s="267"/>
      <c r="B38" s="371"/>
      <c r="C38" s="111" t="s">
        <v>353</v>
      </c>
      <c r="D38" s="118">
        <v>0</v>
      </c>
    </row>
    <row r="39" spans="1:11" ht="31.5" x14ac:dyDescent="0.25">
      <c r="A39" s="267"/>
      <c r="B39" s="371"/>
      <c r="C39" s="119" t="s">
        <v>357</v>
      </c>
      <c r="D39" s="120">
        <f>D36+D37+D38</f>
        <v>46</v>
      </c>
    </row>
    <row r="40" spans="1:11" ht="18.75" x14ac:dyDescent="0.25">
      <c r="A40" s="269" t="s">
        <v>358</v>
      </c>
      <c r="B40" s="354" t="s">
        <v>359</v>
      </c>
      <c r="C40" s="111" t="s">
        <v>360</v>
      </c>
      <c r="D40" s="118">
        <v>0</v>
      </c>
    </row>
    <row r="41" spans="1:11" ht="18.75" x14ac:dyDescent="0.25">
      <c r="A41" s="270"/>
      <c r="B41" s="369"/>
      <c r="C41" s="111" t="s">
        <v>361</v>
      </c>
      <c r="D41" s="118">
        <v>754.2</v>
      </c>
    </row>
    <row r="42" spans="1:11" ht="34.5" x14ac:dyDescent="0.25">
      <c r="A42" s="270"/>
      <c r="B42" s="369"/>
      <c r="C42" s="111" t="s">
        <v>362</v>
      </c>
      <c r="D42" s="118">
        <v>0</v>
      </c>
    </row>
    <row r="43" spans="1:11" ht="53.25" customHeight="1" x14ac:dyDescent="0.25">
      <c r="A43" s="271"/>
      <c r="B43" s="370"/>
      <c r="C43" s="119" t="s">
        <v>363</v>
      </c>
      <c r="D43" s="120">
        <f>D40+D41+D42</f>
        <v>754.2</v>
      </c>
    </row>
    <row r="44" spans="1:11" ht="33" customHeight="1" x14ac:dyDescent="0.25">
      <c r="A44" s="377" t="s">
        <v>364</v>
      </c>
      <c r="B44" s="378"/>
      <c r="C44" s="378"/>
      <c r="D44" s="379"/>
    </row>
    <row r="45" spans="1:11" ht="36.75" customHeight="1" x14ac:dyDescent="0.25">
      <c r="A45" s="267" t="s">
        <v>365</v>
      </c>
      <c r="B45" s="354" t="s">
        <v>366</v>
      </c>
      <c r="C45" s="111" t="s">
        <v>367</v>
      </c>
      <c r="D45" s="116">
        <v>26</v>
      </c>
      <c r="E45" s="357" t="s">
        <v>705</v>
      </c>
      <c r="F45" s="358"/>
      <c r="G45" s="358"/>
      <c r="H45" s="358"/>
      <c r="I45" s="358"/>
      <c r="J45" s="358"/>
      <c r="K45" s="358"/>
    </row>
    <row r="46" spans="1:11" ht="33.75" customHeight="1" x14ac:dyDescent="0.25">
      <c r="A46" s="267"/>
      <c r="B46" s="370"/>
      <c r="C46" s="111" t="s">
        <v>368</v>
      </c>
      <c r="D46" s="208">
        <v>4646.5</v>
      </c>
      <c r="E46" s="359"/>
      <c r="F46" s="358"/>
      <c r="G46" s="358"/>
      <c r="H46" s="358"/>
      <c r="I46" s="358"/>
      <c r="J46" s="358"/>
      <c r="K46" s="358"/>
    </row>
    <row r="47" spans="1:11" ht="57" customHeight="1" x14ac:dyDescent="0.25">
      <c r="A47" s="366" t="s">
        <v>369</v>
      </c>
      <c r="B47" s="367"/>
      <c r="C47" s="367"/>
      <c r="D47" s="368"/>
      <c r="E47" s="360"/>
      <c r="F47" s="361"/>
      <c r="G47" s="361"/>
      <c r="H47" s="361"/>
      <c r="I47" s="361"/>
      <c r="J47" s="361"/>
      <c r="K47" s="361"/>
    </row>
    <row r="48" spans="1:11" ht="102" customHeight="1" x14ac:dyDescent="0.25">
      <c r="A48" s="263" t="s">
        <v>370</v>
      </c>
      <c r="B48" s="354" t="s">
        <v>371</v>
      </c>
      <c r="C48" s="121" t="s">
        <v>372</v>
      </c>
      <c r="D48" s="32" t="s">
        <v>145</v>
      </c>
      <c r="E48" s="362" t="s">
        <v>706</v>
      </c>
      <c r="F48" s="363"/>
      <c r="G48" s="363"/>
      <c r="H48" s="363"/>
      <c r="I48" s="363"/>
      <c r="J48" s="363"/>
      <c r="K48" s="363"/>
    </row>
    <row r="49" spans="1:11" ht="71.25" customHeight="1" x14ac:dyDescent="0.25">
      <c r="A49" s="264"/>
      <c r="B49" s="369"/>
      <c r="C49" s="121" t="s">
        <v>373</v>
      </c>
      <c r="D49" s="32" t="s">
        <v>145</v>
      </c>
      <c r="E49" s="362"/>
      <c r="F49" s="363"/>
      <c r="G49" s="363"/>
      <c r="H49" s="363"/>
      <c r="I49" s="363"/>
      <c r="J49" s="363"/>
      <c r="K49" s="363"/>
    </row>
    <row r="50" spans="1:11" ht="72" customHeight="1" x14ac:dyDescent="0.25">
      <c r="A50" s="273"/>
      <c r="B50" s="370"/>
      <c r="C50" s="113" t="s">
        <v>374</v>
      </c>
      <c r="D50" s="122">
        <v>4103.7</v>
      </c>
      <c r="E50" s="364"/>
      <c r="F50" s="365"/>
      <c r="G50" s="365"/>
      <c r="H50" s="365"/>
      <c r="I50" s="365"/>
      <c r="J50" s="365"/>
      <c r="K50" s="365"/>
    </row>
    <row r="51" spans="1:11" ht="22.5" customHeight="1" x14ac:dyDescent="0.25">
      <c r="A51" s="372" t="s">
        <v>375</v>
      </c>
      <c r="B51" s="373"/>
      <c r="C51" s="373"/>
      <c r="D51" s="374"/>
    </row>
    <row r="52" spans="1:11" ht="136.5" customHeight="1" x14ac:dyDescent="0.25">
      <c r="A52" s="375" t="s">
        <v>376</v>
      </c>
      <c r="B52" s="376" t="s">
        <v>377</v>
      </c>
      <c r="C52" s="381" t="s">
        <v>378</v>
      </c>
      <c r="D52" s="195" t="s">
        <v>752</v>
      </c>
      <c r="E52" s="126"/>
    </row>
    <row r="53" spans="1:11" s="227" customFormat="1" ht="84.75" customHeight="1" x14ac:dyDescent="0.25">
      <c r="A53" s="375"/>
      <c r="B53" s="376"/>
      <c r="C53" s="382"/>
      <c r="D53" s="195" t="s">
        <v>753</v>
      </c>
      <c r="E53" s="126"/>
    </row>
    <row r="54" spans="1:11" s="227" customFormat="1" ht="99.75" customHeight="1" x14ac:dyDescent="0.25">
      <c r="A54" s="375"/>
      <c r="B54" s="376"/>
      <c r="C54" s="382"/>
      <c r="D54" s="195" t="s">
        <v>754</v>
      </c>
      <c r="E54" s="126"/>
    </row>
    <row r="55" spans="1:11" s="227" customFormat="1" ht="102.75" customHeight="1" x14ac:dyDescent="0.25">
      <c r="A55" s="375"/>
      <c r="B55" s="376"/>
      <c r="C55" s="382"/>
      <c r="D55" s="380" t="s">
        <v>755</v>
      </c>
      <c r="E55" s="126"/>
    </row>
    <row r="56" spans="1:11" s="227" customFormat="1" ht="85.5" hidden="1" customHeight="1" x14ac:dyDescent="0.25">
      <c r="A56" s="375"/>
      <c r="B56" s="376"/>
      <c r="C56" s="382"/>
      <c r="D56" s="356"/>
      <c r="E56" s="126"/>
    </row>
    <row r="57" spans="1:11" s="227" customFormat="1" ht="114" customHeight="1" x14ac:dyDescent="0.25">
      <c r="A57" s="375"/>
      <c r="B57" s="376"/>
      <c r="C57" s="382"/>
      <c r="D57" s="195" t="s">
        <v>756</v>
      </c>
      <c r="E57" s="126"/>
    </row>
    <row r="58" spans="1:11" s="227" customFormat="1" ht="84.75" customHeight="1" x14ac:dyDescent="0.25">
      <c r="A58" s="375"/>
      <c r="B58" s="376"/>
      <c r="C58" s="382"/>
      <c r="D58" s="195" t="s">
        <v>757</v>
      </c>
      <c r="E58" s="126"/>
    </row>
    <row r="59" spans="1:11" s="245" customFormat="1" ht="111.75" customHeight="1" x14ac:dyDescent="0.25">
      <c r="A59" s="375"/>
      <c r="B59" s="376"/>
      <c r="C59" s="382"/>
      <c r="D59" s="195" t="s">
        <v>766</v>
      </c>
      <c r="E59" s="126"/>
    </row>
    <row r="60" spans="1:11" s="245" customFormat="1" ht="81" customHeight="1" x14ac:dyDescent="0.25">
      <c r="A60" s="375"/>
      <c r="B60" s="376"/>
      <c r="C60" s="382"/>
      <c r="D60" s="380" t="s">
        <v>767</v>
      </c>
      <c r="E60" s="126"/>
    </row>
    <row r="61" spans="1:11" s="245" customFormat="1" ht="0.75" customHeight="1" x14ac:dyDescent="0.25">
      <c r="A61" s="375"/>
      <c r="B61" s="376"/>
      <c r="C61" s="382"/>
      <c r="D61" s="355"/>
      <c r="E61" s="126"/>
    </row>
    <row r="62" spans="1:11" s="245" customFormat="1" ht="97.5" hidden="1" customHeight="1" x14ac:dyDescent="0.25">
      <c r="A62" s="375"/>
      <c r="B62" s="376"/>
      <c r="C62" s="382"/>
      <c r="D62" s="356"/>
      <c r="E62" s="126"/>
    </row>
    <row r="63" spans="1:11" s="245" customFormat="1" ht="102.75" customHeight="1" x14ac:dyDescent="0.25">
      <c r="A63" s="375"/>
      <c r="B63" s="376"/>
      <c r="C63" s="382"/>
      <c r="D63" s="195" t="s">
        <v>768</v>
      </c>
      <c r="E63" s="126"/>
    </row>
    <row r="64" spans="1:11" s="245" customFormat="1" ht="97.5" customHeight="1" x14ac:dyDescent="0.25">
      <c r="A64" s="375"/>
      <c r="B64" s="376"/>
      <c r="C64" s="383"/>
      <c r="D64" s="195" t="s">
        <v>769</v>
      </c>
      <c r="E64" s="126"/>
    </row>
    <row r="65" spans="1:5" ht="70.5" customHeight="1" x14ac:dyDescent="0.25">
      <c r="A65" s="375"/>
      <c r="B65" s="376"/>
      <c r="C65" s="226" t="s">
        <v>379</v>
      </c>
      <c r="D65" s="239" t="s">
        <v>761</v>
      </c>
      <c r="E65" s="126"/>
    </row>
    <row r="66" spans="1:5" ht="53.25" customHeight="1" x14ac:dyDescent="0.25">
      <c r="A66" s="123" t="s">
        <v>380</v>
      </c>
      <c r="B66" s="124" t="s">
        <v>381</v>
      </c>
      <c r="C66" s="124" t="s">
        <v>382</v>
      </c>
      <c r="D66" s="229">
        <v>1</v>
      </c>
      <c r="E66" s="126"/>
    </row>
    <row r="67" spans="1:5" ht="48" customHeight="1" x14ac:dyDescent="0.25">
      <c r="A67" s="123" t="s">
        <v>383</v>
      </c>
      <c r="B67" s="125" t="s">
        <v>384</v>
      </c>
      <c r="C67" s="124" t="s">
        <v>136</v>
      </c>
      <c r="D67" s="125">
        <v>0</v>
      </c>
      <c r="E67" s="126"/>
    </row>
    <row r="68" spans="1:5" ht="22.5" customHeight="1" x14ac:dyDescent="0.25">
      <c r="A68" s="127"/>
      <c r="B68" s="128"/>
      <c r="C68" s="128"/>
      <c r="D68" s="129"/>
      <c r="E68" s="126"/>
    </row>
    <row r="69" spans="1:5" ht="15" customHeight="1" x14ac:dyDescent="0.25">
      <c r="A69" s="130" t="s">
        <v>385</v>
      </c>
    </row>
    <row r="70" spans="1:5" ht="35.25" customHeight="1" x14ac:dyDescent="0.25">
      <c r="B70" s="131"/>
      <c r="C70" s="131"/>
      <c r="D70" s="131"/>
    </row>
    <row r="71" spans="1:5" ht="24.75" customHeight="1" x14ac:dyDescent="0.25">
      <c r="B71" s="131"/>
      <c r="C71" s="131"/>
      <c r="D71" s="131"/>
    </row>
    <row r="72" spans="1:5" x14ac:dyDescent="0.25">
      <c r="B72" s="131"/>
      <c r="C72" s="131"/>
      <c r="D72" s="131"/>
    </row>
    <row r="73" spans="1:5" x14ac:dyDescent="0.25">
      <c r="B73" s="131"/>
      <c r="C73" s="131"/>
      <c r="D73" s="131"/>
    </row>
    <row r="74" spans="1:5" x14ac:dyDescent="0.25">
      <c r="B74" s="131"/>
      <c r="C74" s="131"/>
      <c r="D74" s="131"/>
    </row>
    <row r="75" spans="1:5" x14ac:dyDescent="0.25">
      <c r="B75" s="131"/>
      <c r="C75" s="131"/>
      <c r="D75" s="131"/>
    </row>
    <row r="76" spans="1:5" x14ac:dyDescent="0.25">
      <c r="B76" s="131"/>
      <c r="C76" s="131"/>
      <c r="D76" s="131"/>
    </row>
    <row r="77" spans="1:5" x14ac:dyDescent="0.25">
      <c r="B77" s="131"/>
      <c r="C77" s="131"/>
      <c r="D77" s="131"/>
    </row>
    <row r="78" spans="1:5" x14ac:dyDescent="0.25">
      <c r="B78" s="131"/>
      <c r="C78" s="131"/>
      <c r="D78" s="131"/>
    </row>
  </sheetData>
  <mergeCells count="33">
    <mergeCell ref="A1:D1"/>
    <mergeCell ref="A2:D2"/>
    <mergeCell ref="A3:A5"/>
    <mergeCell ref="B3:B5"/>
    <mergeCell ref="A6:A11"/>
    <mergeCell ref="A12:A17"/>
    <mergeCell ref="A18:A19"/>
    <mergeCell ref="A20:A21"/>
    <mergeCell ref="A22:A23"/>
    <mergeCell ref="A28:A30"/>
    <mergeCell ref="A25:A27"/>
    <mergeCell ref="A51:D51"/>
    <mergeCell ref="A52:A65"/>
    <mergeCell ref="B52:B65"/>
    <mergeCell ref="A40:A43"/>
    <mergeCell ref="B40:B43"/>
    <mergeCell ref="A44:D44"/>
    <mergeCell ref="A45:A46"/>
    <mergeCell ref="B45:B46"/>
    <mergeCell ref="D55:D56"/>
    <mergeCell ref="D60:D62"/>
    <mergeCell ref="C52:C64"/>
    <mergeCell ref="B25:B27"/>
    <mergeCell ref="E45:K47"/>
    <mergeCell ref="E48:K50"/>
    <mergeCell ref="A47:D47"/>
    <mergeCell ref="A48:A50"/>
    <mergeCell ref="B48:B50"/>
    <mergeCell ref="B28:B30"/>
    <mergeCell ref="A32:A35"/>
    <mergeCell ref="B32:B35"/>
    <mergeCell ref="A36:A39"/>
    <mergeCell ref="B36:B39"/>
  </mergeCells>
  <hyperlinks>
    <hyperlink ref="D5" r:id="rId1"/>
    <hyperlink ref="D65" r:id="rId2"/>
  </hyperlinks>
  <pageMargins left="0.25" right="0.25" top="0.75" bottom="0.75" header="0.3" footer="0.3"/>
  <pageSetup paperSize="9" scale="48" fitToHeight="0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topLeftCell="A67" zoomScale="90" zoomScaleNormal="85" zoomScaleSheetLayoutView="90" workbookViewId="0">
      <selection activeCell="D65" sqref="D65"/>
    </sheetView>
  </sheetViews>
  <sheetFormatPr defaultRowHeight="15.75" x14ac:dyDescent="0.25"/>
  <cols>
    <col min="1" max="1" width="8" style="126" customWidth="1"/>
    <col min="2" max="2" width="44.5703125" style="126" customWidth="1"/>
    <col min="3" max="3" width="38.7109375" style="126" customWidth="1"/>
    <col min="4" max="4" width="42.7109375" style="126" customWidth="1"/>
    <col min="5" max="16384" width="9.140625" style="126"/>
  </cols>
  <sheetData>
    <row r="1" spans="1:4" ht="58.5" customHeight="1" x14ac:dyDescent="0.25">
      <c r="A1" s="386" t="s">
        <v>386</v>
      </c>
      <c r="B1" s="386"/>
      <c r="C1" s="386"/>
      <c r="D1" s="386"/>
    </row>
    <row r="2" spans="1:4" ht="59.25" customHeight="1" x14ac:dyDescent="0.25">
      <c r="A2" s="387" t="s">
        <v>387</v>
      </c>
      <c r="B2" s="388"/>
      <c r="C2" s="388"/>
      <c r="D2" s="389"/>
    </row>
    <row r="3" spans="1:4" ht="319.5" customHeight="1" x14ac:dyDescent="0.25">
      <c r="A3" s="395" t="s">
        <v>310</v>
      </c>
      <c r="B3" s="354" t="s">
        <v>388</v>
      </c>
      <c r="C3" s="111" t="s">
        <v>389</v>
      </c>
      <c r="D3" s="193" t="s">
        <v>707</v>
      </c>
    </row>
    <row r="4" spans="1:4" ht="289.5" customHeight="1" x14ac:dyDescent="0.25">
      <c r="A4" s="395"/>
      <c r="B4" s="369"/>
      <c r="C4" s="111" t="s">
        <v>390</v>
      </c>
      <c r="D4" s="193" t="s">
        <v>708</v>
      </c>
    </row>
    <row r="5" spans="1:4" ht="48.75" customHeight="1" x14ac:dyDescent="0.25">
      <c r="A5" s="395"/>
      <c r="B5" s="370"/>
      <c r="C5" s="111" t="s">
        <v>391</v>
      </c>
      <c r="D5" s="209" t="s">
        <v>709</v>
      </c>
    </row>
    <row r="6" spans="1:4" ht="46.5" customHeight="1" x14ac:dyDescent="0.25">
      <c r="A6" s="395" t="s">
        <v>315</v>
      </c>
      <c r="B6" s="111" t="s">
        <v>392</v>
      </c>
      <c r="C6" s="111"/>
      <c r="D6" s="111"/>
    </row>
    <row r="7" spans="1:4" ht="49.5" customHeight="1" x14ac:dyDescent="0.25">
      <c r="A7" s="395"/>
      <c r="B7" s="114" t="s">
        <v>393</v>
      </c>
      <c r="C7" s="111" t="s">
        <v>318</v>
      </c>
      <c r="D7" s="116">
        <v>5231</v>
      </c>
    </row>
    <row r="8" spans="1:4" ht="41.25" customHeight="1" x14ac:dyDescent="0.25">
      <c r="A8" s="395"/>
      <c r="B8" s="114" t="s">
        <v>394</v>
      </c>
      <c r="C8" s="111" t="s">
        <v>318</v>
      </c>
      <c r="D8" s="116">
        <v>995</v>
      </c>
    </row>
    <row r="9" spans="1:4" ht="84" customHeight="1" x14ac:dyDescent="0.25">
      <c r="A9" s="395"/>
      <c r="B9" s="114"/>
      <c r="C9" s="111" t="s">
        <v>395</v>
      </c>
      <c r="D9" s="116">
        <f>D8*100/D7</f>
        <v>19.021219652074173</v>
      </c>
    </row>
    <row r="10" spans="1:4" ht="41.25" customHeight="1" x14ac:dyDescent="0.25">
      <c r="A10" s="395"/>
      <c r="B10" s="114" t="s">
        <v>396</v>
      </c>
      <c r="C10" s="111" t="s">
        <v>318</v>
      </c>
      <c r="D10" s="116">
        <v>15.9</v>
      </c>
    </row>
    <row r="11" spans="1:4" ht="40.5" customHeight="1" x14ac:dyDescent="0.25">
      <c r="A11" s="395"/>
      <c r="B11" s="114" t="s">
        <v>397</v>
      </c>
      <c r="C11" s="111" t="s">
        <v>318</v>
      </c>
      <c r="D11" s="116">
        <v>6210.1</v>
      </c>
    </row>
    <row r="12" spans="1:4" ht="50.25" customHeight="1" x14ac:dyDescent="0.25">
      <c r="A12" s="269" t="s">
        <v>323</v>
      </c>
      <c r="B12" s="111" t="s">
        <v>324</v>
      </c>
      <c r="C12" s="111"/>
      <c r="D12" s="111"/>
    </row>
    <row r="13" spans="1:4" ht="36" customHeight="1" x14ac:dyDescent="0.25">
      <c r="A13" s="270"/>
      <c r="B13" s="114" t="s">
        <v>398</v>
      </c>
      <c r="C13" s="111" t="s">
        <v>136</v>
      </c>
      <c r="D13" s="116">
        <v>23</v>
      </c>
    </row>
    <row r="14" spans="1:4" ht="38.25" customHeight="1" x14ac:dyDescent="0.25">
      <c r="A14" s="270"/>
      <c r="B14" s="114" t="s">
        <v>394</v>
      </c>
      <c r="C14" s="111" t="s">
        <v>136</v>
      </c>
      <c r="D14" s="116">
        <v>1</v>
      </c>
    </row>
    <row r="15" spans="1:4" ht="85.5" customHeight="1" x14ac:dyDescent="0.25">
      <c r="A15" s="270"/>
      <c r="B15" s="114"/>
      <c r="C15" s="111" t="s">
        <v>399</v>
      </c>
      <c r="D15" s="116">
        <f>D14*100/D13</f>
        <v>4.3478260869565215</v>
      </c>
    </row>
    <row r="16" spans="1:4" ht="36.75" customHeight="1" x14ac:dyDescent="0.25">
      <c r="A16" s="270"/>
      <c r="B16" s="114" t="s">
        <v>396</v>
      </c>
      <c r="C16" s="111" t="s">
        <v>136</v>
      </c>
      <c r="D16" s="116">
        <v>1</v>
      </c>
    </row>
    <row r="17" spans="1:4" ht="38.25" customHeight="1" x14ac:dyDescent="0.25">
      <c r="A17" s="271"/>
      <c r="B17" s="114" t="s">
        <v>400</v>
      </c>
      <c r="C17" s="111" t="s">
        <v>136</v>
      </c>
      <c r="D17" s="116">
        <f>D13+D14-D16</f>
        <v>23</v>
      </c>
    </row>
    <row r="18" spans="1:4" ht="52.5" customHeight="1" x14ac:dyDescent="0.25">
      <c r="A18" s="269" t="s">
        <v>328</v>
      </c>
      <c r="B18" s="111" t="s">
        <v>401</v>
      </c>
      <c r="C18" s="111" t="s">
        <v>136</v>
      </c>
      <c r="D18" s="116">
        <v>42</v>
      </c>
    </row>
    <row r="19" spans="1:4" ht="65.25" customHeight="1" x14ac:dyDescent="0.25">
      <c r="A19" s="271"/>
      <c r="B19" s="114" t="s">
        <v>402</v>
      </c>
      <c r="C19" s="111" t="s">
        <v>136</v>
      </c>
      <c r="D19" s="116">
        <v>1</v>
      </c>
    </row>
    <row r="20" spans="1:4" ht="64.5" customHeight="1" x14ac:dyDescent="0.25">
      <c r="A20" s="269" t="s">
        <v>331</v>
      </c>
      <c r="B20" s="111" t="s">
        <v>403</v>
      </c>
      <c r="C20" s="111" t="s">
        <v>136</v>
      </c>
      <c r="D20" s="116">
        <v>138</v>
      </c>
    </row>
    <row r="21" spans="1:4" ht="70.5" customHeight="1" x14ac:dyDescent="0.25">
      <c r="A21" s="271"/>
      <c r="B21" s="114" t="s">
        <v>402</v>
      </c>
      <c r="C21" s="111" t="s">
        <v>136</v>
      </c>
      <c r="D21" s="116">
        <v>0</v>
      </c>
    </row>
    <row r="22" spans="1:4" ht="68.25" customHeight="1" x14ac:dyDescent="0.25">
      <c r="A22" s="269" t="s">
        <v>333</v>
      </c>
      <c r="B22" s="111" t="s">
        <v>404</v>
      </c>
      <c r="C22" s="111" t="s">
        <v>136</v>
      </c>
      <c r="D22" s="116">
        <f>D17+D18+D20</f>
        <v>203</v>
      </c>
    </row>
    <row r="23" spans="1:4" ht="67.5" customHeight="1" x14ac:dyDescent="0.25">
      <c r="A23" s="271"/>
      <c r="B23" s="114" t="s">
        <v>402</v>
      </c>
      <c r="C23" s="111" t="s">
        <v>136</v>
      </c>
      <c r="D23" s="116">
        <v>2</v>
      </c>
    </row>
    <row r="24" spans="1:4" ht="70.5" customHeight="1" x14ac:dyDescent="0.25">
      <c r="A24" s="30" t="s">
        <v>335</v>
      </c>
      <c r="B24" s="111" t="s">
        <v>405</v>
      </c>
      <c r="C24" s="111" t="s">
        <v>337</v>
      </c>
      <c r="D24" s="116">
        <f>D23/D22*100</f>
        <v>0.98522167487684731</v>
      </c>
    </row>
    <row r="25" spans="1:4" ht="178.5" customHeight="1" x14ac:dyDescent="0.25">
      <c r="A25" s="263" t="s">
        <v>338</v>
      </c>
      <c r="B25" s="390" t="s">
        <v>406</v>
      </c>
      <c r="C25" s="390" t="s">
        <v>407</v>
      </c>
      <c r="D25" s="132" t="s">
        <v>710</v>
      </c>
    </row>
    <row r="26" spans="1:4" ht="132" customHeight="1" x14ac:dyDescent="0.25">
      <c r="A26" s="384"/>
      <c r="B26" s="382"/>
      <c r="C26" s="382"/>
      <c r="D26" s="132" t="s">
        <v>711</v>
      </c>
    </row>
    <row r="27" spans="1:4" ht="129.75" customHeight="1" x14ac:dyDescent="0.25">
      <c r="A27" s="384"/>
      <c r="B27" s="382"/>
      <c r="C27" s="382"/>
      <c r="D27" s="132" t="s">
        <v>712</v>
      </c>
    </row>
    <row r="28" spans="1:4" ht="148.5" customHeight="1" x14ac:dyDescent="0.25">
      <c r="A28" s="385"/>
      <c r="B28" s="383"/>
      <c r="C28" s="383"/>
      <c r="D28" s="193" t="s">
        <v>702</v>
      </c>
    </row>
    <row r="29" spans="1:4" ht="51" customHeight="1" x14ac:dyDescent="0.25">
      <c r="A29" s="263" t="s">
        <v>341</v>
      </c>
      <c r="B29" s="354" t="s">
        <v>408</v>
      </c>
      <c r="C29" s="111" t="s">
        <v>343</v>
      </c>
      <c r="D29" s="193" t="s">
        <v>703</v>
      </c>
    </row>
    <row r="30" spans="1:4" ht="42" customHeight="1" x14ac:dyDescent="0.25">
      <c r="A30" s="264"/>
      <c r="B30" s="369"/>
      <c r="C30" s="111" t="s">
        <v>409</v>
      </c>
      <c r="D30" s="193" t="s">
        <v>666</v>
      </c>
    </row>
    <row r="31" spans="1:4" ht="60" customHeight="1" x14ac:dyDescent="0.25">
      <c r="A31" s="264"/>
      <c r="B31" s="370"/>
      <c r="C31" s="111" t="s">
        <v>410</v>
      </c>
      <c r="D31" s="193">
        <v>0.1</v>
      </c>
    </row>
    <row r="32" spans="1:4" ht="177.75" customHeight="1" x14ac:dyDescent="0.25">
      <c r="A32" s="133" t="s">
        <v>346</v>
      </c>
      <c r="B32" s="134" t="s">
        <v>411</v>
      </c>
      <c r="C32" s="111" t="s">
        <v>412</v>
      </c>
      <c r="D32" s="193" t="s">
        <v>713</v>
      </c>
    </row>
    <row r="33" spans="1:4" ht="30.75" customHeight="1" x14ac:dyDescent="0.25">
      <c r="A33" s="263" t="s">
        <v>349</v>
      </c>
      <c r="B33" s="354" t="s">
        <v>413</v>
      </c>
      <c r="C33" s="111" t="s">
        <v>351</v>
      </c>
      <c r="D33" s="115">
        <v>0</v>
      </c>
    </row>
    <row r="34" spans="1:4" ht="34.5" customHeight="1" x14ac:dyDescent="0.25">
      <c r="A34" s="264"/>
      <c r="B34" s="369"/>
      <c r="C34" s="114" t="s">
        <v>414</v>
      </c>
      <c r="D34" s="115">
        <v>0</v>
      </c>
    </row>
    <row r="35" spans="1:4" ht="23.25" customHeight="1" x14ac:dyDescent="0.25">
      <c r="A35" s="264"/>
      <c r="B35" s="369"/>
      <c r="C35" s="111" t="s">
        <v>352</v>
      </c>
      <c r="D35" s="115">
        <v>0</v>
      </c>
    </row>
    <row r="36" spans="1:4" ht="39" customHeight="1" x14ac:dyDescent="0.25">
      <c r="A36" s="264"/>
      <c r="B36" s="369"/>
      <c r="C36" s="114" t="s">
        <v>414</v>
      </c>
      <c r="D36" s="115">
        <v>0</v>
      </c>
    </row>
    <row r="37" spans="1:4" ht="42" customHeight="1" x14ac:dyDescent="0.25">
      <c r="A37" s="264"/>
      <c r="B37" s="369"/>
      <c r="C37" s="111" t="s">
        <v>353</v>
      </c>
      <c r="D37" s="115">
        <v>1</v>
      </c>
    </row>
    <row r="38" spans="1:4" ht="42" customHeight="1" x14ac:dyDescent="0.25">
      <c r="A38" s="264"/>
      <c r="B38" s="369"/>
      <c r="C38" s="114" t="s">
        <v>414</v>
      </c>
      <c r="D38" s="115">
        <v>1</v>
      </c>
    </row>
    <row r="39" spans="1:4" ht="54" customHeight="1" x14ac:dyDescent="0.25">
      <c r="A39" s="264"/>
      <c r="B39" s="369"/>
      <c r="C39" s="111" t="s">
        <v>415</v>
      </c>
      <c r="D39" s="115">
        <f t="shared" ref="D39:D40" si="0">D33+D35+D37</f>
        <v>1</v>
      </c>
    </row>
    <row r="40" spans="1:4" ht="42.75" customHeight="1" x14ac:dyDescent="0.25">
      <c r="A40" s="273"/>
      <c r="B40" s="370"/>
      <c r="C40" s="114" t="s">
        <v>416</v>
      </c>
      <c r="D40" s="115">
        <f t="shared" si="0"/>
        <v>1</v>
      </c>
    </row>
    <row r="41" spans="1:4" ht="30.75" customHeight="1" x14ac:dyDescent="0.25">
      <c r="A41" s="263" t="s">
        <v>355</v>
      </c>
      <c r="B41" s="354" t="s">
        <v>417</v>
      </c>
      <c r="C41" s="111" t="s">
        <v>351</v>
      </c>
      <c r="D41" s="115">
        <v>0</v>
      </c>
    </row>
    <row r="42" spans="1:4" ht="36.75" customHeight="1" x14ac:dyDescent="0.25">
      <c r="A42" s="264"/>
      <c r="B42" s="369"/>
      <c r="C42" s="114" t="s">
        <v>418</v>
      </c>
      <c r="D42" s="115">
        <v>0</v>
      </c>
    </row>
    <row r="43" spans="1:4" ht="33.75" customHeight="1" x14ac:dyDescent="0.25">
      <c r="A43" s="264"/>
      <c r="B43" s="369"/>
      <c r="C43" s="111" t="s">
        <v>352</v>
      </c>
      <c r="D43" s="115">
        <v>0</v>
      </c>
    </row>
    <row r="44" spans="1:4" ht="37.5" customHeight="1" x14ac:dyDescent="0.25">
      <c r="A44" s="264"/>
      <c r="B44" s="369"/>
      <c r="C44" s="114" t="s">
        <v>418</v>
      </c>
      <c r="D44" s="115">
        <v>0</v>
      </c>
    </row>
    <row r="45" spans="1:4" ht="36" customHeight="1" x14ac:dyDescent="0.25">
      <c r="A45" s="264"/>
      <c r="B45" s="369"/>
      <c r="C45" s="111" t="s">
        <v>353</v>
      </c>
      <c r="D45" s="115">
        <v>1</v>
      </c>
    </row>
    <row r="46" spans="1:4" ht="39" customHeight="1" x14ac:dyDescent="0.25">
      <c r="A46" s="264"/>
      <c r="B46" s="369"/>
      <c r="C46" s="114" t="s">
        <v>418</v>
      </c>
      <c r="D46" s="115">
        <v>1</v>
      </c>
    </row>
    <row r="47" spans="1:4" ht="52.5" customHeight="1" x14ac:dyDescent="0.25">
      <c r="A47" s="264"/>
      <c r="B47" s="369"/>
      <c r="C47" s="111" t="s">
        <v>419</v>
      </c>
      <c r="D47" s="115">
        <f t="shared" ref="D47:D56" si="1">D40+D42+D44</f>
        <v>1</v>
      </c>
    </row>
    <row r="48" spans="1:4" ht="39" customHeight="1" x14ac:dyDescent="0.25">
      <c r="A48" s="273"/>
      <c r="B48" s="370"/>
      <c r="C48" s="114" t="s">
        <v>418</v>
      </c>
      <c r="D48" s="115">
        <f t="shared" si="1"/>
        <v>1</v>
      </c>
    </row>
    <row r="49" spans="1:7" ht="37.5" customHeight="1" x14ac:dyDescent="0.25">
      <c r="A49" s="395" t="s">
        <v>358</v>
      </c>
      <c r="B49" s="371" t="s">
        <v>420</v>
      </c>
      <c r="C49" s="111" t="s">
        <v>360</v>
      </c>
      <c r="D49" s="115">
        <v>0</v>
      </c>
    </row>
    <row r="50" spans="1:7" ht="37.5" customHeight="1" x14ac:dyDescent="0.25">
      <c r="A50" s="395"/>
      <c r="B50" s="371"/>
      <c r="C50" s="114" t="s">
        <v>421</v>
      </c>
      <c r="D50" s="115">
        <v>0</v>
      </c>
    </row>
    <row r="51" spans="1:7" ht="39.75" customHeight="1" x14ac:dyDescent="0.25">
      <c r="A51" s="395"/>
      <c r="B51" s="371"/>
      <c r="C51" s="111" t="s">
        <v>422</v>
      </c>
      <c r="D51" s="115">
        <v>0</v>
      </c>
    </row>
    <row r="52" spans="1:7" ht="39.75" customHeight="1" x14ac:dyDescent="0.25">
      <c r="A52" s="395"/>
      <c r="B52" s="371"/>
      <c r="C52" s="114" t="s">
        <v>421</v>
      </c>
      <c r="D52" s="115">
        <v>0</v>
      </c>
    </row>
    <row r="53" spans="1:7" ht="42.75" customHeight="1" x14ac:dyDescent="0.25">
      <c r="A53" s="395"/>
      <c r="B53" s="371"/>
      <c r="C53" s="110" t="s">
        <v>362</v>
      </c>
      <c r="D53" s="115">
        <v>35.299999999999997</v>
      </c>
    </row>
    <row r="54" spans="1:7" ht="42.75" customHeight="1" x14ac:dyDescent="0.25">
      <c r="A54" s="395"/>
      <c r="B54" s="371"/>
      <c r="C54" s="114" t="s">
        <v>421</v>
      </c>
      <c r="D54" s="135">
        <v>35.299999999999997</v>
      </c>
    </row>
    <row r="55" spans="1:7" ht="53.25" customHeight="1" x14ac:dyDescent="0.25">
      <c r="A55" s="395"/>
      <c r="B55" s="371"/>
      <c r="C55" s="111" t="s">
        <v>423</v>
      </c>
      <c r="D55" s="135">
        <f>D48+D50+D52</f>
        <v>1</v>
      </c>
    </row>
    <row r="56" spans="1:7" ht="52.5" customHeight="1" x14ac:dyDescent="0.25">
      <c r="A56" s="395"/>
      <c r="B56" s="371"/>
      <c r="C56" s="114" t="s">
        <v>421</v>
      </c>
      <c r="D56" s="135">
        <f t="shared" si="1"/>
        <v>35.299999999999997</v>
      </c>
    </row>
    <row r="57" spans="1:7" ht="38.25" customHeight="1" x14ac:dyDescent="0.25">
      <c r="A57" s="377" t="s">
        <v>424</v>
      </c>
      <c r="B57" s="378"/>
      <c r="C57" s="378"/>
      <c r="D57" s="379"/>
    </row>
    <row r="58" spans="1:7" ht="15" customHeight="1" x14ac:dyDescent="0.25">
      <c r="A58" s="267" t="s">
        <v>365</v>
      </c>
      <c r="B58" s="354" t="s">
        <v>425</v>
      </c>
      <c r="C58" s="111" t="s">
        <v>367</v>
      </c>
      <c r="D58" s="214">
        <v>1</v>
      </c>
    </row>
    <row r="59" spans="1:7" ht="81.75" customHeight="1" x14ac:dyDescent="0.25">
      <c r="A59" s="267"/>
      <c r="B59" s="370"/>
      <c r="C59" s="111" t="s">
        <v>368</v>
      </c>
      <c r="D59" s="116">
        <v>15</v>
      </c>
    </row>
    <row r="60" spans="1:7" ht="51" customHeight="1" x14ac:dyDescent="0.25">
      <c r="A60" s="393" t="s">
        <v>426</v>
      </c>
      <c r="B60" s="393"/>
      <c r="C60" s="393"/>
      <c r="D60" s="393"/>
    </row>
    <row r="61" spans="1:7" ht="132.75" customHeight="1" x14ac:dyDescent="0.25">
      <c r="A61" s="263" t="s">
        <v>370</v>
      </c>
      <c r="B61" s="354" t="s">
        <v>427</v>
      </c>
      <c r="C61" s="121" t="s">
        <v>428</v>
      </c>
      <c r="D61" s="32" t="s">
        <v>17</v>
      </c>
      <c r="E61" s="391" t="s">
        <v>714</v>
      </c>
      <c r="F61" s="392"/>
      <c r="G61" s="392"/>
    </row>
    <row r="62" spans="1:7" ht="41.25" customHeight="1" x14ac:dyDescent="0.25">
      <c r="A62" s="264"/>
      <c r="B62" s="369"/>
      <c r="C62" s="114" t="s">
        <v>429</v>
      </c>
      <c r="D62" s="32"/>
    </row>
    <row r="63" spans="1:7" ht="73.5" customHeight="1" x14ac:dyDescent="0.25">
      <c r="A63" s="264"/>
      <c r="B63" s="369"/>
      <c r="C63" s="121" t="s">
        <v>430</v>
      </c>
      <c r="D63" s="32" t="s">
        <v>17</v>
      </c>
    </row>
    <row r="64" spans="1:7" ht="44.25" customHeight="1" x14ac:dyDescent="0.25">
      <c r="A64" s="264"/>
      <c r="B64" s="369"/>
      <c r="C64" s="114" t="s">
        <v>431</v>
      </c>
    </row>
    <row r="65" spans="1:4" ht="102.75" customHeight="1" x14ac:dyDescent="0.25">
      <c r="A65" s="264"/>
      <c r="B65" s="369"/>
      <c r="C65" s="113" t="s">
        <v>432</v>
      </c>
      <c r="D65" s="32" t="s">
        <v>715</v>
      </c>
    </row>
    <row r="66" spans="1:4" ht="39.75" customHeight="1" x14ac:dyDescent="0.25">
      <c r="A66" s="273"/>
      <c r="B66" s="370"/>
      <c r="C66" s="114" t="s">
        <v>421</v>
      </c>
      <c r="D66" s="122"/>
    </row>
    <row r="67" spans="1:4" x14ac:dyDescent="0.25">
      <c r="A67" s="394" t="s">
        <v>433</v>
      </c>
      <c r="B67" s="394"/>
      <c r="C67" s="394"/>
      <c r="D67" s="394"/>
    </row>
    <row r="68" spans="1:4" ht="66.75" customHeight="1" x14ac:dyDescent="0.25">
      <c r="A68" s="375" t="s">
        <v>376</v>
      </c>
      <c r="B68" s="376" t="s">
        <v>434</v>
      </c>
      <c r="C68" s="124" t="s">
        <v>378</v>
      </c>
      <c r="D68" s="250" t="s">
        <v>666</v>
      </c>
    </row>
    <row r="69" spans="1:4" ht="66.75" customHeight="1" x14ac:dyDescent="0.25">
      <c r="A69" s="375"/>
      <c r="B69" s="376"/>
      <c r="C69" s="124" t="s">
        <v>379</v>
      </c>
      <c r="D69" s="250" t="s">
        <v>666</v>
      </c>
    </row>
    <row r="70" spans="1:4" ht="47.25" x14ac:dyDescent="0.25">
      <c r="A70" s="123" t="s">
        <v>380</v>
      </c>
      <c r="B70" s="124" t="s">
        <v>435</v>
      </c>
      <c r="C70" s="124" t="s">
        <v>382</v>
      </c>
      <c r="D70" s="250" t="s">
        <v>666</v>
      </c>
    </row>
    <row r="71" spans="1:4" ht="63" x14ac:dyDescent="0.25">
      <c r="A71" s="123" t="s">
        <v>383</v>
      </c>
      <c r="B71" s="226" t="s">
        <v>436</v>
      </c>
      <c r="C71" s="226" t="s">
        <v>136</v>
      </c>
      <c r="D71" s="250" t="s">
        <v>666</v>
      </c>
    </row>
    <row r="73" spans="1:4" x14ac:dyDescent="0.25">
      <c r="A73" s="126" t="s">
        <v>385</v>
      </c>
      <c r="B73" s="129"/>
      <c r="C73" s="129"/>
      <c r="D73" s="129"/>
    </row>
    <row r="74" spans="1:4" x14ac:dyDescent="0.25">
      <c r="B74" s="129"/>
      <c r="C74" s="129"/>
      <c r="D74" s="129"/>
    </row>
    <row r="75" spans="1:4" x14ac:dyDescent="0.25">
      <c r="B75" s="129"/>
      <c r="C75" s="129"/>
      <c r="D75" s="129"/>
    </row>
    <row r="76" spans="1:4" x14ac:dyDescent="0.25">
      <c r="B76" s="129"/>
      <c r="C76" s="129"/>
      <c r="D76" s="129"/>
    </row>
    <row r="77" spans="1:4" x14ac:dyDescent="0.25">
      <c r="B77" s="129"/>
      <c r="C77" s="129"/>
      <c r="D77" s="129"/>
    </row>
    <row r="78" spans="1:4" x14ac:dyDescent="0.25">
      <c r="B78" s="129"/>
      <c r="C78" s="129"/>
      <c r="D78" s="129"/>
    </row>
    <row r="79" spans="1:4" x14ac:dyDescent="0.25">
      <c r="B79" s="129"/>
      <c r="C79" s="129"/>
      <c r="D79" s="129"/>
    </row>
    <row r="80" spans="1:4" x14ac:dyDescent="0.25">
      <c r="B80" s="129"/>
      <c r="C80" s="129"/>
      <c r="D80" s="129"/>
    </row>
    <row r="81" spans="2:4" x14ac:dyDescent="0.25">
      <c r="B81" s="129"/>
      <c r="C81" s="129"/>
      <c r="D81" s="129"/>
    </row>
  </sheetData>
  <mergeCells count="30">
    <mergeCell ref="A1:D1"/>
    <mergeCell ref="A2:D2"/>
    <mergeCell ref="A3:A5"/>
    <mergeCell ref="B3:B5"/>
    <mergeCell ref="A6:A11"/>
    <mergeCell ref="A12:A17"/>
    <mergeCell ref="A18:A19"/>
    <mergeCell ref="A20:A21"/>
    <mergeCell ref="A22:A23"/>
    <mergeCell ref="A29:A31"/>
    <mergeCell ref="A25:A28"/>
    <mergeCell ref="A67:D67"/>
    <mergeCell ref="A68:A69"/>
    <mergeCell ref="B68:B69"/>
    <mergeCell ref="A49:A56"/>
    <mergeCell ref="B49:B56"/>
    <mergeCell ref="A57:D57"/>
    <mergeCell ref="A58:A59"/>
    <mergeCell ref="B58:B59"/>
    <mergeCell ref="B25:B28"/>
    <mergeCell ref="C25:C28"/>
    <mergeCell ref="E61:G61"/>
    <mergeCell ref="A60:D60"/>
    <mergeCell ref="A61:A66"/>
    <mergeCell ref="B61:B66"/>
    <mergeCell ref="B29:B31"/>
    <mergeCell ref="A33:A40"/>
    <mergeCell ref="B33:B40"/>
    <mergeCell ref="A41:A48"/>
    <mergeCell ref="B41:B48"/>
  </mergeCells>
  <hyperlinks>
    <hyperlink ref="D5" r:id="rId1"/>
  </hyperlinks>
  <pageMargins left="0.70866141732283472" right="0.59055118110236238" top="0.74803149606299213" bottom="0.74803149606299213" header="0.31496062992125984" footer="0.31496062992125984"/>
  <pageSetup paperSize="9" scale="55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24</vt:i4>
      </vt:variant>
    </vt:vector>
  </HeadingPairs>
  <TitlesOfParts>
    <vt:vector size="40" baseType="lpstr">
      <vt:lpstr>Титул</vt:lpstr>
      <vt:lpstr>Раздел I</vt:lpstr>
      <vt:lpstr>II Целевые показатели</vt:lpstr>
      <vt:lpstr>III Количество поставщиков</vt:lpstr>
      <vt:lpstr>IV Механизмы передачи</vt:lpstr>
      <vt:lpstr>V Перечень услуг</vt:lpstr>
      <vt:lpstr>VI Факты получения</vt:lpstr>
      <vt:lpstr>VII Имущественная под-ка СОНКО</vt:lpstr>
      <vt:lpstr>VIII Имущественная поддержка СП</vt:lpstr>
      <vt:lpstr>IX Образовательная под-ка</vt:lpstr>
      <vt:lpstr>X НОК</vt:lpstr>
      <vt:lpstr>XI Поддержка СП рег. проекты</vt:lpstr>
      <vt:lpstr>XII Поддержка СП иные напр.</vt:lpstr>
      <vt:lpstr>Контакты</vt:lpstr>
      <vt:lpstr>Комментарии</vt:lpstr>
      <vt:lpstr>Список</vt:lpstr>
      <vt:lpstr>'II Целевые показатели'!Print_Titles</vt:lpstr>
      <vt:lpstr>'III Количество поставщиков'!Print_Titles</vt:lpstr>
      <vt:lpstr>'IV Механизмы передачи'!Print_Titles</vt:lpstr>
      <vt:lpstr>'V Перечень услуг'!Print_Titles</vt:lpstr>
      <vt:lpstr>'VI Факты получения'!Print_Titles</vt:lpstr>
      <vt:lpstr>Комментарии!Print_Titles</vt:lpstr>
      <vt:lpstr>'Раздел I'!Print_Titles</vt:lpstr>
      <vt:lpstr>Год</vt:lpstr>
      <vt:lpstr>Годы</vt:lpstr>
      <vt:lpstr>Дата</vt:lpstr>
      <vt:lpstr>Месяцы</vt:lpstr>
      <vt:lpstr>МО</vt:lpstr>
      <vt:lpstr>'II Целевые показатели'!Область_печати</vt:lpstr>
      <vt:lpstr>'III Количество поставщиков'!Область_печати</vt:lpstr>
      <vt:lpstr>'V Перечень услуг'!Область_печати</vt:lpstr>
      <vt:lpstr>'VII Имущественная под-ка СОНКО'!Область_печати</vt:lpstr>
      <vt:lpstr>'VIII Имущественная поддержка СП'!Область_печати</vt:lpstr>
      <vt:lpstr>'XI Поддержка СП рег. проекты'!Область_печати</vt:lpstr>
      <vt:lpstr>'XII Поддержка СП иные напр.'!Область_печати</vt:lpstr>
      <vt:lpstr>Контакты!Область_печати</vt:lpstr>
      <vt:lpstr>'Раздел I'!Область_печати</vt:lpstr>
      <vt:lpstr>Перечень</vt:lpstr>
      <vt:lpstr>Период</vt:lpstr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Муслимова Ю.А.</dc:creator>
  <cp:lastModifiedBy>Кузнецова Т.В</cp:lastModifiedBy>
  <cp:revision>4</cp:revision>
  <cp:lastPrinted>2024-03-14T11:54:24Z</cp:lastPrinted>
  <dcterms:created xsi:type="dcterms:W3CDTF">2006-09-16T00:00:00Z</dcterms:created>
  <dcterms:modified xsi:type="dcterms:W3CDTF">2024-07-24T05:59:50Z</dcterms:modified>
</cp:coreProperties>
</file>