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/>
  </bookViews>
  <sheets>
    <sheet name="по закону № 44-фз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8" i="2" l="1"/>
  <c r="G263" i="2"/>
  <c r="G264" i="2"/>
  <c r="G265" i="2"/>
  <c r="G266" i="2"/>
  <c r="G267" i="2"/>
  <c r="G262" i="2"/>
  <c r="G272" i="2"/>
  <c r="G273" i="2"/>
  <c r="G274" i="2"/>
  <c r="G271" i="2"/>
  <c r="G275" i="2" s="1"/>
  <c r="G278" i="2"/>
  <c r="G279" i="2"/>
  <c r="G280" i="2"/>
  <c r="G281" i="2"/>
  <c r="G277" i="2"/>
  <c r="G282" i="2" s="1"/>
  <c r="J282" i="2"/>
  <c r="I275" i="2"/>
  <c r="H268" i="2"/>
  <c r="I260" i="2" l="1"/>
  <c r="G258" i="2"/>
  <c r="G257" i="2"/>
  <c r="H255" i="2"/>
  <c r="G255" i="2"/>
  <c r="G260" i="2" l="1"/>
  <c r="K243" i="2"/>
  <c r="J243" i="2"/>
  <c r="I243" i="2"/>
  <c r="H243" i="2"/>
  <c r="G231" i="2"/>
  <c r="G230" i="2"/>
  <c r="G229" i="2"/>
  <c r="G228" i="2"/>
  <c r="G243" i="2" s="1"/>
  <c r="K217" i="2"/>
  <c r="J217" i="2"/>
  <c r="I217" i="2"/>
  <c r="H217" i="2"/>
  <c r="G192" i="2"/>
  <c r="G191" i="2"/>
  <c r="G190" i="2"/>
  <c r="G189" i="2"/>
  <c r="G188" i="2"/>
  <c r="G187" i="2"/>
  <c r="G217" i="2" s="1"/>
  <c r="K165" i="2"/>
  <c r="J165" i="2"/>
  <c r="I165" i="2"/>
  <c r="H165" i="2"/>
  <c r="G165" i="2"/>
  <c r="J98" i="2" l="1"/>
  <c r="I98" i="2"/>
  <c r="G98" i="2"/>
  <c r="H98" i="2"/>
  <c r="I52" i="2" l="1"/>
  <c r="J52" i="2"/>
  <c r="K52" i="2"/>
  <c r="G82" i="2"/>
  <c r="H144" i="2"/>
  <c r="I144" i="2"/>
  <c r="K143" i="2"/>
  <c r="G140" i="2"/>
  <c r="I93" i="2"/>
  <c r="G93" i="2"/>
  <c r="G44" i="2"/>
  <c r="H44" i="2" s="1"/>
  <c r="G129" i="2"/>
  <c r="G144" i="2" s="1"/>
  <c r="J129" i="2"/>
  <c r="J139" i="2"/>
  <c r="J138" i="2"/>
  <c r="G139" i="2"/>
  <c r="G138" i="2"/>
  <c r="I92" i="2"/>
  <c r="I91" i="2"/>
  <c r="G92" i="2"/>
  <c r="G91" i="2"/>
  <c r="J136" i="2"/>
  <c r="J135" i="2"/>
  <c r="J134" i="2"/>
  <c r="H40" i="2"/>
  <c r="H39" i="2"/>
  <c r="H32" i="2"/>
  <c r="G32" i="2"/>
  <c r="I82" i="2"/>
  <c r="J127" i="2"/>
  <c r="J126" i="2"/>
  <c r="J125" i="2"/>
  <c r="J124" i="2"/>
  <c r="I80" i="2"/>
  <c r="I79" i="2"/>
  <c r="I78" i="2"/>
  <c r="I77" i="2"/>
  <c r="H30" i="2"/>
  <c r="H29" i="2"/>
  <c r="H28" i="2"/>
  <c r="H27" i="2"/>
  <c r="H26" i="2"/>
  <c r="H25" i="2"/>
  <c r="H24" i="2"/>
  <c r="H52" i="2" l="1"/>
  <c r="J144" i="2"/>
  <c r="G52" i="2"/>
</calcChain>
</file>

<file path=xl/sharedStrings.xml><?xml version="1.0" encoding="utf-8"?>
<sst xmlns="http://schemas.openxmlformats.org/spreadsheetml/2006/main" count="1320" uniqueCount="421">
  <si>
    <t>№п/п</t>
  </si>
  <si>
    <t>Наименование ГРБС/подведомственного учреждения</t>
  </si>
  <si>
    <t>Объект закупки</t>
  </si>
  <si>
    <t>Способ определения поставщика (подрядчика, исполнителя)</t>
  </si>
  <si>
    <t>Начальная (максимальная) цена контракта
(тыс. рублей)</t>
  </si>
  <si>
    <t>Планируемые платежи 
(тыс. рублей)</t>
  </si>
  <si>
    <t>Планируемый срок начала осуществления закупки (месяц, год)</t>
  </si>
  <si>
    <t>ИКЗ плана-графика</t>
  </si>
  <si>
    <t>Предмет контракта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</si>
  <si>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</si>
  <si>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</si>
  <si>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</si>
  <si>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</si>
  <si>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</si>
  <si>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2026 год</t>
  </si>
  <si>
    <t>2027 год</t>
  </si>
  <si>
    <t>Планируемые закупки товаров, работ, услуг у субъектов малого предпринимательства, социально ориентированных некоммерческих организаций (№ 44-фз)</t>
  </si>
  <si>
    <t>итого в текущем году</t>
  </si>
  <si>
    <t>х</t>
  </si>
  <si>
    <t>итого на первый год планового периода</t>
  </si>
  <si>
    <t>итого на второй год планового периода</t>
  </si>
  <si>
    <t>2028 год</t>
  </si>
  <si>
    <t>Комитет по образованию АХМР</t>
  </si>
  <si>
    <t>Х</t>
  </si>
  <si>
    <t>0</t>
  </si>
  <si>
    <t>Комитет по образованию АХМР/МКОУ ХМР "СОШ Красноленинский"</t>
  </si>
  <si>
    <t>25 38618004620861801001 0019 000 0000 244</t>
  </si>
  <si>
    <t>Услуги частной охраны (выставление поста охраны)</t>
  </si>
  <si>
    <t>26 38618004620861801001 0010 000 8010 244</t>
  </si>
  <si>
    <t>27 38618004620861801001 0004 000 8010 244</t>
  </si>
  <si>
    <t>Комитет по образованию АХМР/МКОУ ХМР "ООШ д.Белогорье"</t>
  </si>
  <si>
    <t>25 38618004877861801001 0016 000 0000 244</t>
  </si>
  <si>
    <t>Услуги частной охраны (Выставление поста охраны)</t>
  </si>
  <si>
    <t>Электронный аукцион</t>
  </si>
  <si>
    <t>26 38618004877861801001 0009 000 8010 244</t>
  </si>
  <si>
    <t>27 38618004877861801001 0002 000 8010 244</t>
  </si>
  <si>
    <t>263861800493386180100100360003600244</t>
  </si>
  <si>
    <t>Оказание услуг по сервисному обслуживанию системы очистки воды</t>
  </si>
  <si>
    <t>август-сентябрь 2026</t>
  </si>
  <si>
    <t>263861800493386180100100250008010244</t>
  </si>
  <si>
    <t>263861800493386180100100420001712244</t>
  </si>
  <si>
    <t>Поставка бумаги для офисной техники</t>
  </si>
  <si>
    <t>263861800493386180100100380005829244</t>
  </si>
  <si>
    <t>Оказание услуг по адаптации и сопровождению экземпляров Систем КонсультантПлюс, оказываемые на основе специального лицензионного сервисного программного обеспечения, обеспечивающего совместимость (взаимодействие) услуг с ранее установленными у заказчика экземплярами Систем КонсультантПлюс (в том числе специальной копией Системы КонсультантПлюс)</t>
  </si>
  <si>
    <t>273861800493386180100100050008010244</t>
  </si>
  <si>
    <t>октябрь 2027</t>
  </si>
  <si>
    <t>273861800493386180100100110003600244</t>
  </si>
  <si>
    <t>273861800493386180100100120005829244</t>
  </si>
  <si>
    <t>273861800493386180100100130001712244</t>
  </si>
  <si>
    <t>263861800480686180100100260004322244</t>
  </si>
  <si>
    <t>Оказание услуг по сервисному обслуживанию электрических котельных и систем теплоснабжения зданий</t>
  </si>
  <si>
    <t>263861800480686180100100160008010244</t>
  </si>
  <si>
    <t>273861800480686180100100110004322244</t>
  </si>
  <si>
    <t>сентябрь 2027</t>
  </si>
  <si>
    <t>273861800480686180100100060008010244</t>
  </si>
  <si>
    <t>-</t>
  </si>
  <si>
    <t>МКОУ ХМР "СОШ п. СИБИРСКИЙ"</t>
  </si>
  <si>
    <t>МКОУ ХМР "ООШ С. ТЮЛИ"</t>
  </si>
  <si>
    <t>МКОУ ХМР "ООШ Д. ЯГУРЬЯХ"</t>
  </si>
  <si>
    <t>263861800491986180100100290004322244</t>
  </si>
  <si>
    <t>Сервисное обслуживание трех электрических котельных и системы теплоснабжения здания</t>
  </si>
  <si>
    <t>август - сентябрь 2026</t>
  </si>
  <si>
    <t> 263861800491986180100100280003314244</t>
  </si>
  <si>
    <t>Техническое обслуживание дизельной электростанции предназначенной для питания энергией электрооборудования в случаях временного отсутствия напряжения в сети электроснабжения на объекте</t>
  </si>
  <si>
    <t>263861800491986180100100320001712244</t>
  </si>
  <si>
    <t>август - октябрь 2026</t>
  </si>
  <si>
    <t>263861800491986180100100160008010244</t>
  </si>
  <si>
    <t>273861800491986180100100030008010244</t>
  </si>
  <si>
    <t>август 2027</t>
  </si>
  <si>
    <t>273861800491986180100100090004322244</t>
  </si>
  <si>
    <t>273861800491986180100100080003314244</t>
  </si>
  <si>
    <t>273861800491986180100100100001712244</t>
  </si>
  <si>
    <t>октябрь 2026</t>
  </si>
  <si>
    <t>сентябрь 2026</t>
  </si>
  <si>
    <t>МКДОУ ХМР "ДЕТСКИЙ САД "ГОЛУБОК" П. ЛУГОВСКОЙ"</t>
  </si>
  <si>
    <t>263861800467686180100100190008010244</t>
  </si>
  <si>
    <t>август-сентябрь  2026</t>
  </si>
  <si>
    <t>273861800467686180100100030008010244</t>
  </si>
  <si>
    <t>МКОУ ХМР "СОШ им. ГЕРОЯ СОВЕТСКОГО СОЮЗА П. А. БАБИЧЕВА П. ВЫКАТНОЙ"</t>
  </si>
  <si>
    <t>263861800485286180100100100008010244</t>
  </si>
  <si>
    <t>август-октябрь 2026</t>
  </si>
  <si>
    <t>263861800485286180100100140003600244</t>
  </si>
  <si>
    <t>263861800485286180100100280005829244</t>
  </si>
  <si>
    <t>263861800485286180100100120003312244</t>
  </si>
  <si>
    <t>Оказание услуг по обслуживанию системы вытяжной и приточной вентиляции</t>
  </si>
  <si>
    <t>273861800485286180100100140005829244</t>
  </si>
  <si>
    <t>273861800485286180100100070003600244</t>
  </si>
  <si>
    <t>273861800485286180100100060003312244</t>
  </si>
  <si>
    <t>273861800485286180100100050008010244</t>
  </si>
  <si>
    <t>МБОУ ХМР НОШ п. Горноправдинск</t>
  </si>
  <si>
    <t>26 38618004789861801001 0016 000 5629 244</t>
  </si>
  <si>
    <t>Оказание услуг по организации горячего питания учащихся</t>
  </si>
  <si>
    <t>26 38618004789861801001 0021 000 3312 244</t>
  </si>
  <si>
    <t>26 38618004789861801001 0020 000 3700 244</t>
  </si>
  <si>
    <t>Оказание услуг по обслуживанию бассейна</t>
  </si>
  <si>
    <t>26 38618004789861801001 0019 000 3700 244</t>
  </si>
  <si>
    <t>Оказание услуг по обслуживанию системы водоочистки</t>
  </si>
  <si>
    <t>26 38618004789861801001 0040 001 4322 244</t>
  </si>
  <si>
    <t xml:space="preserve">Работы по промывке и гидравлическому испытанию системы теплоснабжения здания </t>
  </si>
  <si>
    <t>273861800478986180100100130005629244</t>
  </si>
  <si>
    <t>273861800478986180100100080003312244</t>
  </si>
  <si>
    <t>июль 2026</t>
  </si>
  <si>
    <t>МКОУ ХМР СОШ с.Селиярово</t>
  </si>
  <si>
    <t>МБОУ СОШ п. Горноправдинск</t>
  </si>
  <si>
    <t>25 38618004683861801001 0058 000 5629 244т</t>
  </si>
  <si>
    <t>оказание услуг по организации горячего питания</t>
  </si>
  <si>
    <t>электронный аукцион</t>
  </si>
  <si>
    <t>25 38618004683861801001 0062 000 3600 244 т</t>
  </si>
  <si>
    <t>оказание услуг по сервисному обслуживанию оборудования системы очистки воды</t>
  </si>
  <si>
    <t>26 38618004683861801001 0039 000 4391 244 т</t>
  </si>
  <si>
    <t>Выполнение работ по текущему ремонту парапетов здания МБОУ Ханты-Мансийского района СОШ п. Горноправдинск</t>
  </si>
  <si>
    <t>26 38618004683861801001 0043 000 4322 244т</t>
  </si>
  <si>
    <t>на промывку и гидравлическое испытание системы теплоснабжения здания</t>
  </si>
  <si>
    <t>26 38618004683861801001 0057 000 2620 244 т</t>
  </si>
  <si>
    <t>поставка системных блоков</t>
  </si>
  <si>
    <t>2 6 3861800468386180100100450005629244</t>
  </si>
  <si>
    <t>26 38618004683861801001 0055 000 3600 244 т</t>
  </si>
  <si>
    <t>27 38618004683861801001002500043 39 244</t>
  </si>
  <si>
    <t>Выполнение работ по текущему ремонту кабинетов в здании МБОУ Ханты-Мансийского района СОШ п. Горноправдинск</t>
  </si>
  <si>
    <t>27 38618004683861801001 0013 000 4322 244 т</t>
  </si>
  <si>
    <t>28 386180046838618010010009000562 92 44</t>
  </si>
  <si>
    <t>28 38618004683861801001 0012 000 0000 244 т</t>
  </si>
  <si>
    <t>28 386180046838618010010004000433 92 44</t>
  </si>
  <si>
    <t>28 386180046838618010010003000432 22 44</t>
  </si>
  <si>
    <t>февраль 2028</t>
  </si>
  <si>
    <t>февраль 2027</t>
  </si>
  <si>
    <t>МКОУ ХМР «СОШ с. Кышик»</t>
  </si>
  <si>
    <t>27 38618004764861801001 0013 000 8010 244</t>
  </si>
  <si>
    <t>28 38618004764861801001 0005 000 8010 244</t>
  </si>
  <si>
    <t>сентябрь 2028</t>
  </si>
  <si>
    <t>МКОУ ХМР СОШ п. Бобровский</t>
  </si>
  <si>
    <t>25 38618004796861801001 0030 005 0000 244</t>
  </si>
  <si>
    <t xml:space="preserve">Услуги частной охраны (выставление поста охраны) </t>
  </si>
  <si>
    <t>Запрос котировок в электронной форме</t>
  </si>
  <si>
    <t>27 38618004796861801001 0015 000 8010 244</t>
  </si>
  <si>
    <t>МКОУ ХМР СОШ Д. ШАПША</t>
  </si>
  <si>
    <t>273861800489186180100100080008010244</t>
  </si>
  <si>
    <t>январь 2027</t>
  </si>
  <si>
    <t>283861800489186180100100030008010244</t>
  </si>
  <si>
    <t>январь 2028</t>
  </si>
  <si>
    <t>МКДОУ ХМР "Детский сад "Сказка" п.Горноправдинск"</t>
  </si>
  <si>
    <t>27 38618005302861801001 0013 000 8010 244</t>
  </si>
  <si>
    <t>МКДОУ ХМР "Детский сад "Росинка" с. Троица"</t>
  </si>
  <si>
    <t>27 38618004588861801001 0011 000 8010 244</t>
  </si>
  <si>
    <t>МКОУ ХМР "СОШ им. Ю.Ю. Ахметшина п. Кирпичный"</t>
  </si>
  <si>
    <t>27 38618005013861801001 0009 000 8010 244</t>
  </si>
  <si>
    <t>ноябрь 2027</t>
  </si>
  <si>
    <t>МБОУ ХМР "СОШ п. Луговской"</t>
  </si>
  <si>
    <t>263861800492686180100100220001712244</t>
  </si>
  <si>
    <t>Поставка бумаги для печати</t>
  </si>
  <si>
    <t>263861800492686180100100310003101244</t>
  </si>
  <si>
    <t>Поставка мебели</t>
  </si>
  <si>
    <t>253861800492686180100100470001011244</t>
  </si>
  <si>
    <t>Поставка мясной продукции</t>
  </si>
  <si>
    <t>253861800492686180100100480001051244</t>
  </si>
  <si>
    <t>Поставка молочной продукци</t>
  </si>
  <si>
    <t>273861800492686180100100120001712244</t>
  </si>
  <si>
    <t>273861800492686180100100130001011244</t>
  </si>
  <si>
    <t>273861800492686180100100140001051244</t>
  </si>
  <si>
    <t>283861800492686180100100040001712244</t>
  </si>
  <si>
    <t>283861800492686180100100050001011244</t>
  </si>
  <si>
    <t>283861800492686180100100060001051244</t>
  </si>
  <si>
    <t>МКОУ ХМР СОШ C.ЕЛИЗАРОВО</t>
  </si>
  <si>
    <t>МКОУ ХМР СОШ С.ЕЛИЗАРОВО</t>
  </si>
  <si>
    <t>МКОУ ХМР "СОШ с. Батово"</t>
  </si>
  <si>
    <t>МКОУ ХМР "СОШ с. Троица"</t>
  </si>
  <si>
    <t xml:space="preserve">Запрос котировок в электронной форме </t>
  </si>
  <si>
    <t>ноябрь 2026</t>
  </si>
  <si>
    <t>МКОУ ХМР                        "СОШ д.Согом"</t>
  </si>
  <si>
    <t>25 38618004884861801001 0025 003 8010 244</t>
  </si>
  <si>
    <t>аукцион</t>
  </si>
  <si>
    <t>МКОУ ХМР «СОШ с. Нялинское им. Героя Советского Союза В. Ф. Чухарева»</t>
  </si>
  <si>
    <t>263861800473286180100100160008010244</t>
  </si>
  <si>
    <t>Аукцион в электронной форме</t>
  </si>
  <si>
    <t>октябрь 2028</t>
  </si>
  <si>
    <t>МКОУ ХМР СОШ им.А.С. Макшанцева п.Кедровый</t>
  </si>
  <si>
    <t>26 38618004690861801001 0046 001 4399 244</t>
  </si>
  <si>
    <t xml:space="preserve">Ремонт крылец входных групп здания </t>
  </si>
  <si>
    <t>Аукцион</t>
  </si>
  <si>
    <t>25 38618004690861801001 0054 001 3600 244</t>
  </si>
  <si>
    <t>Оказание услуг по обслуживанию системы водоочистных сооружений</t>
  </si>
  <si>
    <t>26 38618004690861801001 0050 001 4399 244</t>
  </si>
  <si>
    <t>Ремонт крыльца входной группы на пищеблок</t>
  </si>
  <si>
    <t>25 38618004690861801001 0057 001 3030 244</t>
  </si>
  <si>
    <t>Поставка конструктора беспилотного летательного аппарата</t>
  </si>
  <si>
    <t>25 38618004690861801001 0049 003 8010 244</t>
  </si>
  <si>
    <t>МКОУ ХМР «СОШ с. Цингалы»</t>
  </si>
  <si>
    <t>263861800472586180100100130008010244</t>
  </si>
  <si>
    <t>июль 2022</t>
  </si>
  <si>
    <t>июль 2023</t>
  </si>
  <si>
    <t>июль 2024</t>
  </si>
  <si>
    <t>июль 2025</t>
  </si>
  <si>
    <t>сентябрь 2026г.</t>
  </si>
  <si>
    <t xml:space="preserve">                                                                                                                                                         2028 год</t>
  </si>
  <si>
    <t>запрос котировок</t>
  </si>
  <si>
    <t>МКОУ ХАНТЫ-МАНСИЙСКОГО РАЙОНА "ООШ ИМ. БР. ПЕТРОВЫХ С. РЕПОЛОВО"</t>
  </si>
  <si>
    <t>Администрация Ханты-Мансийского района/ Муниципальное казенное учреждение Ханты- Мансийского района «Управление технического обеспечения»</t>
  </si>
  <si>
    <t>263861800124186180100101240000000244</t>
  </si>
  <si>
    <t>Приобретение материалов для нужд отдела ПОС</t>
  </si>
  <si>
    <t>Сентябрь 2026</t>
  </si>
  <si>
    <t>263861800124186180100101330005829244</t>
  </si>
  <si>
    <t>Оказание услуг по передаче простой (неисключительной) лицензии на право использования операционной системы РЕД ОС без ограничения срока действия.</t>
  </si>
  <si>
    <t>Июль 2026</t>
  </si>
  <si>
    <t>263861800124186180100101340008110244</t>
  </si>
  <si>
    <t>Оказание услуг по комплексному обслуживанию помещений Администрации Ханты-Мансийского района</t>
  </si>
  <si>
    <t>263861800124186180100101420005829244</t>
  </si>
  <si>
    <t>Оказание услуг по предоставлению простой (неисключительной) лицензии на право использования ГИС Аксиома</t>
  </si>
  <si>
    <t>263861800124186180100101430008129244</t>
  </si>
  <si>
    <t>Оказание услуг по уборке и вывозу снега</t>
  </si>
  <si>
    <t>Август 2026</t>
  </si>
  <si>
    <t>263861800124186180100101450008010244</t>
  </si>
  <si>
    <t>Июнь 2026</t>
  </si>
  <si>
    <t>263861800124186180100101490000000244</t>
  </si>
  <si>
    <t>Оказание услуг по техническому сопровождению системы защиты информации объектов информатизации, передаче неисключительных прав на использование программного обеспечения, ключей (сертификатов) активации сервиса технической поддержки и обновления баз решающих правил средств защиты информации</t>
  </si>
  <si>
    <t>263861800124186180100101530004520244</t>
  </si>
  <si>
    <t>Оказание услуг по техническому обслуживанию и ремонту автомобильного транспорта</t>
  </si>
  <si>
    <t>263861800124186180100101550003315244</t>
  </si>
  <si>
    <t>Оказание услуг по техническому обслуживанию маломерных судов</t>
  </si>
  <si>
    <t>263861800124186180100101580004520244</t>
  </si>
  <si>
    <t>Оказание услуг по мойке автомобильного транспорта</t>
  </si>
  <si>
    <t>263861800124186180100101610005222244</t>
  </si>
  <si>
    <t>Оказание услуг по размещению и хранению флота</t>
  </si>
  <si>
    <t>263861800124186180100101760001920244</t>
  </si>
  <si>
    <t>Поставка бензина автомобильный аи-92 экологического класса не ниже к5 (розничная реализация), бензин автомобильный аи-95 экологического класса не ниже к5 (розничная реализация), топливо дизельное межсезонное экологического класса не ниже к5 (розничная поставка)</t>
  </si>
  <si>
    <t>263861800124186180100101840001712244</t>
  </si>
  <si>
    <t>Приобретение бумаги</t>
  </si>
  <si>
    <t>263861800124186180100102080004391244</t>
  </si>
  <si>
    <t>Выполнение работ по ремонту кровли</t>
  </si>
  <si>
    <t>263861800124186180100102100004399244</t>
  </si>
  <si>
    <t>Выполнение работ по текущему ремонту крыльца Административного здания, расположенного по адресу: ХМАО-Югра, г. Ханты-Мансийск, ул. Гагарина, 214</t>
  </si>
  <si>
    <t>Администрация ХМР/МБУ ХМР ДЦ "Имитуй"</t>
  </si>
  <si>
    <t>263861800369786180100100200008110244</t>
  </si>
  <si>
    <t>Услуги по уборке помещения</t>
  </si>
  <si>
    <t xml:space="preserve"> Август 2026</t>
  </si>
  <si>
    <t>263861800369786180100100210001920244</t>
  </si>
  <si>
    <t>Поставка бензина автомобильного</t>
  </si>
  <si>
    <t>Октябрь 2026</t>
  </si>
  <si>
    <t>Администрация Ханты-Мансийского района/ Муниципальное казенное учреждение Ханты- Мансийского района «Управление гражданской защиты»</t>
  </si>
  <si>
    <t>263860104821086010100100520001089244</t>
  </si>
  <si>
    <t>Поставка индивидуальных рационов питания</t>
  </si>
  <si>
    <t>Администрация Ханты-Мансийского района / МКУ Ханты-Мансийского района "ЦБС"</t>
  </si>
  <si>
    <t>Поставка книг</t>
  </si>
  <si>
    <t>273861800124186180100100380008129244</t>
  </si>
  <si>
    <t>май 2027</t>
  </si>
  <si>
    <t>273861800124186180100100440008110244</t>
  </si>
  <si>
    <t>Апрель 2027</t>
  </si>
  <si>
    <t>273861800124186180100100450008010244</t>
  </si>
  <si>
    <t>Сентябрь 2027</t>
  </si>
  <si>
    <t>273861800124186180100100460002740244</t>
  </si>
  <si>
    <t>Поставка светодиодных светильников</t>
  </si>
  <si>
    <t>273861800124186180100100500004520244</t>
  </si>
  <si>
    <t>Июнь 2027</t>
  </si>
  <si>
    <t>273861800124186180100100510003315244</t>
  </si>
  <si>
    <t>273861800124186180100100520004520244</t>
  </si>
  <si>
    <t>273861800124186180100100530009511244</t>
  </si>
  <si>
    <t>Оказание услуг по заправке и восстановлению картриджей</t>
  </si>
  <si>
    <t>Февраль 2027</t>
  </si>
  <si>
    <t>273861800124186180100100550005222244</t>
  </si>
  <si>
    <t>Май 2027</t>
  </si>
  <si>
    <t>273861800124186180100100640002620244</t>
  </si>
  <si>
    <t>Приобретение компьютеров и оргтехники</t>
  </si>
  <si>
    <t>273861800124186180100100680001920244</t>
  </si>
  <si>
    <t>273861800124186180100100690000000244</t>
  </si>
  <si>
    <t>273861800124186180100100710009329244</t>
  </si>
  <si>
    <t>Организация и проведение мероприятий, приуроченных дню работника сельского хозяйства</t>
  </si>
  <si>
    <t>273861800124186180100100730002211244</t>
  </si>
  <si>
    <t>Приобретение автомобильных шин</t>
  </si>
  <si>
    <t>Март 2027</t>
  </si>
  <si>
    <t>273861800124186180100100760002620244</t>
  </si>
  <si>
    <t>Приобретение картриджей</t>
  </si>
  <si>
    <t>273861800124186180100100770002620244</t>
  </si>
  <si>
    <t>273861800124186180100100780000000244</t>
  </si>
  <si>
    <t>Приобретение канцтоваров</t>
  </si>
  <si>
    <t>273861800124186180100100800001712244</t>
  </si>
  <si>
    <t>273861800124186180100100830002620244</t>
  </si>
  <si>
    <t>Приобретение компьютерной и оргтехники</t>
  </si>
  <si>
    <t>273861800124186180100100850000119244</t>
  </si>
  <si>
    <t>Поставка букетов, композиций из живых цветов</t>
  </si>
  <si>
    <t>273861800369786180100100060001412244</t>
  </si>
  <si>
    <t>Поставка спецодежды</t>
  </si>
  <si>
    <t>273861800369786180100100070002932244</t>
  </si>
  <si>
    <t>Поставка запасных частей</t>
  </si>
  <si>
    <t>273861800369786180100100080001712244</t>
  </si>
  <si>
    <t>Поставка канцелярских товаров</t>
  </si>
  <si>
    <t>273861800369786180100100090009319244</t>
  </si>
  <si>
    <t>Организация проведения и участие в этнопразднике международного конкурса на Кубок Губернатора Ханты-Мансийского автономного округа-Югры "Гонки на обласах на территории Ханты-Мансийского района"</t>
  </si>
  <si>
    <t>Апрель.2027</t>
  </si>
  <si>
    <t>273861800369786180100100110009319244</t>
  </si>
  <si>
    <t>Оказание услуг по организации, проведение и участие в соревнованиях по охотничьему биатлону на территории Ханты-Мансийского района</t>
  </si>
  <si>
    <t>Январь 2027</t>
  </si>
  <si>
    <t>273861800369786180100100130009319244</t>
  </si>
  <si>
    <t>Оказание услуг по организации и проведению мероприятий в рамках Конкурса профессионального мастерства среди оленеводов Ханты-Мансийского автономного округа – Югры на Кубок Губернатора Ханты-Мансийского автономного округа – Югры</t>
  </si>
  <si>
    <t>Администрация Ханты-Мансийского района/МКУ ХМР "Централизованная бухгалтерия"</t>
  </si>
  <si>
    <t>26 38601048259860101001 0053 000 1712 244</t>
  </si>
  <si>
    <t>Электронный аукцион/Запрос котировок</t>
  </si>
  <si>
    <t>август 2026</t>
  </si>
  <si>
    <t>26 38601048259860101001 0057 000 8010 244</t>
  </si>
  <si>
    <t>26 38601048259860101001 0059 000 5829 244</t>
  </si>
  <si>
    <t>Оказание услуг по сопровождению и обновлению программ для ЭВМ системы «1С: Предприятие»</t>
  </si>
  <si>
    <t>26 38601048259860101001 0061 000 5829 244</t>
  </si>
  <si>
    <t>Оказание услуг по предоставлению права использования программного обеспечения и базы данных Электронный периодический справочник «Система ГАРАНТ» (справочная правовая система), содержащего информацию о текущем состоянии законодательства Российской Федерации, включая обновления к нему и дополнительные функциональные возможности, на условиях простой (неисключительной) лицензии</t>
  </si>
  <si>
    <t>26 38601048259860101001 0063 000 5829 244</t>
  </si>
  <si>
    <t>Оказание услуг по передаче неисключительного права (лицензий) на использование программного обеспечения антивирусной защиты Kaspersky Endpoint Security для бизнеса - расширенный Russian Edition</t>
  </si>
  <si>
    <t>26 38601048259860101001 0065 000 5829 244</t>
  </si>
  <si>
    <t>Оказание услуг по предоставлению права использования на условиях простой (неисключительной) лицензии баз данных электронных систем «Госфинансы», «Госзаказ» и «Система Кадры»</t>
  </si>
  <si>
    <t>26 38601048259860101001 0067 000 8110 244</t>
  </si>
  <si>
    <t>Оказание услуг по содержанию и уборке помещений</t>
  </si>
  <si>
    <t>26 38601048259860101001 0069 000 9511 244</t>
  </si>
  <si>
    <t>Заправка и восстановление картриджей</t>
  </si>
  <si>
    <t>26 38601048259860101001 0071 000 8129 244</t>
  </si>
  <si>
    <t>Оказание услуг по уборке и вывозу снега с территории Заказчика</t>
  </si>
  <si>
    <t>27 38601048259860101001 0015 000 2620 244</t>
  </si>
  <si>
    <t>Поставка компьютерного оборудования</t>
  </si>
  <si>
    <t>апрель 2027</t>
  </si>
  <si>
    <t>273860104821086010100100020001089244</t>
  </si>
  <si>
    <t>Поставка бетонного полотна</t>
  </si>
  <si>
    <t>273860104821086010100100030001392244</t>
  </si>
  <si>
    <t>Поставка контейнеров мягких БИГ БЭГ</t>
  </si>
  <si>
    <t>273860104821086010100100060004291244</t>
  </si>
  <si>
    <t>Содержание и обслуживание дамбы обвалования (земляных валов) в п. Луговской сельского поселения Луговской.</t>
  </si>
  <si>
    <t>273860104821086010100100070004291244</t>
  </si>
  <si>
    <t>Содержание и обслуживание дамбы обвалования (земляных валов) в с. Троица сельского поселения Луговской.</t>
  </si>
  <si>
    <t>273860104821086010100100080004291244</t>
  </si>
  <si>
    <t>Содержание и обслуживание дамбы обвалования (земляных валов) в п. Кирпичный сельского поселения Луговской.</t>
  </si>
  <si>
    <t>273860104821086010100100090004291244</t>
  </si>
  <si>
    <t>Содержание и обслуживание дамбы обвалования (земляных валов)  в д. Белогорье сельского поселения Луговской.</t>
  </si>
  <si>
    <t>273860104821086010100100100004291244</t>
  </si>
  <si>
    <t>Содержание и обслуживание дамбы обвалования (земляных валов) в с. Реполово сельского поселения Сибирский.</t>
  </si>
  <si>
    <t>273860104821086010100100110004291244</t>
  </si>
  <si>
    <t>Содержание и обслуживание дамбы обвалования (земляных валов)в с. Батово сельского поселения Сибирский.</t>
  </si>
  <si>
    <t>273860104821086010100100120004291244</t>
  </si>
  <si>
    <t>Содержание и обслуживание дамбы обвалования (земляных валов) в п. Сибирский сельского поселения Сибирский.</t>
  </si>
  <si>
    <t>273860104821086010100100130004291244</t>
  </si>
  <si>
    <t>Ремонт дамбы обвалования (земляных валов) в  п. Сибирский,  сельского поселения Сибирский.</t>
  </si>
  <si>
    <t>273860104821086010100100140004291244</t>
  </si>
  <si>
    <t>Содержание и обслуживание дамбы обвалования (земляных валов) в с. Елизарово сельского поселения Кедровый.</t>
  </si>
  <si>
    <t>273860104821086010100100150004291244</t>
  </si>
  <si>
    <t>Ремонт дамбы обвалования (земляных валов) в населенных пунктах с. Елизарово сельского поселения Кедровый.</t>
  </si>
  <si>
    <t>273860104821086010100100220008121244</t>
  </si>
  <si>
    <t>Услуги по общей уборке зданий</t>
  </si>
  <si>
    <t>283861800124186180100100020002740244</t>
  </si>
  <si>
    <t>Май 2028</t>
  </si>
  <si>
    <t>283861800124186180100100030009511244</t>
  </si>
  <si>
    <t>Февраль 2028</t>
  </si>
  <si>
    <t>283861800124186180100100060002620244</t>
  </si>
  <si>
    <t>283861800124186180100100100000000244</t>
  </si>
  <si>
    <t>283861800124186180100100110009329244</t>
  </si>
  <si>
    <t>283861800124186180100100120002211244</t>
  </si>
  <si>
    <t>Март 2028</t>
  </si>
  <si>
    <t>283861800124186180100100150000000244</t>
  </si>
  <si>
    <t>283861800124186180100100160002620244</t>
  </si>
  <si>
    <t>283861800124186180100100170000119244</t>
  </si>
  <si>
    <t>283861800369786180100100020001920244</t>
  </si>
  <si>
    <t>Январь .2028</t>
  </si>
  <si>
    <t>283861800369786180100100070009319244</t>
  </si>
  <si>
    <t>Апрель 2028</t>
  </si>
  <si>
    <t>283861800369786180100100080009319244</t>
  </si>
  <si>
    <t>283861800369786180100100090009319244</t>
  </si>
  <si>
    <t>27 38601048259860101001 0014 000 1712 244</t>
  </si>
  <si>
    <t>27 38601048259860101001 0017 000 8010 244</t>
  </si>
  <si>
    <t>27 38601048259860101001 0018 000 5829 244</t>
  </si>
  <si>
    <t>27 38601048259860101001 0019 000 5829 244</t>
  </si>
  <si>
    <t>27 38601048259860101001 0020 000 5829 244</t>
  </si>
  <si>
    <t>27 38601048259860101001 0021 000 5829 244</t>
  </si>
  <si>
    <t>27 38601048259860101001 0022 000 8110 244</t>
  </si>
  <si>
    <t>27 38601048259860101001 0023 000 9511 244</t>
  </si>
  <si>
    <t>27 38601048259860101001 0024 000 8129 244</t>
  </si>
  <si>
    <t>28 38601048259860101001 0003 000 2620 244</t>
  </si>
  <si>
    <t>апрель 2028</t>
  </si>
  <si>
    <t>депимущества района</t>
  </si>
  <si>
    <t>26 38601026093860101001 0023 000 6810 412</t>
  </si>
  <si>
    <t>жилое помещение расположенное по адресу: п. Кедровый, ул. Ленина 1б, площадь-47 кв. м</t>
  </si>
  <si>
    <t>жилое помещение расположенное по адресу: п. Кедровый, ул. Ленина 1б, площадь-51 кв. м</t>
  </si>
  <si>
    <t>авгучт 2026</t>
  </si>
  <si>
    <t>жилое помещение по расположенное  адресу: п. Кедровый, ул. Ленина 1б площадь-67 кв. м</t>
  </si>
  <si>
    <t>жилое помещение расположенное по адресу: п. Кедровый, ул. 60 лет Октября 1 площадь-57 кв. м</t>
  </si>
  <si>
    <t>жилое помещение расположенное по адресу:п. Бобровский, ул. Школьная, 5, площадь -74 кв. м</t>
  </si>
  <si>
    <t>жилое помещение расположенное по адресу:п. Бобровский, ул. Школьная, 5, площадь -54 кв. м</t>
  </si>
  <si>
    <t>жилое помещение расположенное по адресу: п. Бобровский, ул. Школьная, 5, площадь -40 кв. м</t>
  </si>
  <si>
    <t xml:space="preserve">жилое помещение расположенное по адресу: п. Горноправдинск, ул. Таежная, д.22, площадь - 39 кв.м  </t>
  </si>
  <si>
    <t xml:space="preserve">жилое помещение расположенное по адресу: п. Горноправдинск, ул. Таежная, д.22, площадь - 74 кв.м  </t>
  </si>
  <si>
    <t>приобретение жилого фонда</t>
  </si>
  <si>
    <t>27 38601026093860101001 0011 000 6810 412</t>
  </si>
  <si>
    <t>МКУ УКСиР</t>
  </si>
  <si>
    <t>263860104675986180100100170003900244</t>
  </si>
  <si>
    <t>Ликвидация несанкционированных свалок</t>
  </si>
  <si>
    <t>Запрос котировок/электронный аукцион</t>
  </si>
  <si>
    <t>07.2026</t>
  </si>
  <si>
    <t>263860104675986180100100310002829244</t>
  </si>
  <si>
    <t>Приведение объектов размещения отходов (полигоны ТКО), перегрузочных станций в соответствие действующему законодательству</t>
  </si>
  <si>
    <t>Оборудование объектов размещения отходов системой весового контроля, автоматизированной системой учета и передачи информации о количестве поступающих и захороненных твердых коммунальных отходов</t>
  </si>
  <si>
    <t>263860104675986180100100210004339244</t>
  </si>
  <si>
    <t>Ремонт объектов муниципальной собственности</t>
  </si>
  <si>
    <t>263860104675986180100100360000000244</t>
  </si>
  <si>
    <t>Обеспечение деятельности МКУ УКСиР</t>
  </si>
  <si>
    <t>263860104675986180100100240007112414</t>
  </si>
  <si>
    <t>Разработка проектно-сметной документации по строительству объекта "Многофункциональный досуговый центр (дом культуры, библиотека, детская музыкальная школа, административные помещения, сельская администрация, учреждения для работников территориальных органов власти, парк Победы, детская площадка, благоустройство) в п. Луговском Ханты-Мансийского района"</t>
  </si>
  <si>
    <t>ДЕПАРТАМЕНТ СТРОИТЕЛЬСТВА, АРХИТЕКТУРЫ И ЖКХ</t>
  </si>
  <si>
    <t>273860104022886010100100120007111244</t>
  </si>
  <si>
    <t>Внесение изменений в генеральные планы и правила землепользования и застройки сельского поселения Ханты-Мансийского района</t>
  </si>
  <si>
    <t>05.2027</t>
  </si>
  <si>
    <t>273860104022886010100100100007500244</t>
  </si>
  <si>
    <t>Субвенции на организацию мероприятий при осуществлении деятельности по обращению с животными без владельцев</t>
  </si>
  <si>
    <t>10.2027</t>
  </si>
  <si>
    <t>273860104022886010100100080008129244</t>
  </si>
  <si>
    <t>Субвенции на организацию осуществления мероприятий по проведению дезинсекции и дератизации в Ханты-Мансийском автономном округе – Югре в рамках подпрограммы "Развитие первичной медико-санитарной помощи" Государственной программы "Современное здравоохранение" за счет средств бюджета автономного округа</t>
  </si>
  <si>
    <t>08.2027</t>
  </si>
  <si>
    <t>273860104022886010100100060000000244</t>
  </si>
  <si>
    <t>Приобретение резерва материально-технических ресурсов для устранения неисправностей и аварий на объектах жилищно-коммунального хозяйства Ханты-Мансийского района</t>
  </si>
  <si>
    <t>ДЕПАРТАМЕНТ СТРОИТЕЛЬСТВА, АРХИТЕКТУРЫ И ЖКХ/МКУ УКСиР</t>
  </si>
  <si>
    <t>273860104675986180100100100003900244</t>
  </si>
  <si>
    <t>02.2027</t>
  </si>
  <si>
    <t>283860104022886010100100040007111244</t>
  </si>
  <si>
    <t>05.2028</t>
  </si>
  <si>
    <t>283860104022886010100100030007500244</t>
  </si>
  <si>
    <t>10.2028</t>
  </si>
  <si>
    <t>283860104022886010100100020008129244</t>
  </si>
  <si>
    <t>08.2028</t>
  </si>
  <si>
    <t>283860104022886010100100010000000244</t>
  </si>
  <si>
    <t>283860104675986180100100030003900244</t>
  </si>
  <si>
    <t>02.2028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</si>
</sst>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0\.00\.000\.0"/>
    <numFmt numFmtId="165" formatCode="#\ ##0.00"/>
    <numFmt numFmtId="166" formatCode="#,##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9"/>
      <color rgb="FF000000"/>
      <name val="Times New Roman"/>
      <family val="2"/>
    </font>
    <font>
      <b/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/>
  </cellStyleXfs>
  <cellXfs count="85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1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3" fontId="3" fillId="2" borderId="7" xfId="0" applyNumberFormat="1" applyFont="1" applyFill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top" wrapText="1"/>
    </xf>
    <xf numFmtId="49" fontId="6" fillId="3" borderId="9" xfId="0" applyNumberFormat="1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center" wrapText="1"/>
    </xf>
    <xf numFmtId="4" fontId="7" fillId="2" borderId="7" xfId="0" applyNumberFormat="1" applyFont="1" applyFill="1" applyBorder="1" applyAlignment="1">
      <alignment horizontal="center" vertical="center" wrapText="1"/>
    </xf>
    <xf numFmtId="164" fontId="8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7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164" fontId="7" fillId="2" borderId="7" xfId="1" applyNumberFormat="1" applyFont="1" applyFill="1" applyBorder="1" applyAlignment="1" applyProtection="1">
      <alignment horizontal="center" vertical="center" wrapText="1"/>
      <protection hidden="1"/>
    </xf>
    <xf numFmtId="0" fontId="3" fillId="2" borderId="6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7" xfId="0" applyFont="1" applyFill="1" applyBorder="1"/>
    <xf numFmtId="0" fontId="1" fillId="2" borderId="2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 wrapText="1"/>
    </xf>
    <xf numFmtId="164" fontId="8" fillId="2" borderId="4" xfId="1" applyNumberFormat="1" applyFont="1" applyFill="1" applyBorder="1" applyAlignment="1" applyProtection="1">
      <alignment horizontal="center" vertical="center" wrapText="1"/>
      <protection hidden="1"/>
    </xf>
    <xf numFmtId="49" fontId="7" fillId="2" borderId="4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4" fontId="7" fillId="2" borderId="4" xfId="0" applyNumberFormat="1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 wrapText="1"/>
    </xf>
    <xf numFmtId="0" fontId="9" fillId="0" borderId="7" xfId="0" applyFont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center" vertical="center" wrapText="1"/>
    </xf>
    <xf numFmtId="2" fontId="9" fillId="2" borderId="7" xfId="0" applyNumberFormat="1" applyFont="1" applyFill="1" applyBorder="1" applyAlignment="1">
      <alignment horizontal="center" vertical="center" wrapText="1"/>
    </xf>
    <xf numFmtId="49" fontId="9" fillId="2" borderId="7" xfId="0" applyNumberFormat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 wrapText="1"/>
    </xf>
    <xf numFmtId="4" fontId="9" fillId="2" borderId="7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49" fontId="9" fillId="2" borderId="7" xfId="0" applyNumberFormat="1" applyFont="1" applyFill="1" applyBorder="1" applyAlignment="1">
      <alignment horizontal="center" vertical="center"/>
    </xf>
    <xf numFmtId="49" fontId="9" fillId="0" borderId="7" xfId="0" applyNumberFormat="1" applyFont="1" applyFill="1" applyBorder="1" applyAlignment="1">
      <alignment horizontal="center" vertical="center"/>
    </xf>
    <xf numFmtId="0" fontId="10" fillId="0" borderId="7" xfId="0" applyFont="1" applyBorder="1" applyAlignment="1">
      <alignment horizontal="left" vertical="top" wrapText="1"/>
    </xf>
    <xf numFmtId="4" fontId="9" fillId="2" borderId="7" xfId="0" applyNumberFormat="1" applyFont="1" applyFill="1" applyBorder="1" applyAlignment="1">
      <alignment horizontal="center" wrapText="1"/>
    </xf>
    <xf numFmtId="2" fontId="9" fillId="2" borderId="7" xfId="0" applyNumberFormat="1" applyFont="1" applyFill="1" applyBorder="1" applyAlignment="1">
      <alignment horizontal="center" wrapText="1"/>
    </xf>
    <xf numFmtId="49" fontId="9" fillId="2" borderId="7" xfId="0" applyNumberFormat="1" applyFont="1" applyFill="1" applyBorder="1" applyAlignment="1">
      <alignment horizontal="center" wrapText="1"/>
    </xf>
    <xf numFmtId="0" fontId="10" fillId="0" borderId="7" xfId="0" applyFont="1" applyBorder="1" applyAlignment="1">
      <alignment horizontal="left" vertical="center" wrapText="1"/>
    </xf>
    <xf numFmtId="4" fontId="10" fillId="0" borderId="7" xfId="0" applyNumberFormat="1" applyFont="1" applyBorder="1" applyAlignment="1">
      <alignment horizontal="center" wrapText="1"/>
    </xf>
    <xf numFmtId="165" fontId="10" fillId="0" borderId="7" xfId="0" applyNumberFormat="1" applyFont="1" applyBorder="1" applyAlignment="1">
      <alignment horizontal="center" wrapText="1"/>
    </xf>
    <xf numFmtId="49" fontId="9" fillId="2" borderId="7" xfId="0" applyNumberFormat="1" applyFont="1" applyFill="1" applyBorder="1" applyAlignment="1">
      <alignment horizontal="center"/>
    </xf>
    <xf numFmtId="49" fontId="9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164" fontId="11" fillId="2" borderId="7" xfId="1" applyNumberFormat="1" applyFont="1" applyFill="1" applyBorder="1" applyAlignment="1" applyProtection="1">
      <alignment horizontal="center" vertical="center" wrapText="1"/>
      <protection hidden="1"/>
    </xf>
    <xf numFmtId="49" fontId="11" fillId="2" borderId="7" xfId="0" applyNumberFormat="1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166" fontId="11" fillId="2" borderId="7" xfId="0" applyNumberFormat="1" applyFont="1" applyFill="1" applyBorder="1" applyAlignment="1">
      <alignment horizontal="center" vertical="center" wrapText="1"/>
    </xf>
    <xf numFmtId="2" fontId="11" fillId="2" borderId="7" xfId="0" applyNumberFormat="1" applyFont="1" applyFill="1" applyBorder="1" applyAlignment="1">
      <alignment horizontal="center" vertical="center" wrapText="1"/>
    </xf>
    <xf numFmtId="49" fontId="11" fillId="2" borderId="7" xfId="0" applyNumberFormat="1" applyFont="1" applyFill="1" applyBorder="1" applyAlignment="1">
      <alignment horizontal="center" vertical="center"/>
    </xf>
    <xf numFmtId="4" fontId="10" fillId="0" borderId="7" xfId="0" applyNumberFormat="1" applyFont="1" applyBorder="1" applyAlignment="1">
      <alignment horizontal="center" vertical="center" wrapText="1"/>
    </xf>
    <xf numFmtId="4" fontId="12" fillId="2" borderId="7" xfId="0" applyNumberFormat="1" applyFont="1" applyFill="1" applyBorder="1" applyAlignment="1">
      <alignment horizontal="center" vertical="center" wrapText="1"/>
    </xf>
    <xf numFmtId="164" fontId="13" fillId="2" borderId="7" xfId="1" applyNumberFormat="1" applyFont="1" applyFill="1" applyBorder="1" applyAlignment="1" applyProtection="1">
      <alignment horizontal="center" vertical="center" wrapText="1"/>
      <protection hidden="1"/>
    </xf>
    <xf numFmtId="4" fontId="11" fillId="2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" fontId="3" fillId="2" borderId="7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 wrapText="1"/>
    </xf>
    <xf numFmtId="49" fontId="7" fillId="2" borderId="7" xfId="0" applyNumberFormat="1" applyFont="1" applyFill="1" applyBorder="1" applyAlignment="1">
      <alignment horizontal="center" vertical="center"/>
    </xf>
    <xf numFmtId="164" fontId="14" fillId="2" borderId="7" xfId="1" applyNumberFormat="1" applyFont="1" applyFill="1" applyBorder="1" applyAlignment="1" applyProtection="1">
      <alignment horizontal="center" vertical="center" wrapText="1"/>
      <protection hidden="1"/>
    </xf>
    <xf numFmtId="164" fontId="3" fillId="2" borderId="7" xfId="1" applyNumberFormat="1" applyFont="1" applyFill="1" applyBorder="1" applyAlignment="1" applyProtection="1">
      <alignment horizontal="center" vertical="center" wrapText="1"/>
      <protection hidden="1"/>
    </xf>
  </cellXfs>
  <cellStyles count="2">
    <cellStyle name="Обычный" xfId="0" builtinId="0"/>
    <cellStyle name="Обычный 2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283"/>
  <sheetViews>
    <sheetView tabSelected="1" topLeftCell="A279" zoomScaleNormal="100" workbookViewId="0">
      <selection activeCell="H267" sqref="H267"/>
    </sheetView>
  </sheetViews>
  <sheetFormatPr defaultRowHeight="15" x14ac:dyDescent="0.25"/>
  <cols>
    <col min="1" max="1" width="3.5703125" style="1" customWidth="1"/>
    <col min="2" max="2" width="6.42578125" style="1" customWidth="1"/>
    <col min="3" max="3" width="19.42578125" style="1" customWidth="1"/>
    <col min="4" max="4" width="25.85546875" style="1" customWidth="1"/>
    <col min="5" max="5" width="29.28515625" style="1" customWidth="1"/>
    <col min="6" max="6" width="22.7109375" style="1" customWidth="1"/>
    <col min="7" max="7" width="16.5703125" style="1" customWidth="1"/>
    <col min="8" max="8" width="13.5703125" style="1" customWidth="1"/>
    <col min="9" max="9" width="14.42578125" style="1" customWidth="1"/>
    <col min="10" max="10" width="14.5703125" style="1" customWidth="1"/>
    <col min="11" max="11" width="9.140625" style="1" customWidth="1"/>
    <col min="12" max="12" width="15" style="1" customWidth="1"/>
    <col min="13" max="16384" width="9.140625" style="1"/>
  </cols>
  <sheetData>
    <row r="2" spans="2:12" ht="15.75" customHeight="1" x14ac:dyDescent="0.25">
      <c r="H2" s="2"/>
      <c r="L2" s="2"/>
    </row>
    <row r="3" spans="2:12" ht="27.75" customHeight="1" x14ac:dyDescent="0.25">
      <c r="B3" s="30" t="s">
        <v>16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5" spans="2:12" ht="31.5" customHeight="1" x14ac:dyDescent="0.25">
      <c r="B5" s="31" t="s">
        <v>0</v>
      </c>
      <c r="C5" s="31" t="s">
        <v>1</v>
      </c>
      <c r="D5" s="36" t="s">
        <v>2</v>
      </c>
      <c r="E5" s="37"/>
      <c r="F5" s="31" t="s">
        <v>3</v>
      </c>
      <c r="G5" s="31" t="s">
        <v>4</v>
      </c>
      <c r="H5" s="36" t="s">
        <v>5</v>
      </c>
      <c r="I5" s="38"/>
      <c r="J5" s="38"/>
      <c r="K5" s="37"/>
      <c r="L5" s="31" t="s">
        <v>6</v>
      </c>
    </row>
    <row r="6" spans="2:12" ht="15.75" x14ac:dyDescent="0.25">
      <c r="B6" s="32"/>
      <c r="C6" s="34"/>
      <c r="D6" s="31" t="s">
        <v>7</v>
      </c>
      <c r="E6" s="31" t="s">
        <v>8</v>
      </c>
      <c r="F6" s="34"/>
      <c r="G6" s="34"/>
      <c r="H6" s="31" t="s">
        <v>9</v>
      </c>
      <c r="I6" s="36" t="s">
        <v>10</v>
      </c>
      <c r="J6" s="37"/>
      <c r="K6" s="31" t="s">
        <v>11</v>
      </c>
      <c r="L6" s="32"/>
    </row>
    <row r="7" spans="2:12" ht="39" customHeight="1" x14ac:dyDescent="0.25">
      <c r="B7" s="33"/>
      <c r="C7" s="35"/>
      <c r="D7" s="35"/>
      <c r="E7" s="35"/>
      <c r="F7" s="35"/>
      <c r="G7" s="35"/>
      <c r="H7" s="33"/>
      <c r="I7" s="3" t="s">
        <v>12</v>
      </c>
      <c r="J7" s="3" t="s">
        <v>13</v>
      </c>
      <c r="K7" s="33"/>
      <c r="L7" s="33"/>
    </row>
    <row r="8" spans="2:12" ht="15.75" x14ac:dyDescent="0.25">
      <c r="B8" s="4">
        <v>1</v>
      </c>
      <c r="C8" s="4">
        <v>2</v>
      </c>
      <c r="D8" s="4">
        <v>3</v>
      </c>
      <c r="E8" s="4">
        <v>4</v>
      </c>
      <c r="F8" s="4">
        <v>5</v>
      </c>
      <c r="G8" s="4">
        <v>6</v>
      </c>
      <c r="H8" s="4">
        <v>7</v>
      </c>
      <c r="I8" s="4">
        <v>8</v>
      </c>
      <c r="J8" s="4">
        <v>9</v>
      </c>
      <c r="K8" s="4">
        <v>10</v>
      </c>
      <c r="L8" s="4">
        <v>11</v>
      </c>
    </row>
    <row r="9" spans="2:12" ht="15.75" x14ac:dyDescent="0.25">
      <c r="B9" s="27" t="s">
        <v>14</v>
      </c>
      <c r="C9" s="28"/>
      <c r="D9" s="28"/>
      <c r="E9" s="28"/>
      <c r="F9" s="28"/>
      <c r="G9" s="28"/>
      <c r="H9" s="28"/>
      <c r="I9" s="28"/>
      <c r="J9" s="28"/>
      <c r="K9" s="28"/>
      <c r="L9" s="29"/>
    </row>
    <row r="10" spans="2:12" ht="39.75" customHeight="1" x14ac:dyDescent="0.25">
      <c r="B10" s="5">
        <v>1</v>
      </c>
      <c r="C10" s="5" t="s">
        <v>22</v>
      </c>
      <c r="D10" s="6" t="s">
        <v>23</v>
      </c>
      <c r="E10" s="5" t="s">
        <v>23</v>
      </c>
      <c r="F10" s="5" t="s">
        <v>23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6" t="s">
        <v>24</v>
      </c>
    </row>
    <row r="11" spans="2:12" ht="32.25" customHeight="1" x14ac:dyDescent="0.25">
      <c r="B11" s="5">
        <v>2</v>
      </c>
      <c r="C11" s="5" t="s">
        <v>25</v>
      </c>
      <c r="D11" s="6" t="s">
        <v>26</v>
      </c>
      <c r="E11" s="5" t="s">
        <v>27</v>
      </c>
      <c r="F11" s="5" t="s">
        <v>33</v>
      </c>
      <c r="G11" s="12">
        <v>520.79999999999995</v>
      </c>
      <c r="H11" s="12">
        <v>520.79999999999995</v>
      </c>
      <c r="I11" s="12">
        <v>0</v>
      </c>
      <c r="J11" s="12">
        <v>0</v>
      </c>
      <c r="K11" s="12">
        <v>0</v>
      </c>
      <c r="L11" s="6" t="s">
        <v>72</v>
      </c>
    </row>
    <row r="12" spans="2:12" ht="32.25" customHeight="1" x14ac:dyDescent="0.25">
      <c r="B12" s="5">
        <v>3</v>
      </c>
      <c r="C12" s="5" t="s">
        <v>30</v>
      </c>
      <c r="D12" s="6" t="s">
        <v>31</v>
      </c>
      <c r="E12" s="5" t="s">
        <v>32</v>
      </c>
      <c r="F12" s="5" t="s">
        <v>33</v>
      </c>
      <c r="G12" s="12">
        <v>520.79999999999995</v>
      </c>
      <c r="H12" s="12">
        <v>520.79999999999995</v>
      </c>
      <c r="I12" s="12">
        <v>0</v>
      </c>
      <c r="J12" s="12">
        <v>0</v>
      </c>
      <c r="K12" s="12">
        <v>0</v>
      </c>
      <c r="L12" s="6" t="s">
        <v>72</v>
      </c>
    </row>
    <row r="13" spans="2:12" ht="28.5" customHeight="1" x14ac:dyDescent="0.25">
      <c r="B13" s="5">
        <v>4</v>
      </c>
      <c r="C13" s="5" t="s">
        <v>56</v>
      </c>
      <c r="D13" s="6" t="s">
        <v>55</v>
      </c>
      <c r="E13" s="5" t="s">
        <v>55</v>
      </c>
      <c r="F13" s="5" t="s">
        <v>55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6" t="s">
        <v>24</v>
      </c>
    </row>
    <row r="14" spans="2:12" ht="27.75" customHeight="1" x14ac:dyDescent="0.25">
      <c r="B14" s="5">
        <v>5</v>
      </c>
      <c r="C14" s="5" t="s">
        <v>57</v>
      </c>
      <c r="D14" s="6" t="s">
        <v>55</v>
      </c>
      <c r="E14" s="5" t="s">
        <v>55</v>
      </c>
      <c r="F14" s="5" t="s">
        <v>55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6" t="s">
        <v>24</v>
      </c>
    </row>
    <row r="15" spans="2:12" ht="29.25" customHeight="1" x14ac:dyDescent="0.25">
      <c r="B15" s="5">
        <v>6</v>
      </c>
      <c r="C15" s="5" t="s">
        <v>58</v>
      </c>
      <c r="D15" s="6" t="s">
        <v>55</v>
      </c>
      <c r="E15" s="6" t="s">
        <v>55</v>
      </c>
      <c r="F15" s="6" t="s">
        <v>55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6" t="s">
        <v>24</v>
      </c>
    </row>
    <row r="16" spans="2:12" ht="32.25" customHeight="1" x14ac:dyDescent="0.25">
      <c r="B16" s="5">
        <v>7</v>
      </c>
      <c r="C16" s="5" t="s">
        <v>74</v>
      </c>
      <c r="D16" s="6" t="s">
        <v>55</v>
      </c>
      <c r="E16" s="6" t="s">
        <v>55</v>
      </c>
      <c r="F16" s="6" t="s">
        <v>55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6" t="s">
        <v>24</v>
      </c>
    </row>
    <row r="17" spans="2:12" ht="47.25" customHeight="1" x14ac:dyDescent="0.25">
      <c r="B17" s="5">
        <v>8</v>
      </c>
      <c r="C17" s="5" t="s">
        <v>78</v>
      </c>
      <c r="D17" s="6" t="s">
        <v>55</v>
      </c>
      <c r="E17" s="6" t="s">
        <v>55</v>
      </c>
      <c r="F17" s="6" t="s">
        <v>55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6" t="s">
        <v>24</v>
      </c>
    </row>
    <row r="18" spans="2:12" ht="33.75" customHeight="1" x14ac:dyDescent="0.25">
      <c r="B18" s="24">
        <v>9</v>
      </c>
      <c r="C18" s="24" t="s">
        <v>89</v>
      </c>
      <c r="D18" s="6" t="s">
        <v>90</v>
      </c>
      <c r="E18" s="5" t="s">
        <v>91</v>
      </c>
      <c r="F18" s="5" t="s">
        <v>33</v>
      </c>
      <c r="G18" s="12">
        <v>15711.13</v>
      </c>
      <c r="H18" s="12">
        <v>12130.58</v>
      </c>
      <c r="I18" s="12">
        <v>0</v>
      </c>
      <c r="J18" s="12">
        <v>0</v>
      </c>
      <c r="K18" s="12">
        <v>0</v>
      </c>
      <c r="L18" s="6" t="s">
        <v>188</v>
      </c>
    </row>
    <row r="19" spans="2:12" ht="34.5" customHeight="1" x14ac:dyDescent="0.25">
      <c r="B19" s="25"/>
      <c r="C19" s="25"/>
      <c r="D19" s="6" t="s">
        <v>92</v>
      </c>
      <c r="E19" s="5" t="s">
        <v>84</v>
      </c>
      <c r="F19" s="5" t="s">
        <v>33</v>
      </c>
      <c r="G19" s="12">
        <v>302.2</v>
      </c>
      <c r="H19" s="12">
        <v>215.6</v>
      </c>
      <c r="I19" s="12">
        <v>0</v>
      </c>
      <c r="J19" s="12">
        <v>0</v>
      </c>
      <c r="K19" s="12">
        <v>0</v>
      </c>
      <c r="L19" s="6" t="s">
        <v>189</v>
      </c>
    </row>
    <row r="20" spans="2:12" ht="29.25" customHeight="1" x14ac:dyDescent="0.25">
      <c r="B20" s="25"/>
      <c r="C20" s="25"/>
      <c r="D20" s="6" t="s">
        <v>93</v>
      </c>
      <c r="E20" s="5" t="s">
        <v>94</v>
      </c>
      <c r="F20" s="5" t="s">
        <v>33</v>
      </c>
      <c r="G20" s="12">
        <v>676.96</v>
      </c>
      <c r="H20" s="12">
        <v>303.07</v>
      </c>
      <c r="I20" s="12">
        <v>0</v>
      </c>
      <c r="J20" s="12">
        <v>0</v>
      </c>
      <c r="K20" s="12">
        <v>0</v>
      </c>
      <c r="L20" s="6" t="s">
        <v>190</v>
      </c>
    </row>
    <row r="21" spans="2:12" ht="28.5" customHeight="1" x14ac:dyDescent="0.25">
      <c r="B21" s="25"/>
      <c r="C21" s="25"/>
      <c r="D21" s="6" t="s">
        <v>95</v>
      </c>
      <c r="E21" s="5" t="s">
        <v>96</v>
      </c>
      <c r="F21" s="5" t="s">
        <v>33</v>
      </c>
      <c r="G21" s="12">
        <v>1000</v>
      </c>
      <c r="H21" s="12">
        <v>900.6</v>
      </c>
      <c r="I21" s="12">
        <v>0</v>
      </c>
      <c r="J21" s="12">
        <v>0</v>
      </c>
      <c r="K21" s="12">
        <v>0</v>
      </c>
      <c r="L21" s="6" t="s">
        <v>191</v>
      </c>
    </row>
    <row r="22" spans="2:12" ht="33" customHeight="1" x14ac:dyDescent="0.25">
      <c r="B22" s="26"/>
      <c r="C22" s="26"/>
      <c r="D22" s="6" t="s">
        <v>97</v>
      </c>
      <c r="E22" s="5" t="s">
        <v>98</v>
      </c>
      <c r="F22" s="5" t="s">
        <v>33</v>
      </c>
      <c r="G22" s="12">
        <v>500.93</v>
      </c>
      <c r="H22" s="12">
        <v>164.4</v>
      </c>
      <c r="I22" s="12">
        <v>0</v>
      </c>
      <c r="J22" s="12">
        <v>0</v>
      </c>
      <c r="K22" s="12">
        <v>0</v>
      </c>
      <c r="L22" s="6" t="s">
        <v>101</v>
      </c>
    </row>
    <row r="23" spans="2:12" ht="33" customHeight="1" x14ac:dyDescent="0.25">
      <c r="B23" s="10">
        <v>10</v>
      </c>
      <c r="C23" s="5" t="s">
        <v>102</v>
      </c>
      <c r="D23" s="6" t="s">
        <v>55</v>
      </c>
      <c r="E23" s="5" t="s">
        <v>55</v>
      </c>
      <c r="F23" s="5" t="s">
        <v>55</v>
      </c>
      <c r="G23" s="12" t="s">
        <v>55</v>
      </c>
      <c r="H23" s="12" t="s">
        <v>55</v>
      </c>
      <c r="I23" s="12" t="s">
        <v>55</v>
      </c>
      <c r="J23" s="12" t="s">
        <v>55</v>
      </c>
      <c r="K23" s="12" t="s">
        <v>55</v>
      </c>
      <c r="L23" s="6" t="s">
        <v>24</v>
      </c>
    </row>
    <row r="24" spans="2:12" ht="33" customHeight="1" x14ac:dyDescent="0.25">
      <c r="B24" s="24">
        <v>11</v>
      </c>
      <c r="C24" s="24" t="s">
        <v>103</v>
      </c>
      <c r="D24" s="5" t="s">
        <v>104</v>
      </c>
      <c r="E24" s="5" t="s">
        <v>105</v>
      </c>
      <c r="F24" s="5" t="s">
        <v>106</v>
      </c>
      <c r="G24" s="12">
        <v>5529.26</v>
      </c>
      <c r="H24" s="12">
        <f>G24</f>
        <v>5529.26</v>
      </c>
      <c r="I24" s="12">
        <v>0</v>
      </c>
      <c r="J24" s="12">
        <v>0</v>
      </c>
      <c r="K24" s="12">
        <v>0</v>
      </c>
      <c r="L24" s="6" t="s">
        <v>73</v>
      </c>
    </row>
    <row r="25" spans="2:12" ht="33" customHeight="1" x14ac:dyDescent="0.25">
      <c r="B25" s="25"/>
      <c r="C25" s="25"/>
      <c r="D25" s="5" t="s">
        <v>104</v>
      </c>
      <c r="E25" s="5" t="s">
        <v>105</v>
      </c>
      <c r="F25" s="5" t="s">
        <v>106</v>
      </c>
      <c r="G25" s="12">
        <v>5068.3599999999997</v>
      </c>
      <c r="H25" s="12">
        <f t="shared" ref="H25:H30" si="0">G25</f>
        <v>5068.3599999999997</v>
      </c>
      <c r="I25" s="12">
        <v>0</v>
      </c>
      <c r="J25" s="12">
        <v>0</v>
      </c>
      <c r="K25" s="12">
        <v>0</v>
      </c>
      <c r="L25" s="6" t="s">
        <v>73</v>
      </c>
    </row>
    <row r="26" spans="2:12" ht="33" customHeight="1" x14ac:dyDescent="0.25">
      <c r="B26" s="25"/>
      <c r="C26" s="25"/>
      <c r="D26" s="5" t="s">
        <v>104</v>
      </c>
      <c r="E26" s="5" t="s">
        <v>105</v>
      </c>
      <c r="F26" s="5" t="s">
        <v>106</v>
      </c>
      <c r="G26" s="12">
        <v>1133.92</v>
      </c>
      <c r="H26" s="12">
        <f t="shared" si="0"/>
        <v>1133.92</v>
      </c>
      <c r="I26" s="12">
        <v>0</v>
      </c>
      <c r="J26" s="12">
        <v>0</v>
      </c>
      <c r="K26" s="12">
        <v>0</v>
      </c>
      <c r="L26" s="6" t="s">
        <v>73</v>
      </c>
    </row>
    <row r="27" spans="2:12" ht="33" customHeight="1" x14ac:dyDescent="0.25">
      <c r="B27" s="25"/>
      <c r="C27" s="25"/>
      <c r="D27" s="11" t="s">
        <v>107</v>
      </c>
      <c r="E27" s="5" t="s">
        <v>108</v>
      </c>
      <c r="F27" s="5" t="s">
        <v>106</v>
      </c>
      <c r="G27" s="12">
        <v>249.1</v>
      </c>
      <c r="H27" s="12">
        <f t="shared" si="0"/>
        <v>249.1</v>
      </c>
      <c r="I27" s="12">
        <v>0</v>
      </c>
      <c r="J27" s="12">
        <v>0</v>
      </c>
      <c r="K27" s="12">
        <v>0</v>
      </c>
      <c r="L27" s="6" t="s">
        <v>73</v>
      </c>
    </row>
    <row r="28" spans="2:12" ht="33" customHeight="1" x14ac:dyDescent="0.25">
      <c r="B28" s="25"/>
      <c r="C28" s="25"/>
      <c r="D28" s="5" t="s">
        <v>109</v>
      </c>
      <c r="E28" s="5" t="s">
        <v>110</v>
      </c>
      <c r="F28" s="5" t="s">
        <v>106</v>
      </c>
      <c r="G28" s="12">
        <v>423.4</v>
      </c>
      <c r="H28" s="12">
        <f t="shared" si="0"/>
        <v>423.4</v>
      </c>
      <c r="I28" s="12">
        <v>0</v>
      </c>
      <c r="J28" s="12">
        <v>0</v>
      </c>
      <c r="K28" s="12">
        <v>0</v>
      </c>
      <c r="L28" s="6" t="s">
        <v>73</v>
      </c>
    </row>
    <row r="29" spans="2:12" ht="33" customHeight="1" x14ac:dyDescent="0.25">
      <c r="B29" s="25"/>
      <c r="C29" s="25"/>
      <c r="D29" s="5" t="s">
        <v>111</v>
      </c>
      <c r="E29" s="5" t="s">
        <v>112</v>
      </c>
      <c r="F29" s="5" t="s">
        <v>106</v>
      </c>
      <c r="G29" s="12">
        <v>127.94</v>
      </c>
      <c r="H29" s="12">
        <f t="shared" si="0"/>
        <v>127.94</v>
      </c>
      <c r="I29" s="12">
        <v>0</v>
      </c>
      <c r="J29" s="12">
        <v>0</v>
      </c>
      <c r="K29" s="12">
        <v>0</v>
      </c>
      <c r="L29" s="6" t="s">
        <v>73</v>
      </c>
    </row>
    <row r="30" spans="2:12" ht="33" customHeight="1" x14ac:dyDescent="0.25">
      <c r="B30" s="26"/>
      <c r="C30" s="26"/>
      <c r="D30" s="6" t="s">
        <v>113</v>
      </c>
      <c r="E30" s="5" t="s">
        <v>114</v>
      </c>
      <c r="F30" s="5" t="s">
        <v>106</v>
      </c>
      <c r="G30" s="12">
        <v>823.8</v>
      </c>
      <c r="H30" s="12">
        <f t="shared" si="0"/>
        <v>823.8</v>
      </c>
      <c r="I30" s="12">
        <v>0</v>
      </c>
      <c r="J30" s="12">
        <v>0</v>
      </c>
      <c r="K30" s="12">
        <v>0</v>
      </c>
      <c r="L30" s="8" t="s">
        <v>101</v>
      </c>
    </row>
    <row r="31" spans="2:12" ht="30" customHeight="1" x14ac:dyDescent="0.25">
      <c r="B31" s="10">
        <v>12</v>
      </c>
      <c r="C31" s="5" t="s">
        <v>126</v>
      </c>
      <c r="D31" s="6" t="s">
        <v>55</v>
      </c>
      <c r="E31" s="5" t="s">
        <v>55</v>
      </c>
      <c r="F31" s="5" t="s">
        <v>55</v>
      </c>
      <c r="G31" s="12" t="s">
        <v>55</v>
      </c>
      <c r="H31" s="12" t="s">
        <v>55</v>
      </c>
      <c r="I31" s="12" t="s">
        <v>55</v>
      </c>
      <c r="J31" s="12" t="s">
        <v>55</v>
      </c>
      <c r="K31" s="12" t="s">
        <v>55</v>
      </c>
      <c r="L31" s="6" t="s">
        <v>24</v>
      </c>
    </row>
    <row r="32" spans="2:12" ht="33" customHeight="1" x14ac:dyDescent="0.25">
      <c r="B32" s="10">
        <v>13</v>
      </c>
      <c r="C32" s="5" t="s">
        <v>130</v>
      </c>
      <c r="D32" s="6" t="s">
        <v>131</v>
      </c>
      <c r="E32" s="5" t="s">
        <v>132</v>
      </c>
      <c r="F32" s="5" t="s">
        <v>133</v>
      </c>
      <c r="G32" s="12">
        <f>1913787.2/1000</f>
        <v>1913.7872</v>
      </c>
      <c r="H32" s="12">
        <f>1898990.4/1000</f>
        <v>1898.9903999999999</v>
      </c>
      <c r="I32" s="12">
        <v>0</v>
      </c>
      <c r="J32" s="12">
        <v>0</v>
      </c>
      <c r="K32" s="12">
        <v>0</v>
      </c>
      <c r="L32" s="6" t="s">
        <v>167</v>
      </c>
    </row>
    <row r="33" spans="2:12" ht="33" customHeight="1" x14ac:dyDescent="0.25">
      <c r="B33" s="10">
        <v>14</v>
      </c>
      <c r="C33" s="5" t="s">
        <v>135</v>
      </c>
      <c r="D33" s="6" t="s">
        <v>55</v>
      </c>
      <c r="E33" s="5" t="s">
        <v>55</v>
      </c>
      <c r="F33" s="5" t="s">
        <v>55</v>
      </c>
      <c r="G33" s="12" t="s">
        <v>55</v>
      </c>
      <c r="H33" s="12" t="s">
        <v>55</v>
      </c>
      <c r="I33" s="12" t="s">
        <v>55</v>
      </c>
      <c r="J33" s="12" t="s">
        <v>55</v>
      </c>
      <c r="K33" s="12" t="s">
        <v>55</v>
      </c>
      <c r="L33" s="6" t="s">
        <v>24</v>
      </c>
    </row>
    <row r="34" spans="2:12" ht="33" customHeight="1" x14ac:dyDescent="0.25">
      <c r="B34" s="10">
        <v>15</v>
      </c>
      <c r="C34" s="10" t="s">
        <v>140</v>
      </c>
      <c r="D34" s="6" t="s">
        <v>55</v>
      </c>
      <c r="E34" s="5" t="s">
        <v>55</v>
      </c>
      <c r="F34" s="5" t="s">
        <v>55</v>
      </c>
      <c r="G34" s="12" t="s">
        <v>55</v>
      </c>
      <c r="H34" s="12" t="s">
        <v>55</v>
      </c>
      <c r="I34" s="12" t="s">
        <v>55</v>
      </c>
      <c r="J34" s="12" t="s">
        <v>55</v>
      </c>
      <c r="K34" s="12" t="s">
        <v>55</v>
      </c>
      <c r="L34" s="6" t="s">
        <v>24</v>
      </c>
    </row>
    <row r="35" spans="2:12" ht="33" customHeight="1" x14ac:dyDescent="0.25">
      <c r="B35" s="10">
        <v>16</v>
      </c>
      <c r="C35" s="10" t="s">
        <v>142</v>
      </c>
      <c r="D35" s="6" t="s">
        <v>55</v>
      </c>
      <c r="E35" s="5" t="s">
        <v>55</v>
      </c>
      <c r="F35" s="5" t="s">
        <v>55</v>
      </c>
      <c r="G35" s="12" t="s">
        <v>55</v>
      </c>
      <c r="H35" s="12" t="s">
        <v>55</v>
      </c>
      <c r="I35" s="12" t="s">
        <v>55</v>
      </c>
      <c r="J35" s="12" t="s">
        <v>55</v>
      </c>
      <c r="K35" s="12" t="s">
        <v>55</v>
      </c>
      <c r="L35" s="6" t="s">
        <v>24</v>
      </c>
    </row>
    <row r="36" spans="2:12" ht="33" customHeight="1" x14ac:dyDescent="0.25">
      <c r="B36" s="10">
        <v>17</v>
      </c>
      <c r="C36" s="10" t="s">
        <v>144</v>
      </c>
      <c r="D36" s="6" t="s">
        <v>55</v>
      </c>
      <c r="E36" s="5" t="s">
        <v>55</v>
      </c>
      <c r="F36" s="5" t="s">
        <v>55</v>
      </c>
      <c r="G36" s="12" t="s">
        <v>55</v>
      </c>
      <c r="H36" s="12" t="s">
        <v>55</v>
      </c>
      <c r="I36" s="12" t="s">
        <v>55</v>
      </c>
      <c r="J36" s="12" t="s">
        <v>55</v>
      </c>
      <c r="K36" s="12" t="s">
        <v>55</v>
      </c>
      <c r="L36" s="6" t="s">
        <v>24</v>
      </c>
    </row>
    <row r="37" spans="2:12" ht="28.5" customHeight="1" x14ac:dyDescent="0.25">
      <c r="B37" s="24">
        <v>18</v>
      </c>
      <c r="C37" s="24" t="s">
        <v>147</v>
      </c>
      <c r="D37" s="6" t="s">
        <v>148</v>
      </c>
      <c r="E37" s="5" t="s">
        <v>149</v>
      </c>
      <c r="F37" s="5" t="s">
        <v>33</v>
      </c>
      <c r="G37" s="12">
        <v>175.6</v>
      </c>
      <c r="H37" s="12">
        <v>131.5</v>
      </c>
      <c r="I37" s="12">
        <v>0</v>
      </c>
      <c r="J37" s="12">
        <v>0</v>
      </c>
      <c r="K37" s="12">
        <v>0</v>
      </c>
      <c r="L37" s="6" t="s">
        <v>101</v>
      </c>
    </row>
    <row r="38" spans="2:12" ht="26.25" customHeight="1" x14ac:dyDescent="0.25">
      <c r="B38" s="25"/>
      <c r="C38" s="25"/>
      <c r="D38" s="6" t="s">
        <v>150</v>
      </c>
      <c r="E38" s="5" t="s">
        <v>151</v>
      </c>
      <c r="F38" s="5" t="s">
        <v>33</v>
      </c>
      <c r="G38" s="12">
        <v>849.8</v>
      </c>
      <c r="H38" s="12">
        <v>488.63499999999999</v>
      </c>
      <c r="I38" s="12">
        <v>0</v>
      </c>
      <c r="J38" s="12">
        <v>0</v>
      </c>
      <c r="K38" s="12">
        <v>0</v>
      </c>
      <c r="L38" s="6" t="s">
        <v>101</v>
      </c>
    </row>
    <row r="39" spans="2:12" ht="26.25" customHeight="1" x14ac:dyDescent="0.25">
      <c r="B39" s="25"/>
      <c r="C39" s="25"/>
      <c r="D39" s="6" t="s">
        <v>152</v>
      </c>
      <c r="E39" s="5" t="s">
        <v>153</v>
      </c>
      <c r="F39" s="5" t="s">
        <v>33</v>
      </c>
      <c r="G39" s="12">
        <v>374</v>
      </c>
      <c r="H39" s="12">
        <f>G39</f>
        <v>374</v>
      </c>
      <c r="I39" s="12">
        <v>0</v>
      </c>
      <c r="J39" s="12">
        <v>0</v>
      </c>
      <c r="K39" s="12">
        <v>0</v>
      </c>
      <c r="L39" s="6" t="s">
        <v>167</v>
      </c>
    </row>
    <row r="40" spans="2:12" ht="22.5" customHeight="1" x14ac:dyDescent="0.25">
      <c r="B40" s="26"/>
      <c r="C40" s="26"/>
      <c r="D40" s="6" t="s">
        <v>154</v>
      </c>
      <c r="E40" s="5" t="s">
        <v>155</v>
      </c>
      <c r="F40" s="5" t="s">
        <v>33</v>
      </c>
      <c r="G40" s="12">
        <v>709.9</v>
      </c>
      <c r="H40" s="12">
        <f>G40</f>
        <v>709.9</v>
      </c>
      <c r="I40" s="12">
        <v>0</v>
      </c>
      <c r="J40" s="12">
        <v>0</v>
      </c>
      <c r="K40" s="12">
        <v>0</v>
      </c>
      <c r="L40" s="6" t="s">
        <v>167</v>
      </c>
    </row>
    <row r="41" spans="2:12" ht="22.5" customHeight="1" x14ac:dyDescent="0.25">
      <c r="B41" s="10">
        <v>19</v>
      </c>
      <c r="C41" s="5" t="s">
        <v>162</v>
      </c>
      <c r="D41" s="6" t="s">
        <v>55</v>
      </c>
      <c r="E41" s="5" t="s">
        <v>55</v>
      </c>
      <c r="F41" s="5" t="s">
        <v>55</v>
      </c>
      <c r="G41" s="12" t="s">
        <v>55</v>
      </c>
      <c r="H41" s="12" t="s">
        <v>55</v>
      </c>
      <c r="I41" s="12" t="s">
        <v>55</v>
      </c>
      <c r="J41" s="12" t="s">
        <v>55</v>
      </c>
      <c r="K41" s="12" t="s">
        <v>55</v>
      </c>
      <c r="L41" s="6" t="s">
        <v>24</v>
      </c>
    </row>
    <row r="42" spans="2:12" ht="22.5" customHeight="1" x14ac:dyDescent="0.25">
      <c r="B42" s="10">
        <v>20</v>
      </c>
      <c r="C42" s="5" t="s">
        <v>165</v>
      </c>
      <c r="D42" s="6" t="s">
        <v>55</v>
      </c>
      <c r="E42" s="5" t="s">
        <v>55</v>
      </c>
      <c r="F42" s="5" t="s">
        <v>55</v>
      </c>
      <c r="G42" s="12" t="s">
        <v>55</v>
      </c>
      <c r="H42" s="12" t="s">
        <v>55</v>
      </c>
      <c r="I42" s="12" t="s">
        <v>55</v>
      </c>
      <c r="J42" s="12" t="s">
        <v>55</v>
      </c>
      <c r="K42" s="12" t="s">
        <v>55</v>
      </c>
      <c r="L42" s="6" t="s">
        <v>24</v>
      </c>
    </row>
    <row r="43" spans="2:12" ht="22.5" customHeight="1" x14ac:dyDescent="0.25">
      <c r="B43" s="10">
        <v>21</v>
      </c>
      <c r="C43" s="5" t="s">
        <v>164</v>
      </c>
      <c r="D43" s="6" t="s">
        <v>55</v>
      </c>
      <c r="E43" s="5" t="s">
        <v>55</v>
      </c>
      <c r="F43" s="5" t="s">
        <v>55</v>
      </c>
      <c r="G43" s="12" t="s">
        <v>55</v>
      </c>
      <c r="H43" s="12" t="s">
        <v>55</v>
      </c>
      <c r="I43" s="12" t="s">
        <v>55</v>
      </c>
      <c r="J43" s="12" t="s">
        <v>55</v>
      </c>
      <c r="K43" s="12" t="s">
        <v>55</v>
      </c>
      <c r="L43" s="6" t="s">
        <v>24</v>
      </c>
    </row>
    <row r="44" spans="2:12" ht="22.5" customHeight="1" x14ac:dyDescent="0.25">
      <c r="B44" s="15">
        <v>22</v>
      </c>
      <c r="C44" s="15" t="s">
        <v>168</v>
      </c>
      <c r="D44" s="6" t="s">
        <v>169</v>
      </c>
      <c r="E44" s="5" t="s">
        <v>32</v>
      </c>
      <c r="F44" s="5" t="s">
        <v>170</v>
      </c>
      <c r="G44" s="7">
        <f>1913178.72/1000</f>
        <v>1913.1787199999999</v>
      </c>
      <c r="H44" s="7">
        <f>G44</f>
        <v>1913.1787199999999</v>
      </c>
      <c r="I44" s="7">
        <v>0</v>
      </c>
      <c r="J44" s="7">
        <v>0</v>
      </c>
      <c r="K44" s="7">
        <v>0</v>
      </c>
      <c r="L44" s="6" t="s">
        <v>192</v>
      </c>
    </row>
    <row r="45" spans="2:12" ht="44.25" customHeight="1" x14ac:dyDescent="0.25">
      <c r="B45" s="15">
        <v>23</v>
      </c>
      <c r="C45" s="15" t="s">
        <v>171</v>
      </c>
      <c r="D45" s="6" t="s">
        <v>172</v>
      </c>
      <c r="E45" s="5" t="s">
        <v>32</v>
      </c>
      <c r="F45" s="5" t="s">
        <v>173</v>
      </c>
      <c r="G45" s="7">
        <v>5781.6</v>
      </c>
      <c r="H45" s="7">
        <v>5781.6</v>
      </c>
      <c r="I45" s="7">
        <v>0</v>
      </c>
      <c r="J45" s="7">
        <v>0</v>
      </c>
      <c r="K45" s="7">
        <v>0</v>
      </c>
      <c r="L45" s="6" t="s">
        <v>72</v>
      </c>
    </row>
    <row r="46" spans="2:12" ht="28.5" customHeight="1" x14ac:dyDescent="0.25">
      <c r="B46" s="24">
        <v>24</v>
      </c>
      <c r="C46" s="24" t="s">
        <v>175</v>
      </c>
      <c r="D46" s="5" t="s">
        <v>176</v>
      </c>
      <c r="E46" s="5" t="s">
        <v>177</v>
      </c>
      <c r="F46" s="5" t="s">
        <v>178</v>
      </c>
      <c r="G46" s="5">
        <v>3182.15</v>
      </c>
      <c r="H46" s="5">
        <v>3182.15</v>
      </c>
      <c r="I46" s="7">
        <v>0</v>
      </c>
      <c r="J46" s="7">
        <v>0</v>
      </c>
      <c r="K46" s="7">
        <v>0</v>
      </c>
      <c r="L46" s="6" t="s">
        <v>101</v>
      </c>
    </row>
    <row r="47" spans="2:12" ht="29.25" customHeight="1" x14ac:dyDescent="0.25">
      <c r="B47" s="25"/>
      <c r="C47" s="25"/>
      <c r="D47" s="5" t="s">
        <v>179</v>
      </c>
      <c r="E47" s="5" t="s">
        <v>180</v>
      </c>
      <c r="F47" s="5" t="s">
        <v>178</v>
      </c>
      <c r="G47" s="5">
        <v>642.29999999999995</v>
      </c>
      <c r="H47" s="5">
        <v>642.29999999999995</v>
      </c>
      <c r="I47" s="7">
        <v>0</v>
      </c>
      <c r="J47" s="7">
        <v>0</v>
      </c>
      <c r="K47" s="7">
        <v>0</v>
      </c>
      <c r="L47" s="6" t="s">
        <v>73</v>
      </c>
    </row>
    <row r="48" spans="2:12" ht="27.75" customHeight="1" x14ac:dyDescent="0.25">
      <c r="B48" s="25"/>
      <c r="C48" s="25"/>
      <c r="D48" s="5" t="s">
        <v>181</v>
      </c>
      <c r="E48" s="5" t="s">
        <v>182</v>
      </c>
      <c r="F48" s="5" t="s">
        <v>178</v>
      </c>
      <c r="G48" s="5">
        <v>884.5</v>
      </c>
      <c r="H48" s="5">
        <v>884.5</v>
      </c>
      <c r="I48" s="7">
        <v>0</v>
      </c>
      <c r="J48" s="7">
        <v>0</v>
      </c>
      <c r="K48" s="7">
        <v>0</v>
      </c>
      <c r="L48" s="6" t="s">
        <v>101</v>
      </c>
    </row>
    <row r="49" spans="2:12" ht="29.25" customHeight="1" x14ac:dyDescent="0.25">
      <c r="B49" s="25"/>
      <c r="C49" s="25"/>
      <c r="D49" s="5" t="s">
        <v>183</v>
      </c>
      <c r="E49" s="5" t="s">
        <v>184</v>
      </c>
      <c r="F49" s="5" t="s">
        <v>178</v>
      </c>
      <c r="G49" s="5">
        <v>158.80000000000001</v>
      </c>
      <c r="H49" s="5">
        <v>158.80000000000001</v>
      </c>
      <c r="I49" s="7">
        <v>0</v>
      </c>
      <c r="J49" s="7">
        <v>0</v>
      </c>
      <c r="K49" s="7">
        <v>0</v>
      </c>
      <c r="L49" s="6" t="s">
        <v>73</v>
      </c>
    </row>
    <row r="50" spans="2:12" ht="27.75" customHeight="1" x14ac:dyDescent="0.25">
      <c r="B50" s="26"/>
      <c r="C50" s="26"/>
      <c r="D50" s="5" t="s">
        <v>185</v>
      </c>
      <c r="E50" s="5" t="s">
        <v>32</v>
      </c>
      <c r="F50" s="5" t="s">
        <v>178</v>
      </c>
      <c r="G50" s="5">
        <v>1922.23</v>
      </c>
      <c r="H50" s="5">
        <v>1922.23</v>
      </c>
      <c r="I50" s="7">
        <v>0</v>
      </c>
      <c r="J50" s="7">
        <v>0</v>
      </c>
      <c r="K50" s="7">
        <v>0</v>
      </c>
      <c r="L50" s="6" t="s">
        <v>73</v>
      </c>
    </row>
    <row r="51" spans="2:12" ht="27.75" customHeight="1" x14ac:dyDescent="0.25">
      <c r="B51" s="10">
        <v>25</v>
      </c>
      <c r="C51" s="10" t="s">
        <v>186</v>
      </c>
      <c r="D51" s="6" t="s">
        <v>187</v>
      </c>
      <c r="E51" s="5" t="s">
        <v>32</v>
      </c>
      <c r="F51" s="5" t="s">
        <v>173</v>
      </c>
      <c r="G51" s="7">
        <v>1927.2</v>
      </c>
      <c r="H51" s="7">
        <v>1927.2</v>
      </c>
      <c r="I51" s="7">
        <v>0</v>
      </c>
      <c r="J51" s="7">
        <v>0</v>
      </c>
      <c r="K51" s="7">
        <v>0</v>
      </c>
      <c r="L51" s="6" t="s">
        <v>72</v>
      </c>
    </row>
    <row r="52" spans="2:12" ht="30.75" customHeight="1" x14ac:dyDescent="0.25">
      <c r="B52" s="5"/>
      <c r="C52" s="20" t="s">
        <v>17</v>
      </c>
      <c r="D52" s="18" t="s">
        <v>18</v>
      </c>
      <c r="E52" s="19" t="s">
        <v>18</v>
      </c>
      <c r="F52" s="19"/>
      <c r="G52" s="16">
        <f>SUM(G10:G51)</f>
        <v>53023.645920000003</v>
      </c>
      <c r="H52" s="16">
        <f t="shared" ref="H52:K52" si="1">SUM(H10:H51)</f>
        <v>48126.614120000006</v>
      </c>
      <c r="I52" s="16">
        <f t="shared" si="1"/>
        <v>0</v>
      </c>
      <c r="J52" s="16">
        <f t="shared" si="1"/>
        <v>0</v>
      </c>
      <c r="K52" s="16">
        <f t="shared" si="1"/>
        <v>0</v>
      </c>
      <c r="L52" s="8" t="s">
        <v>18</v>
      </c>
    </row>
    <row r="53" spans="2:12" ht="15.75" x14ac:dyDescent="0.25">
      <c r="B53" s="27" t="s">
        <v>15</v>
      </c>
      <c r="C53" s="28"/>
      <c r="D53" s="28"/>
      <c r="E53" s="28"/>
      <c r="F53" s="28"/>
      <c r="G53" s="28"/>
      <c r="H53" s="28"/>
      <c r="I53" s="28"/>
      <c r="J53" s="28"/>
      <c r="K53" s="28"/>
      <c r="L53" s="29"/>
    </row>
    <row r="54" spans="2:12" ht="45" customHeight="1" x14ac:dyDescent="0.25">
      <c r="B54" s="5">
        <v>1</v>
      </c>
      <c r="C54" s="5" t="s">
        <v>22</v>
      </c>
      <c r="D54" s="6" t="s">
        <v>23</v>
      </c>
      <c r="E54" s="5" t="s">
        <v>23</v>
      </c>
      <c r="F54" s="5" t="s">
        <v>23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6" t="s">
        <v>24</v>
      </c>
    </row>
    <row r="55" spans="2:12" ht="30.75" customHeight="1" x14ac:dyDescent="0.25">
      <c r="B55" s="9">
        <v>2</v>
      </c>
      <c r="C55" s="5" t="s">
        <v>25</v>
      </c>
      <c r="D55" s="6" t="s">
        <v>28</v>
      </c>
      <c r="E55" s="5" t="s">
        <v>27</v>
      </c>
      <c r="F55" s="5" t="s">
        <v>33</v>
      </c>
      <c r="G55" s="12">
        <v>3854.4</v>
      </c>
      <c r="H55" s="12">
        <v>0</v>
      </c>
      <c r="I55" s="12">
        <v>3854.4</v>
      </c>
      <c r="J55" s="12">
        <v>0</v>
      </c>
      <c r="K55" s="12">
        <v>0</v>
      </c>
      <c r="L55" s="6" t="s">
        <v>73</v>
      </c>
    </row>
    <row r="56" spans="2:12" ht="32.25" customHeight="1" x14ac:dyDescent="0.25">
      <c r="B56" s="5">
        <v>3</v>
      </c>
      <c r="C56" s="5" t="s">
        <v>30</v>
      </c>
      <c r="D56" s="6" t="s">
        <v>34</v>
      </c>
      <c r="E56" s="5" t="s">
        <v>32</v>
      </c>
      <c r="F56" s="5" t="s">
        <v>33</v>
      </c>
      <c r="G56" s="12">
        <v>3854.4</v>
      </c>
      <c r="H56" s="12">
        <v>0</v>
      </c>
      <c r="I56" s="12">
        <v>3854.4</v>
      </c>
      <c r="J56" s="12">
        <v>0</v>
      </c>
      <c r="K56" s="12">
        <v>0</v>
      </c>
      <c r="L56" s="6" t="s">
        <v>72</v>
      </c>
    </row>
    <row r="57" spans="2:12" ht="27" customHeight="1" x14ac:dyDescent="0.25">
      <c r="B57" s="24">
        <v>4</v>
      </c>
      <c r="C57" s="24" t="s">
        <v>56</v>
      </c>
      <c r="D57" s="6" t="s">
        <v>36</v>
      </c>
      <c r="E57" s="5" t="s">
        <v>37</v>
      </c>
      <c r="F57" s="5" t="s">
        <v>33</v>
      </c>
      <c r="G57" s="12">
        <v>350</v>
      </c>
      <c r="H57" s="12">
        <v>0</v>
      </c>
      <c r="I57" s="12">
        <v>350</v>
      </c>
      <c r="J57" s="12">
        <v>0</v>
      </c>
      <c r="K57" s="12">
        <v>0</v>
      </c>
      <c r="L57" s="6" t="s">
        <v>38</v>
      </c>
    </row>
    <row r="58" spans="2:12" ht="27.75" customHeight="1" x14ac:dyDescent="0.25">
      <c r="B58" s="25"/>
      <c r="C58" s="25"/>
      <c r="D58" s="6" t="s">
        <v>39</v>
      </c>
      <c r="E58" s="5" t="s">
        <v>32</v>
      </c>
      <c r="F58" s="5" t="s">
        <v>33</v>
      </c>
      <c r="G58" s="12">
        <v>1927.2</v>
      </c>
      <c r="H58" s="12">
        <v>0</v>
      </c>
      <c r="I58" s="12">
        <v>1927.2</v>
      </c>
      <c r="J58" s="12">
        <v>0</v>
      </c>
      <c r="K58" s="12">
        <v>0</v>
      </c>
      <c r="L58" s="6" t="s">
        <v>38</v>
      </c>
    </row>
    <row r="59" spans="2:12" ht="27" customHeight="1" x14ac:dyDescent="0.25">
      <c r="B59" s="25"/>
      <c r="C59" s="25"/>
      <c r="D59" s="6" t="s">
        <v>40</v>
      </c>
      <c r="E59" s="5" t="s">
        <v>41</v>
      </c>
      <c r="F59" s="5" t="s">
        <v>33</v>
      </c>
      <c r="G59" s="12">
        <v>250</v>
      </c>
      <c r="H59" s="12">
        <v>0</v>
      </c>
      <c r="I59" s="12">
        <v>250</v>
      </c>
      <c r="J59" s="12">
        <v>0</v>
      </c>
      <c r="K59" s="12">
        <v>0</v>
      </c>
      <c r="L59" s="6" t="s">
        <v>38</v>
      </c>
    </row>
    <row r="60" spans="2:12" ht="32.25" customHeight="1" x14ac:dyDescent="0.25">
      <c r="B60" s="26"/>
      <c r="C60" s="26"/>
      <c r="D60" s="6" t="s">
        <v>42</v>
      </c>
      <c r="E60" s="5" t="s">
        <v>43</v>
      </c>
      <c r="F60" s="5" t="s">
        <v>33</v>
      </c>
      <c r="G60" s="12">
        <v>250</v>
      </c>
      <c r="H60" s="12">
        <v>0</v>
      </c>
      <c r="I60" s="12">
        <v>250</v>
      </c>
      <c r="J60" s="12">
        <v>0</v>
      </c>
      <c r="K60" s="12">
        <v>0</v>
      </c>
      <c r="L60" s="6" t="s">
        <v>38</v>
      </c>
    </row>
    <row r="61" spans="2:12" ht="34.5" customHeight="1" x14ac:dyDescent="0.25">
      <c r="B61" s="24">
        <v>5</v>
      </c>
      <c r="C61" s="24" t="s">
        <v>57</v>
      </c>
      <c r="D61" s="6" t="s">
        <v>49</v>
      </c>
      <c r="E61" s="5" t="s">
        <v>50</v>
      </c>
      <c r="F61" s="5" t="s">
        <v>33</v>
      </c>
      <c r="G61" s="12">
        <v>2000</v>
      </c>
      <c r="H61" s="12">
        <v>0</v>
      </c>
      <c r="I61" s="12">
        <v>2000</v>
      </c>
      <c r="J61" s="12">
        <v>0</v>
      </c>
      <c r="K61" s="12">
        <v>0</v>
      </c>
      <c r="L61" s="6" t="s">
        <v>38</v>
      </c>
    </row>
    <row r="62" spans="2:12" ht="24.75" customHeight="1" x14ac:dyDescent="0.25">
      <c r="B62" s="26"/>
      <c r="C62" s="26"/>
      <c r="D62" s="6" t="s">
        <v>51</v>
      </c>
      <c r="E62" s="5" t="s">
        <v>27</v>
      </c>
      <c r="F62" s="5" t="s">
        <v>33</v>
      </c>
      <c r="G62" s="12">
        <v>4058.4</v>
      </c>
      <c r="H62" s="12">
        <v>0</v>
      </c>
      <c r="I62" s="12">
        <v>4058.4</v>
      </c>
      <c r="J62" s="12">
        <v>0</v>
      </c>
      <c r="K62" s="12">
        <v>0</v>
      </c>
      <c r="L62" s="6" t="s">
        <v>38</v>
      </c>
    </row>
    <row r="63" spans="2:12" ht="37.5" customHeight="1" x14ac:dyDescent="0.25">
      <c r="B63" s="24">
        <v>6</v>
      </c>
      <c r="C63" s="24" t="s">
        <v>58</v>
      </c>
      <c r="D63" s="6" t="s">
        <v>59</v>
      </c>
      <c r="E63" s="5" t="s">
        <v>60</v>
      </c>
      <c r="F63" s="5" t="s">
        <v>33</v>
      </c>
      <c r="G63" s="12">
        <v>920</v>
      </c>
      <c r="H63" s="12">
        <v>0</v>
      </c>
      <c r="I63" s="12">
        <v>920</v>
      </c>
      <c r="J63" s="12">
        <v>0</v>
      </c>
      <c r="K63" s="12">
        <v>0</v>
      </c>
      <c r="L63" s="6" t="s">
        <v>61</v>
      </c>
    </row>
    <row r="64" spans="2:12" ht="69.75" customHeight="1" x14ac:dyDescent="0.25">
      <c r="B64" s="25"/>
      <c r="C64" s="25"/>
      <c r="D64" s="6" t="s">
        <v>62</v>
      </c>
      <c r="E64" s="5" t="s">
        <v>63</v>
      </c>
      <c r="F64" s="5" t="s">
        <v>33</v>
      </c>
      <c r="G64" s="12">
        <v>520</v>
      </c>
      <c r="H64" s="12">
        <v>0</v>
      </c>
      <c r="I64" s="12">
        <v>520</v>
      </c>
      <c r="J64" s="12">
        <v>0</v>
      </c>
      <c r="K64" s="12">
        <v>0</v>
      </c>
      <c r="L64" s="6" t="s">
        <v>61</v>
      </c>
    </row>
    <row r="65" spans="2:12" ht="24.75" customHeight="1" x14ac:dyDescent="0.25">
      <c r="B65" s="25"/>
      <c r="C65" s="25"/>
      <c r="D65" s="6" t="s">
        <v>64</v>
      </c>
      <c r="E65" s="5" t="s">
        <v>41</v>
      </c>
      <c r="F65" s="5" t="s">
        <v>33</v>
      </c>
      <c r="G65" s="12">
        <v>57</v>
      </c>
      <c r="H65" s="12">
        <v>0</v>
      </c>
      <c r="I65" s="12">
        <v>57</v>
      </c>
      <c r="J65" s="12">
        <v>0</v>
      </c>
      <c r="K65" s="12">
        <v>0</v>
      </c>
      <c r="L65" s="6" t="s">
        <v>65</v>
      </c>
    </row>
    <row r="66" spans="2:12" ht="24.75" customHeight="1" x14ac:dyDescent="0.25">
      <c r="B66" s="26"/>
      <c r="C66" s="26"/>
      <c r="D66" s="6" t="s">
        <v>66</v>
      </c>
      <c r="E66" s="5" t="s">
        <v>32</v>
      </c>
      <c r="F66" s="5" t="s">
        <v>33</v>
      </c>
      <c r="G66" s="12">
        <v>1927.2</v>
      </c>
      <c r="H66" s="12">
        <v>0</v>
      </c>
      <c r="I66" s="12">
        <v>1927.2</v>
      </c>
      <c r="J66" s="12">
        <v>0</v>
      </c>
      <c r="K66" s="12">
        <v>0</v>
      </c>
      <c r="L66" s="6" t="s">
        <v>65</v>
      </c>
    </row>
    <row r="67" spans="2:12" ht="33" customHeight="1" x14ac:dyDescent="0.25">
      <c r="B67" s="5">
        <v>7</v>
      </c>
      <c r="C67" s="5" t="s">
        <v>74</v>
      </c>
      <c r="D67" s="6" t="s">
        <v>75</v>
      </c>
      <c r="E67" s="5" t="s">
        <v>27</v>
      </c>
      <c r="F67" s="5" t="s">
        <v>33</v>
      </c>
      <c r="G67" s="12">
        <v>1934.73</v>
      </c>
      <c r="H67" s="12">
        <v>0</v>
      </c>
      <c r="I67" s="12">
        <v>1934.73</v>
      </c>
      <c r="J67" s="12">
        <v>0</v>
      </c>
      <c r="K67" s="12">
        <v>0</v>
      </c>
      <c r="L67" s="6" t="s">
        <v>76</v>
      </c>
    </row>
    <row r="68" spans="2:12" ht="24.75" customHeight="1" x14ac:dyDescent="0.25">
      <c r="B68" s="24">
        <v>8</v>
      </c>
      <c r="C68" s="24" t="s">
        <v>78</v>
      </c>
      <c r="D68" s="6" t="s">
        <v>79</v>
      </c>
      <c r="E68" s="5" t="s">
        <v>32</v>
      </c>
      <c r="F68" s="5" t="s">
        <v>33</v>
      </c>
      <c r="G68" s="12">
        <v>1927.2</v>
      </c>
      <c r="H68" s="12">
        <v>0</v>
      </c>
      <c r="I68" s="12">
        <v>1927.2</v>
      </c>
      <c r="J68" s="12">
        <v>0</v>
      </c>
      <c r="K68" s="12">
        <v>0</v>
      </c>
      <c r="L68" s="6" t="s">
        <v>80</v>
      </c>
    </row>
    <row r="69" spans="2:12" ht="24.75" customHeight="1" x14ac:dyDescent="0.25">
      <c r="B69" s="25"/>
      <c r="C69" s="25"/>
      <c r="D69" s="6" t="s">
        <v>81</v>
      </c>
      <c r="E69" s="5" t="s">
        <v>37</v>
      </c>
      <c r="F69" s="5" t="s">
        <v>33</v>
      </c>
      <c r="G69" s="12">
        <v>537.09</v>
      </c>
      <c r="H69" s="12">
        <v>0</v>
      </c>
      <c r="I69" s="12">
        <v>537.09</v>
      </c>
      <c r="J69" s="12">
        <v>0</v>
      </c>
      <c r="K69" s="12">
        <v>0</v>
      </c>
      <c r="L69" s="6" t="s">
        <v>38</v>
      </c>
    </row>
    <row r="70" spans="2:12" ht="29.25" customHeight="1" x14ac:dyDescent="0.25">
      <c r="B70" s="25"/>
      <c r="C70" s="25"/>
      <c r="D70" s="6" t="s">
        <v>82</v>
      </c>
      <c r="E70" s="5" t="s">
        <v>43</v>
      </c>
      <c r="F70" s="5" t="s">
        <v>33</v>
      </c>
      <c r="G70" s="12">
        <v>200</v>
      </c>
      <c r="H70" s="12">
        <v>0</v>
      </c>
      <c r="I70" s="12">
        <v>200</v>
      </c>
      <c r="J70" s="12">
        <v>0</v>
      </c>
      <c r="K70" s="12">
        <v>0</v>
      </c>
      <c r="L70" s="6" t="s">
        <v>38</v>
      </c>
    </row>
    <row r="71" spans="2:12" ht="30" customHeight="1" x14ac:dyDescent="0.25">
      <c r="B71" s="26"/>
      <c r="C71" s="26"/>
      <c r="D71" s="6" t="s">
        <v>83</v>
      </c>
      <c r="E71" s="5" t="s">
        <v>84</v>
      </c>
      <c r="F71" s="5" t="s">
        <v>33</v>
      </c>
      <c r="G71" s="12">
        <v>332</v>
      </c>
      <c r="H71" s="12">
        <v>0</v>
      </c>
      <c r="I71" s="12">
        <v>332</v>
      </c>
      <c r="J71" s="12">
        <v>0</v>
      </c>
      <c r="K71" s="12">
        <v>0</v>
      </c>
      <c r="L71" s="6" t="s">
        <v>38</v>
      </c>
    </row>
    <row r="72" spans="2:12" ht="30" customHeight="1" x14ac:dyDescent="0.25">
      <c r="B72" s="24">
        <v>9</v>
      </c>
      <c r="C72" s="24" t="s">
        <v>89</v>
      </c>
      <c r="D72" s="6" t="s">
        <v>99</v>
      </c>
      <c r="E72" s="5" t="s">
        <v>91</v>
      </c>
      <c r="F72" s="5" t="s">
        <v>33</v>
      </c>
      <c r="G72" s="12">
        <v>14519.4</v>
      </c>
      <c r="H72" s="12">
        <v>0</v>
      </c>
      <c r="I72" s="12">
        <v>14519.4</v>
      </c>
      <c r="J72" s="12">
        <v>0</v>
      </c>
      <c r="K72" s="12">
        <v>0</v>
      </c>
      <c r="L72" s="6" t="s">
        <v>53</v>
      </c>
    </row>
    <row r="73" spans="2:12" ht="30" customHeight="1" x14ac:dyDescent="0.25">
      <c r="B73" s="25"/>
      <c r="C73" s="25"/>
      <c r="D73" s="6" t="s">
        <v>100</v>
      </c>
      <c r="E73" s="5" t="s">
        <v>84</v>
      </c>
      <c r="F73" s="5" t="s">
        <v>33</v>
      </c>
      <c r="G73" s="12">
        <v>302.2</v>
      </c>
      <c r="H73" s="12">
        <v>0</v>
      </c>
      <c r="I73" s="12">
        <v>302.2</v>
      </c>
      <c r="J73" s="12">
        <v>0</v>
      </c>
      <c r="K73" s="12">
        <v>0</v>
      </c>
      <c r="L73" s="6" t="s">
        <v>53</v>
      </c>
    </row>
    <row r="74" spans="2:12" ht="30" customHeight="1" x14ac:dyDescent="0.25">
      <c r="B74" s="25"/>
      <c r="C74" s="25"/>
      <c r="D74" s="6" t="s">
        <v>99</v>
      </c>
      <c r="E74" s="5" t="s">
        <v>94</v>
      </c>
      <c r="F74" s="5" t="s">
        <v>33</v>
      </c>
      <c r="G74" s="12">
        <v>676.96</v>
      </c>
      <c r="H74" s="12">
        <v>0</v>
      </c>
      <c r="I74" s="12">
        <v>676.96</v>
      </c>
      <c r="J74" s="12">
        <v>0</v>
      </c>
      <c r="K74" s="12">
        <v>0</v>
      </c>
      <c r="L74" s="6" t="s">
        <v>53</v>
      </c>
    </row>
    <row r="75" spans="2:12" ht="30" customHeight="1" x14ac:dyDescent="0.25">
      <c r="B75" s="26"/>
      <c r="C75" s="26"/>
      <c r="D75" s="6" t="s">
        <v>99</v>
      </c>
      <c r="E75" s="5" t="s">
        <v>96</v>
      </c>
      <c r="F75" s="5" t="s">
        <v>33</v>
      </c>
      <c r="G75" s="12">
        <v>1000</v>
      </c>
      <c r="H75" s="12">
        <v>0</v>
      </c>
      <c r="I75" s="12">
        <v>1000</v>
      </c>
      <c r="J75" s="12">
        <v>0</v>
      </c>
      <c r="K75" s="12">
        <v>0</v>
      </c>
      <c r="L75" s="6" t="s">
        <v>53</v>
      </c>
    </row>
    <row r="76" spans="2:12" ht="30" customHeight="1" x14ac:dyDescent="0.25">
      <c r="B76" s="10">
        <v>10</v>
      </c>
      <c r="C76" s="5" t="s">
        <v>102</v>
      </c>
      <c r="D76" s="6" t="s">
        <v>55</v>
      </c>
      <c r="E76" s="5" t="s">
        <v>55</v>
      </c>
      <c r="F76" s="5" t="s">
        <v>55</v>
      </c>
      <c r="G76" s="12" t="s">
        <v>55</v>
      </c>
      <c r="H76" s="12" t="s">
        <v>55</v>
      </c>
      <c r="I76" s="12" t="s">
        <v>55</v>
      </c>
      <c r="J76" s="12" t="s">
        <v>55</v>
      </c>
      <c r="K76" s="12" t="s">
        <v>55</v>
      </c>
      <c r="L76" s="6" t="s">
        <v>24</v>
      </c>
    </row>
    <row r="77" spans="2:12" ht="43.5" customHeight="1" x14ac:dyDescent="0.25">
      <c r="B77" s="24">
        <v>11</v>
      </c>
      <c r="C77" s="24" t="s">
        <v>103</v>
      </c>
      <c r="D77" s="5" t="s">
        <v>115</v>
      </c>
      <c r="E77" s="5" t="s">
        <v>105</v>
      </c>
      <c r="F77" s="5" t="s">
        <v>106</v>
      </c>
      <c r="G77" s="12">
        <v>13000</v>
      </c>
      <c r="H77" s="12">
        <v>0</v>
      </c>
      <c r="I77" s="12">
        <f>G77</f>
        <v>13000</v>
      </c>
      <c r="J77" s="12">
        <v>0</v>
      </c>
      <c r="K77" s="12">
        <v>0</v>
      </c>
      <c r="L77" s="6" t="s">
        <v>73</v>
      </c>
    </row>
    <row r="78" spans="2:12" ht="34.5" customHeight="1" x14ac:dyDescent="0.25">
      <c r="B78" s="25"/>
      <c r="C78" s="25"/>
      <c r="D78" s="5" t="s">
        <v>116</v>
      </c>
      <c r="E78" s="5" t="s">
        <v>108</v>
      </c>
      <c r="F78" s="5" t="s">
        <v>106</v>
      </c>
      <c r="G78" s="12">
        <v>374.65</v>
      </c>
      <c r="H78" s="12">
        <v>0</v>
      </c>
      <c r="I78" s="12">
        <f>G78</f>
        <v>374.65</v>
      </c>
      <c r="J78" s="12">
        <v>0</v>
      </c>
      <c r="K78" s="12">
        <v>0</v>
      </c>
      <c r="L78" s="6" t="s">
        <v>73</v>
      </c>
    </row>
    <row r="79" spans="2:12" ht="33.75" customHeight="1" x14ac:dyDescent="0.25">
      <c r="B79" s="25"/>
      <c r="C79" s="25"/>
      <c r="D79" s="5" t="s">
        <v>117</v>
      </c>
      <c r="E79" s="5" t="s">
        <v>118</v>
      </c>
      <c r="F79" s="5" t="s">
        <v>106</v>
      </c>
      <c r="G79" s="12">
        <v>423.4</v>
      </c>
      <c r="H79" s="12">
        <v>0</v>
      </c>
      <c r="I79" s="12">
        <f t="shared" ref="I79:I80" si="2">G79</f>
        <v>423.4</v>
      </c>
      <c r="J79" s="12">
        <v>0</v>
      </c>
      <c r="K79" s="12">
        <v>0</v>
      </c>
      <c r="L79" s="6" t="s">
        <v>125</v>
      </c>
    </row>
    <row r="80" spans="2:12" ht="35.25" customHeight="1" x14ac:dyDescent="0.25">
      <c r="B80" s="26"/>
      <c r="C80" s="26"/>
      <c r="D80" s="11" t="s">
        <v>119</v>
      </c>
      <c r="E80" s="5" t="s">
        <v>112</v>
      </c>
      <c r="F80" s="5" t="s">
        <v>106</v>
      </c>
      <c r="G80" s="12">
        <v>690.1</v>
      </c>
      <c r="H80" s="12">
        <v>0</v>
      </c>
      <c r="I80" s="12">
        <f t="shared" si="2"/>
        <v>690.1</v>
      </c>
      <c r="J80" s="12">
        <v>0</v>
      </c>
      <c r="K80" s="12">
        <v>0</v>
      </c>
      <c r="L80" s="6" t="s">
        <v>125</v>
      </c>
    </row>
    <row r="81" spans="2:12" ht="35.25" customHeight="1" x14ac:dyDescent="0.25">
      <c r="B81" s="10">
        <v>12</v>
      </c>
      <c r="C81" s="5" t="s">
        <v>126</v>
      </c>
      <c r="D81" s="6" t="s">
        <v>127</v>
      </c>
      <c r="E81" s="5" t="s">
        <v>27</v>
      </c>
      <c r="F81" s="5" t="s">
        <v>33</v>
      </c>
      <c r="G81" s="12">
        <v>1927.2</v>
      </c>
      <c r="H81" s="12">
        <v>0</v>
      </c>
      <c r="I81" s="12">
        <v>1927.2</v>
      </c>
      <c r="J81" s="12">
        <v>0</v>
      </c>
      <c r="K81" s="12">
        <v>0</v>
      </c>
      <c r="L81" s="6" t="s">
        <v>53</v>
      </c>
    </row>
    <row r="82" spans="2:12" ht="35.25" customHeight="1" x14ac:dyDescent="0.25">
      <c r="B82" s="5">
        <v>13</v>
      </c>
      <c r="C82" s="5" t="s">
        <v>130</v>
      </c>
      <c r="D82" s="6" t="s">
        <v>134</v>
      </c>
      <c r="E82" s="5" t="s">
        <v>132</v>
      </c>
      <c r="F82" s="5" t="s">
        <v>133</v>
      </c>
      <c r="G82" s="12">
        <f>2890800/1000</f>
        <v>2890.8</v>
      </c>
      <c r="H82" s="12">
        <v>0</v>
      </c>
      <c r="I82" s="12">
        <f>2890800/1000</f>
        <v>2890.8</v>
      </c>
      <c r="J82" s="12">
        <v>0</v>
      </c>
      <c r="K82" s="12">
        <v>0</v>
      </c>
      <c r="L82" s="6" t="s">
        <v>167</v>
      </c>
    </row>
    <row r="83" spans="2:12" ht="35.25" customHeight="1" x14ac:dyDescent="0.25">
      <c r="B83" s="10">
        <v>14</v>
      </c>
      <c r="C83" s="5" t="s">
        <v>135</v>
      </c>
      <c r="D83" s="5" t="s">
        <v>136</v>
      </c>
      <c r="E83" s="5" t="s">
        <v>32</v>
      </c>
      <c r="F83" s="5" t="s">
        <v>133</v>
      </c>
      <c r="G83" s="12">
        <v>3854.4</v>
      </c>
      <c r="H83" s="12">
        <v>0</v>
      </c>
      <c r="I83" s="12">
        <v>3854.4</v>
      </c>
      <c r="J83" s="12">
        <v>0</v>
      </c>
      <c r="K83" s="12">
        <v>0</v>
      </c>
      <c r="L83" s="5" t="s">
        <v>137</v>
      </c>
    </row>
    <row r="84" spans="2:12" ht="36" customHeight="1" x14ac:dyDescent="0.25">
      <c r="B84" s="10">
        <v>15</v>
      </c>
      <c r="C84" s="10" t="s">
        <v>140</v>
      </c>
      <c r="D84" s="6" t="s">
        <v>141</v>
      </c>
      <c r="E84" s="5" t="s">
        <v>27</v>
      </c>
      <c r="F84" s="5" t="s">
        <v>33</v>
      </c>
      <c r="G84" s="12">
        <v>1927.2</v>
      </c>
      <c r="H84" s="12">
        <v>0</v>
      </c>
      <c r="I84" s="12">
        <v>1927.2</v>
      </c>
      <c r="J84" s="12">
        <v>0</v>
      </c>
      <c r="K84" s="12">
        <v>0</v>
      </c>
      <c r="L84" s="6" t="s">
        <v>45</v>
      </c>
    </row>
    <row r="85" spans="2:12" ht="36" customHeight="1" x14ac:dyDescent="0.25">
      <c r="B85" s="10">
        <v>16</v>
      </c>
      <c r="C85" s="10" t="s">
        <v>142</v>
      </c>
      <c r="D85" s="6" t="s">
        <v>143</v>
      </c>
      <c r="E85" s="5" t="s">
        <v>27</v>
      </c>
      <c r="F85" s="5" t="s">
        <v>33</v>
      </c>
      <c r="G85" s="12">
        <v>1951.2</v>
      </c>
      <c r="H85" s="12">
        <v>0</v>
      </c>
      <c r="I85" s="12">
        <v>1951.2</v>
      </c>
      <c r="J85" s="12">
        <v>0</v>
      </c>
      <c r="K85" s="12">
        <v>0</v>
      </c>
      <c r="L85" s="6" t="s">
        <v>45</v>
      </c>
    </row>
    <row r="86" spans="2:12" ht="36" customHeight="1" x14ac:dyDescent="0.25">
      <c r="B86" s="10">
        <v>17</v>
      </c>
      <c r="C86" s="10" t="s">
        <v>144</v>
      </c>
      <c r="D86" s="6" t="s">
        <v>145</v>
      </c>
      <c r="E86" s="5" t="s">
        <v>27</v>
      </c>
      <c r="F86" s="5" t="s">
        <v>33</v>
      </c>
      <c r="G86" s="12">
        <v>1927.2</v>
      </c>
      <c r="H86" s="12">
        <v>0</v>
      </c>
      <c r="I86" s="12">
        <v>1927.2</v>
      </c>
      <c r="J86" s="12">
        <v>0</v>
      </c>
      <c r="K86" s="12">
        <v>0</v>
      </c>
      <c r="L86" s="6" t="s">
        <v>146</v>
      </c>
    </row>
    <row r="87" spans="2:12" ht="29.25" customHeight="1" x14ac:dyDescent="0.25">
      <c r="B87" s="24">
        <v>18</v>
      </c>
      <c r="C87" s="24" t="s">
        <v>147</v>
      </c>
      <c r="D87" s="6" t="s">
        <v>156</v>
      </c>
      <c r="E87" s="5" t="s">
        <v>149</v>
      </c>
      <c r="F87" s="5" t="s">
        <v>33</v>
      </c>
      <c r="G87" s="12">
        <v>175.6</v>
      </c>
      <c r="H87" s="12">
        <v>0</v>
      </c>
      <c r="I87" s="12">
        <v>175.6</v>
      </c>
      <c r="J87" s="12">
        <v>0</v>
      </c>
      <c r="K87" s="12">
        <v>0</v>
      </c>
      <c r="L87" s="6" t="s">
        <v>137</v>
      </c>
    </row>
    <row r="88" spans="2:12" ht="22.5" customHeight="1" x14ac:dyDescent="0.25">
      <c r="B88" s="25"/>
      <c r="C88" s="25"/>
      <c r="D88" s="6" t="s">
        <v>157</v>
      </c>
      <c r="E88" s="5" t="s">
        <v>153</v>
      </c>
      <c r="F88" s="5" t="s">
        <v>33</v>
      </c>
      <c r="G88" s="12">
        <v>587.20000000000005</v>
      </c>
      <c r="H88" s="12">
        <v>0</v>
      </c>
      <c r="I88" s="12">
        <v>587.20000000000005</v>
      </c>
      <c r="J88" s="12">
        <v>0</v>
      </c>
      <c r="K88" s="12">
        <v>0</v>
      </c>
      <c r="L88" s="6" t="s">
        <v>72</v>
      </c>
    </row>
    <row r="89" spans="2:12" ht="27" customHeight="1" x14ac:dyDescent="0.25">
      <c r="B89" s="26"/>
      <c r="C89" s="26"/>
      <c r="D89" s="6" t="s">
        <v>158</v>
      </c>
      <c r="E89" s="5" t="s">
        <v>155</v>
      </c>
      <c r="F89" s="5" t="s">
        <v>33</v>
      </c>
      <c r="G89" s="12">
        <v>790.3</v>
      </c>
      <c r="H89" s="12">
        <v>0</v>
      </c>
      <c r="I89" s="12">
        <v>790.3</v>
      </c>
      <c r="J89" s="12">
        <v>0</v>
      </c>
      <c r="K89" s="12">
        <v>0</v>
      </c>
      <c r="L89" s="6" t="s">
        <v>45</v>
      </c>
    </row>
    <row r="90" spans="2:12" ht="26.25" customHeight="1" x14ac:dyDescent="0.25">
      <c r="B90" s="10">
        <v>19</v>
      </c>
      <c r="C90" s="5" t="s">
        <v>162</v>
      </c>
      <c r="D90" s="5" t="s">
        <v>136</v>
      </c>
      <c r="E90" s="5" t="s">
        <v>32</v>
      </c>
      <c r="F90" s="5" t="s">
        <v>133</v>
      </c>
      <c r="G90" s="12">
        <v>3854.4</v>
      </c>
      <c r="H90" s="12">
        <v>0</v>
      </c>
      <c r="I90" s="12">
        <v>3854.4</v>
      </c>
      <c r="J90" s="12">
        <v>0</v>
      </c>
      <c r="K90" s="12">
        <v>0</v>
      </c>
      <c r="L90" s="5" t="s">
        <v>137</v>
      </c>
    </row>
    <row r="91" spans="2:12" ht="26.25" customHeight="1" x14ac:dyDescent="0.25">
      <c r="B91" s="10">
        <v>20</v>
      </c>
      <c r="C91" s="5" t="s">
        <v>165</v>
      </c>
      <c r="D91" s="6"/>
      <c r="E91" s="5" t="s">
        <v>32</v>
      </c>
      <c r="F91" s="5" t="s">
        <v>166</v>
      </c>
      <c r="G91" s="12">
        <f>1927200/1000</f>
        <v>1927.2</v>
      </c>
      <c r="H91" s="12">
        <v>0</v>
      </c>
      <c r="I91" s="12">
        <f>1927200/1000</f>
        <v>1927.2</v>
      </c>
      <c r="J91" s="12">
        <v>0</v>
      </c>
      <c r="K91" s="12">
        <v>0</v>
      </c>
      <c r="L91" s="6" t="s">
        <v>72</v>
      </c>
    </row>
    <row r="92" spans="2:12" ht="26.25" customHeight="1" x14ac:dyDescent="0.25">
      <c r="B92" s="10">
        <v>21</v>
      </c>
      <c r="C92" s="5" t="s">
        <v>164</v>
      </c>
      <c r="D92" s="6"/>
      <c r="E92" s="5" t="s">
        <v>32</v>
      </c>
      <c r="F92" s="5" t="s">
        <v>166</v>
      </c>
      <c r="G92" s="12">
        <f>1927200/1000</f>
        <v>1927.2</v>
      </c>
      <c r="H92" s="12">
        <v>0</v>
      </c>
      <c r="I92" s="12">
        <f>1927200/1000</f>
        <v>1927.2</v>
      </c>
      <c r="J92" s="12">
        <v>0</v>
      </c>
      <c r="K92" s="12">
        <v>0</v>
      </c>
      <c r="L92" s="6" t="s">
        <v>72</v>
      </c>
    </row>
    <row r="93" spans="2:12" ht="26.25" customHeight="1" x14ac:dyDescent="0.25">
      <c r="B93" s="10">
        <v>22</v>
      </c>
      <c r="C93" s="15" t="s">
        <v>168</v>
      </c>
      <c r="D93" s="6" t="s">
        <v>169</v>
      </c>
      <c r="E93" s="5" t="s">
        <v>32</v>
      </c>
      <c r="F93" s="5" t="s">
        <v>170</v>
      </c>
      <c r="G93" s="7">
        <f>1927200/1000</f>
        <v>1927.2</v>
      </c>
      <c r="H93" s="12">
        <v>0</v>
      </c>
      <c r="I93" s="7">
        <f>1927200/1000</f>
        <v>1927.2</v>
      </c>
      <c r="J93" s="12">
        <v>0</v>
      </c>
      <c r="K93" s="12">
        <v>0</v>
      </c>
      <c r="L93" s="5" t="s">
        <v>137</v>
      </c>
    </row>
    <row r="94" spans="2:12" ht="43.5" customHeight="1" x14ac:dyDescent="0.25">
      <c r="B94" s="15">
        <v>23</v>
      </c>
      <c r="C94" s="15" t="s">
        <v>171</v>
      </c>
      <c r="D94" s="6" t="s">
        <v>55</v>
      </c>
      <c r="E94" s="5" t="s">
        <v>32</v>
      </c>
      <c r="F94" s="5" t="s">
        <v>173</v>
      </c>
      <c r="G94" s="7">
        <v>5781.6</v>
      </c>
      <c r="H94" s="12">
        <v>0</v>
      </c>
      <c r="I94" s="7">
        <v>5781.6</v>
      </c>
      <c r="J94" s="12">
        <v>0</v>
      </c>
      <c r="K94" s="12">
        <v>0</v>
      </c>
      <c r="L94" s="6" t="s">
        <v>45</v>
      </c>
    </row>
    <row r="95" spans="2:12" ht="30.75" customHeight="1" x14ac:dyDescent="0.25">
      <c r="B95" s="15">
        <v>24</v>
      </c>
      <c r="C95" s="15" t="s">
        <v>175</v>
      </c>
      <c r="D95" s="6" t="s">
        <v>55</v>
      </c>
      <c r="E95" s="5" t="s">
        <v>55</v>
      </c>
      <c r="F95" s="5" t="s">
        <v>55</v>
      </c>
      <c r="G95" s="12" t="s">
        <v>55</v>
      </c>
      <c r="H95" s="12" t="s">
        <v>55</v>
      </c>
      <c r="I95" s="12" t="s">
        <v>55</v>
      </c>
      <c r="J95" s="12" t="s">
        <v>55</v>
      </c>
      <c r="K95" s="12" t="s">
        <v>55</v>
      </c>
      <c r="L95" s="6" t="s">
        <v>24</v>
      </c>
    </row>
    <row r="96" spans="2:12" ht="30.75" customHeight="1" x14ac:dyDescent="0.25">
      <c r="B96" s="10">
        <v>25</v>
      </c>
      <c r="C96" s="10" t="s">
        <v>186</v>
      </c>
      <c r="D96" s="6" t="s">
        <v>55</v>
      </c>
      <c r="E96" s="5" t="s">
        <v>32</v>
      </c>
      <c r="F96" s="5" t="s">
        <v>173</v>
      </c>
      <c r="G96" s="7">
        <v>1927.2</v>
      </c>
      <c r="H96" s="7">
        <v>0</v>
      </c>
      <c r="I96" s="7">
        <v>1927.2</v>
      </c>
      <c r="J96" s="7">
        <v>0</v>
      </c>
      <c r="K96" s="7">
        <v>0</v>
      </c>
      <c r="L96" s="6" t="s">
        <v>45</v>
      </c>
    </row>
    <row r="97" spans="2:12" ht="62.25" customHeight="1" x14ac:dyDescent="0.25">
      <c r="B97" s="21">
        <v>26</v>
      </c>
      <c r="C97" s="21" t="s">
        <v>195</v>
      </c>
      <c r="D97" s="6" t="s">
        <v>55</v>
      </c>
      <c r="E97" s="5" t="s">
        <v>32</v>
      </c>
      <c r="F97" s="5" t="s">
        <v>194</v>
      </c>
      <c r="G97" s="7">
        <v>1927.2</v>
      </c>
      <c r="H97" s="7">
        <v>0</v>
      </c>
      <c r="I97" s="7">
        <v>1927.2</v>
      </c>
      <c r="J97" s="7">
        <v>0</v>
      </c>
      <c r="K97" s="7">
        <v>0</v>
      </c>
      <c r="L97" s="6" t="s">
        <v>174</v>
      </c>
    </row>
    <row r="98" spans="2:12" ht="21" x14ac:dyDescent="0.25">
      <c r="B98" s="5"/>
      <c r="C98" s="17" t="s">
        <v>19</v>
      </c>
      <c r="D98" s="18" t="s">
        <v>18</v>
      </c>
      <c r="E98" s="19" t="s">
        <v>18</v>
      </c>
      <c r="F98" s="19"/>
      <c r="G98" s="16">
        <f>SUM(G54:G97)</f>
        <v>91189.43</v>
      </c>
      <c r="H98" s="16">
        <f>SUM(H54:H96)</f>
        <v>0</v>
      </c>
      <c r="I98" s="16">
        <f>SUM(I54:I97)</f>
        <v>91189.43</v>
      </c>
      <c r="J98" s="16">
        <f>SUM(J54:J97)</f>
        <v>0</v>
      </c>
      <c r="K98" s="22">
        <v>0</v>
      </c>
      <c r="L98" s="23"/>
    </row>
    <row r="99" spans="2:12" ht="15.75" x14ac:dyDescent="0.25">
      <c r="B99" s="41"/>
      <c r="C99" s="42"/>
      <c r="D99" s="43"/>
      <c r="E99" s="44"/>
      <c r="F99" s="44"/>
      <c r="G99" s="45"/>
      <c r="H99" s="45"/>
      <c r="I99" s="45"/>
      <c r="J99" s="45"/>
      <c r="K99" s="22"/>
      <c r="L99" s="23"/>
    </row>
    <row r="100" spans="2:12" ht="33" customHeight="1" x14ac:dyDescent="0.25">
      <c r="B100" s="40" t="s">
        <v>193</v>
      </c>
      <c r="C100" s="22"/>
      <c r="D100" s="22"/>
      <c r="E100" s="22"/>
      <c r="F100" s="22"/>
      <c r="G100" s="22"/>
      <c r="H100" s="22"/>
      <c r="I100" s="22"/>
      <c r="J100" s="22"/>
      <c r="K100" s="12"/>
      <c r="L100" s="6"/>
    </row>
    <row r="101" spans="2:12" ht="30.75" customHeight="1" x14ac:dyDescent="0.25">
      <c r="B101" s="5">
        <v>1</v>
      </c>
      <c r="C101" s="5" t="s">
        <v>22</v>
      </c>
      <c r="D101" s="6" t="s">
        <v>23</v>
      </c>
      <c r="E101" s="5" t="s">
        <v>23</v>
      </c>
      <c r="F101" s="5" t="s">
        <v>23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6" t="s">
        <v>53</v>
      </c>
    </row>
    <row r="102" spans="2:12" ht="32.25" customHeight="1" x14ac:dyDescent="0.25">
      <c r="B102" s="9">
        <v>2</v>
      </c>
      <c r="C102" s="5" t="s">
        <v>25</v>
      </c>
      <c r="D102" s="6" t="s">
        <v>29</v>
      </c>
      <c r="E102" s="5" t="s">
        <v>27</v>
      </c>
      <c r="F102" s="5" t="s">
        <v>33</v>
      </c>
      <c r="G102" s="12">
        <v>3854.4</v>
      </c>
      <c r="H102" s="12">
        <v>0</v>
      </c>
      <c r="I102" s="12">
        <v>0</v>
      </c>
      <c r="J102" s="12">
        <v>3854.4</v>
      </c>
      <c r="K102" s="12">
        <v>0</v>
      </c>
      <c r="L102" s="6" t="s">
        <v>45</v>
      </c>
    </row>
    <row r="103" spans="2:12" ht="32.25" customHeight="1" x14ac:dyDescent="0.25">
      <c r="B103" s="5">
        <v>3</v>
      </c>
      <c r="C103" s="5" t="s">
        <v>30</v>
      </c>
      <c r="D103" s="6" t="s">
        <v>35</v>
      </c>
      <c r="E103" s="5" t="s">
        <v>32</v>
      </c>
      <c r="F103" s="5" t="s">
        <v>33</v>
      </c>
      <c r="G103" s="12">
        <v>3854.4</v>
      </c>
      <c r="H103" s="12">
        <v>0</v>
      </c>
      <c r="I103" s="12">
        <v>0</v>
      </c>
      <c r="J103" s="12">
        <v>3854.4</v>
      </c>
      <c r="K103" s="12">
        <v>0</v>
      </c>
      <c r="L103" s="6" t="s">
        <v>45</v>
      </c>
    </row>
    <row r="104" spans="2:12" ht="32.25" customHeight="1" x14ac:dyDescent="0.25">
      <c r="B104" s="24">
        <v>4</v>
      </c>
      <c r="C104" s="24" t="s">
        <v>56</v>
      </c>
      <c r="D104" s="6" t="s">
        <v>44</v>
      </c>
      <c r="E104" s="5" t="s">
        <v>32</v>
      </c>
      <c r="F104" s="5" t="s">
        <v>33</v>
      </c>
      <c r="G104" s="12">
        <v>1927.2</v>
      </c>
      <c r="H104" s="12">
        <v>0</v>
      </c>
      <c r="I104" s="12">
        <v>0</v>
      </c>
      <c r="J104" s="12">
        <v>1927.2</v>
      </c>
      <c r="K104" s="12">
        <v>0</v>
      </c>
      <c r="L104" s="6" t="s">
        <v>45</v>
      </c>
    </row>
    <row r="105" spans="2:12" ht="32.25" customHeight="1" x14ac:dyDescent="0.25">
      <c r="B105" s="25"/>
      <c r="C105" s="25"/>
      <c r="D105" s="6" t="s">
        <v>46</v>
      </c>
      <c r="E105" s="5" t="s">
        <v>37</v>
      </c>
      <c r="F105" s="5" t="s">
        <v>33</v>
      </c>
      <c r="G105" s="12">
        <v>350</v>
      </c>
      <c r="H105" s="12">
        <v>0</v>
      </c>
      <c r="I105" s="12">
        <v>0</v>
      </c>
      <c r="J105" s="12">
        <v>350</v>
      </c>
      <c r="K105" s="12">
        <v>0</v>
      </c>
      <c r="L105" s="6" t="s">
        <v>45</v>
      </c>
    </row>
    <row r="106" spans="2:12" ht="32.25" customHeight="1" x14ac:dyDescent="0.25">
      <c r="B106" s="25"/>
      <c r="C106" s="25"/>
      <c r="D106" s="6" t="s">
        <v>47</v>
      </c>
      <c r="E106" s="5" t="s">
        <v>43</v>
      </c>
      <c r="F106" s="5" t="s">
        <v>33</v>
      </c>
      <c r="G106" s="12">
        <v>250</v>
      </c>
      <c r="H106" s="12">
        <v>0</v>
      </c>
      <c r="I106" s="12">
        <v>0</v>
      </c>
      <c r="J106" s="12">
        <v>250</v>
      </c>
      <c r="K106" s="12">
        <v>0</v>
      </c>
      <c r="L106" s="6" t="s">
        <v>45</v>
      </c>
    </row>
    <row r="107" spans="2:12" ht="37.5" customHeight="1" x14ac:dyDescent="0.25">
      <c r="B107" s="26"/>
      <c r="C107" s="26"/>
      <c r="D107" s="6" t="s">
        <v>48</v>
      </c>
      <c r="E107" s="5" t="s">
        <v>41</v>
      </c>
      <c r="F107" s="5" t="s">
        <v>33</v>
      </c>
      <c r="G107" s="12">
        <v>250</v>
      </c>
      <c r="H107" s="12">
        <v>0</v>
      </c>
      <c r="I107" s="12">
        <v>0</v>
      </c>
      <c r="J107" s="12">
        <v>250</v>
      </c>
      <c r="K107" s="12">
        <v>0</v>
      </c>
      <c r="L107" s="6" t="s">
        <v>53</v>
      </c>
    </row>
    <row r="108" spans="2:12" ht="35.25" customHeight="1" x14ac:dyDescent="0.25">
      <c r="B108" s="24">
        <v>5</v>
      </c>
      <c r="C108" s="24" t="s">
        <v>57</v>
      </c>
      <c r="D108" s="6" t="s">
        <v>52</v>
      </c>
      <c r="E108" s="5" t="s">
        <v>50</v>
      </c>
      <c r="F108" s="5" t="s">
        <v>33</v>
      </c>
      <c r="G108" s="12">
        <v>2000</v>
      </c>
      <c r="H108" s="12">
        <v>0</v>
      </c>
      <c r="I108" s="12">
        <v>0</v>
      </c>
      <c r="J108" s="12">
        <v>2000</v>
      </c>
      <c r="K108" s="12">
        <v>0</v>
      </c>
      <c r="L108" s="6" t="s">
        <v>53</v>
      </c>
    </row>
    <row r="109" spans="2:12" ht="32.25" customHeight="1" x14ac:dyDescent="0.25">
      <c r="B109" s="26"/>
      <c r="C109" s="26"/>
      <c r="D109" s="6" t="s">
        <v>54</v>
      </c>
      <c r="E109" s="5" t="s">
        <v>27</v>
      </c>
      <c r="F109" s="5" t="s">
        <v>33</v>
      </c>
      <c r="G109" s="12">
        <v>4058.4</v>
      </c>
      <c r="H109" s="12">
        <v>0</v>
      </c>
      <c r="I109" s="12">
        <v>0</v>
      </c>
      <c r="J109" s="12">
        <v>4058.4</v>
      </c>
      <c r="K109" s="12">
        <v>0</v>
      </c>
      <c r="L109" s="6" t="s">
        <v>68</v>
      </c>
    </row>
    <row r="110" spans="2:12" ht="32.25" customHeight="1" x14ac:dyDescent="0.25">
      <c r="B110" s="24">
        <v>6</v>
      </c>
      <c r="C110" s="24" t="s">
        <v>58</v>
      </c>
      <c r="D110" s="6" t="s">
        <v>67</v>
      </c>
      <c r="E110" s="5" t="s">
        <v>32</v>
      </c>
      <c r="F110" s="5" t="s">
        <v>33</v>
      </c>
      <c r="G110" s="12">
        <v>1927.2</v>
      </c>
      <c r="H110" s="12">
        <v>0</v>
      </c>
      <c r="I110" s="12">
        <v>0</v>
      </c>
      <c r="J110" s="12">
        <v>1927.2</v>
      </c>
      <c r="K110" s="12">
        <v>0</v>
      </c>
      <c r="L110" s="8" t="s">
        <v>68</v>
      </c>
    </row>
    <row r="111" spans="2:12" ht="64.5" customHeight="1" x14ac:dyDescent="0.25">
      <c r="B111" s="25"/>
      <c r="C111" s="25"/>
      <c r="D111" s="6" t="s">
        <v>69</v>
      </c>
      <c r="E111" s="5" t="s">
        <v>60</v>
      </c>
      <c r="F111" s="5" t="s">
        <v>33</v>
      </c>
      <c r="G111" s="12">
        <v>920</v>
      </c>
      <c r="H111" s="12">
        <v>0</v>
      </c>
      <c r="I111" s="12">
        <v>0</v>
      </c>
      <c r="J111" s="12">
        <v>920</v>
      </c>
      <c r="K111" s="12">
        <v>0</v>
      </c>
      <c r="L111" s="6" t="s">
        <v>68</v>
      </c>
    </row>
    <row r="112" spans="2:12" ht="32.25" customHeight="1" x14ac:dyDescent="0.25">
      <c r="B112" s="25"/>
      <c r="C112" s="25"/>
      <c r="D112" s="6" t="s">
        <v>70</v>
      </c>
      <c r="E112" s="5" t="s">
        <v>63</v>
      </c>
      <c r="F112" s="5" t="s">
        <v>33</v>
      </c>
      <c r="G112" s="12">
        <v>520</v>
      </c>
      <c r="H112" s="12">
        <v>0</v>
      </c>
      <c r="I112" s="12">
        <v>0</v>
      </c>
      <c r="J112" s="12">
        <v>520</v>
      </c>
      <c r="K112" s="12">
        <v>0</v>
      </c>
      <c r="L112" s="6" t="s">
        <v>68</v>
      </c>
    </row>
    <row r="113" spans="2:12" ht="32.25" customHeight="1" x14ac:dyDescent="0.25">
      <c r="B113" s="26"/>
      <c r="C113" s="26"/>
      <c r="D113" s="6" t="s">
        <v>71</v>
      </c>
      <c r="E113" s="5" t="s">
        <v>41</v>
      </c>
      <c r="F113" s="5" t="s">
        <v>33</v>
      </c>
      <c r="G113" s="12">
        <v>57</v>
      </c>
      <c r="H113" s="12">
        <v>0</v>
      </c>
      <c r="I113" s="12">
        <v>0</v>
      </c>
      <c r="J113" s="12">
        <v>57</v>
      </c>
      <c r="K113" s="12">
        <v>0</v>
      </c>
      <c r="L113" s="6" t="s">
        <v>45</v>
      </c>
    </row>
    <row r="114" spans="2:12" ht="32.25" customHeight="1" x14ac:dyDescent="0.25">
      <c r="B114" s="5">
        <v>7</v>
      </c>
      <c r="C114" s="5" t="s">
        <v>74</v>
      </c>
      <c r="D114" s="6" t="s">
        <v>77</v>
      </c>
      <c r="E114" s="5" t="s">
        <v>27</v>
      </c>
      <c r="F114" s="5" t="s">
        <v>33</v>
      </c>
      <c r="G114" s="12">
        <v>1934.73</v>
      </c>
      <c r="H114" s="12">
        <v>0</v>
      </c>
      <c r="I114" s="12">
        <v>0</v>
      </c>
      <c r="J114" s="12">
        <v>1934.73</v>
      </c>
      <c r="K114" s="12">
        <v>0</v>
      </c>
      <c r="L114" s="6" t="s">
        <v>45</v>
      </c>
    </row>
    <row r="115" spans="2:12" ht="32.25" customHeight="1" x14ac:dyDescent="0.25">
      <c r="B115" s="24">
        <v>8</v>
      </c>
      <c r="C115" s="24" t="s">
        <v>78</v>
      </c>
      <c r="D115" s="6" t="s">
        <v>85</v>
      </c>
      <c r="E115" s="5" t="s">
        <v>43</v>
      </c>
      <c r="F115" s="5" t="s">
        <v>33</v>
      </c>
      <c r="G115" s="12">
        <v>200</v>
      </c>
      <c r="H115" s="12">
        <v>0</v>
      </c>
      <c r="I115" s="12">
        <v>0</v>
      </c>
      <c r="J115" s="12">
        <v>200</v>
      </c>
      <c r="K115" s="12">
        <v>0</v>
      </c>
      <c r="L115" s="6" t="s">
        <v>45</v>
      </c>
    </row>
    <row r="116" spans="2:12" ht="32.25" customHeight="1" x14ac:dyDescent="0.25">
      <c r="B116" s="25"/>
      <c r="C116" s="25"/>
      <c r="D116" s="6" t="s">
        <v>86</v>
      </c>
      <c r="E116" s="5" t="s">
        <v>37</v>
      </c>
      <c r="F116" s="5" t="s">
        <v>33</v>
      </c>
      <c r="G116" s="12">
        <v>537.09</v>
      </c>
      <c r="H116" s="12">
        <v>0</v>
      </c>
      <c r="I116" s="12">
        <v>0</v>
      </c>
      <c r="J116" s="12">
        <v>537.09</v>
      </c>
      <c r="K116" s="12">
        <v>0</v>
      </c>
      <c r="L116" s="6" t="s">
        <v>45</v>
      </c>
    </row>
    <row r="117" spans="2:12" ht="32.25" customHeight="1" x14ac:dyDescent="0.25">
      <c r="B117" s="25"/>
      <c r="C117" s="25"/>
      <c r="D117" s="6" t="s">
        <v>87</v>
      </c>
      <c r="E117" s="5" t="s">
        <v>84</v>
      </c>
      <c r="F117" s="5" t="s">
        <v>33</v>
      </c>
      <c r="G117" s="12">
        <v>332</v>
      </c>
      <c r="H117" s="12">
        <v>0</v>
      </c>
      <c r="I117" s="12">
        <v>0</v>
      </c>
      <c r="J117" s="12">
        <v>332</v>
      </c>
      <c r="K117" s="12">
        <v>0</v>
      </c>
      <c r="L117" s="6" t="s">
        <v>45</v>
      </c>
    </row>
    <row r="118" spans="2:12" ht="32.25" customHeight="1" x14ac:dyDescent="0.25">
      <c r="B118" s="26"/>
      <c r="C118" s="26"/>
      <c r="D118" s="6" t="s">
        <v>88</v>
      </c>
      <c r="E118" s="5" t="s">
        <v>32</v>
      </c>
      <c r="F118" s="5" t="s">
        <v>33</v>
      </c>
      <c r="G118" s="12">
        <v>1927.2</v>
      </c>
      <c r="H118" s="12">
        <v>0</v>
      </c>
      <c r="I118" s="12">
        <v>0</v>
      </c>
      <c r="J118" s="12">
        <v>1927.2</v>
      </c>
      <c r="K118" s="12">
        <v>0</v>
      </c>
      <c r="L118" s="6" t="s">
        <v>53</v>
      </c>
    </row>
    <row r="119" spans="2:12" ht="32.25" customHeight="1" x14ac:dyDescent="0.25">
      <c r="B119" s="24">
        <v>9</v>
      </c>
      <c r="C119" s="24" t="s">
        <v>89</v>
      </c>
      <c r="D119" s="6" t="s">
        <v>99</v>
      </c>
      <c r="E119" s="5" t="s">
        <v>91</v>
      </c>
      <c r="F119" s="5" t="s">
        <v>33</v>
      </c>
      <c r="G119" s="12">
        <v>14519.4</v>
      </c>
      <c r="H119" s="12">
        <v>0</v>
      </c>
      <c r="I119" s="12">
        <v>0</v>
      </c>
      <c r="J119" s="12">
        <v>14519.4</v>
      </c>
      <c r="K119" s="12">
        <v>0</v>
      </c>
      <c r="L119" s="6" t="s">
        <v>53</v>
      </c>
    </row>
    <row r="120" spans="2:12" ht="32.25" customHeight="1" x14ac:dyDescent="0.25">
      <c r="B120" s="25"/>
      <c r="C120" s="25"/>
      <c r="D120" s="6" t="s">
        <v>100</v>
      </c>
      <c r="E120" s="5" t="s">
        <v>84</v>
      </c>
      <c r="F120" s="5" t="s">
        <v>33</v>
      </c>
      <c r="G120" s="12">
        <v>302.2</v>
      </c>
      <c r="H120" s="12">
        <v>0</v>
      </c>
      <c r="I120" s="12">
        <v>0</v>
      </c>
      <c r="J120" s="12">
        <v>302.2</v>
      </c>
      <c r="K120" s="12">
        <v>0</v>
      </c>
      <c r="L120" s="6" t="s">
        <v>53</v>
      </c>
    </row>
    <row r="121" spans="2:12" ht="32.25" customHeight="1" x14ac:dyDescent="0.25">
      <c r="B121" s="25"/>
      <c r="C121" s="25"/>
      <c r="D121" s="6" t="s">
        <v>99</v>
      </c>
      <c r="E121" s="5" t="s">
        <v>94</v>
      </c>
      <c r="F121" s="5" t="s">
        <v>33</v>
      </c>
      <c r="G121" s="12">
        <v>676.96</v>
      </c>
      <c r="H121" s="12">
        <v>0</v>
      </c>
      <c r="I121" s="12">
        <v>0</v>
      </c>
      <c r="J121" s="12">
        <v>676.96</v>
      </c>
      <c r="K121" s="12">
        <v>0</v>
      </c>
      <c r="L121" s="6" t="s">
        <v>53</v>
      </c>
    </row>
    <row r="122" spans="2:12" ht="32.25" customHeight="1" x14ac:dyDescent="0.25">
      <c r="B122" s="26"/>
      <c r="C122" s="26"/>
      <c r="D122" s="6" t="s">
        <v>99</v>
      </c>
      <c r="E122" s="5" t="s">
        <v>96</v>
      </c>
      <c r="F122" s="5" t="s">
        <v>33</v>
      </c>
      <c r="G122" s="12">
        <v>1000</v>
      </c>
      <c r="H122" s="12">
        <v>0</v>
      </c>
      <c r="I122" s="12">
        <v>0</v>
      </c>
      <c r="J122" s="12">
        <v>1000</v>
      </c>
      <c r="K122" s="12" t="s">
        <v>55</v>
      </c>
      <c r="L122" s="6" t="s">
        <v>24</v>
      </c>
    </row>
    <row r="123" spans="2:12" ht="32.25" customHeight="1" x14ac:dyDescent="0.25">
      <c r="B123" s="10">
        <v>10</v>
      </c>
      <c r="C123" s="5" t="s">
        <v>102</v>
      </c>
      <c r="D123" s="6" t="s">
        <v>55</v>
      </c>
      <c r="E123" s="5" t="s">
        <v>55</v>
      </c>
      <c r="F123" s="5" t="s">
        <v>55</v>
      </c>
      <c r="G123" s="12" t="s">
        <v>55</v>
      </c>
      <c r="H123" s="12" t="s">
        <v>55</v>
      </c>
      <c r="I123" s="12" t="s">
        <v>55</v>
      </c>
      <c r="J123" s="12" t="s">
        <v>55</v>
      </c>
      <c r="K123" s="12">
        <v>0</v>
      </c>
      <c r="L123" s="6" t="s">
        <v>53</v>
      </c>
    </row>
    <row r="124" spans="2:12" ht="32.25" customHeight="1" x14ac:dyDescent="0.25">
      <c r="B124" s="24">
        <v>11</v>
      </c>
      <c r="C124" s="24" t="s">
        <v>103</v>
      </c>
      <c r="D124" s="5" t="s">
        <v>120</v>
      </c>
      <c r="E124" s="5" t="s">
        <v>105</v>
      </c>
      <c r="F124" s="5" t="s">
        <v>106</v>
      </c>
      <c r="G124" s="12">
        <v>14516.05</v>
      </c>
      <c r="H124" s="12">
        <v>0</v>
      </c>
      <c r="I124" s="12">
        <v>0</v>
      </c>
      <c r="J124" s="12">
        <f>G124</f>
        <v>14516.05</v>
      </c>
      <c r="K124" s="12">
        <v>0</v>
      </c>
      <c r="L124" s="6" t="s">
        <v>53</v>
      </c>
    </row>
    <row r="125" spans="2:12" ht="32.25" customHeight="1" x14ac:dyDescent="0.25">
      <c r="B125" s="25"/>
      <c r="C125" s="25"/>
      <c r="D125" s="11" t="s">
        <v>121</v>
      </c>
      <c r="E125" s="5" t="s">
        <v>108</v>
      </c>
      <c r="F125" s="5" t="s">
        <v>106</v>
      </c>
      <c r="G125" s="12">
        <v>374.65</v>
      </c>
      <c r="H125" s="12">
        <v>0</v>
      </c>
      <c r="I125" s="12">
        <v>0</v>
      </c>
      <c r="J125" s="12">
        <f t="shared" ref="J125:J127" si="3">G125</f>
        <v>374.65</v>
      </c>
      <c r="K125" s="12">
        <v>0</v>
      </c>
      <c r="L125" s="6" t="s">
        <v>124</v>
      </c>
    </row>
    <row r="126" spans="2:12" ht="32.25" customHeight="1" x14ac:dyDescent="0.25">
      <c r="B126" s="25"/>
      <c r="C126" s="25"/>
      <c r="D126" s="5" t="s">
        <v>122</v>
      </c>
      <c r="E126" s="5" t="s">
        <v>118</v>
      </c>
      <c r="F126" s="5" t="s">
        <v>106</v>
      </c>
      <c r="G126" s="12">
        <v>423.4</v>
      </c>
      <c r="H126" s="12">
        <v>0</v>
      </c>
      <c r="I126" s="12">
        <v>0</v>
      </c>
      <c r="J126" s="12">
        <f t="shared" si="3"/>
        <v>423.4</v>
      </c>
      <c r="K126" s="12">
        <v>0</v>
      </c>
      <c r="L126" s="6" t="s">
        <v>124</v>
      </c>
    </row>
    <row r="127" spans="2:12" ht="32.25" customHeight="1" x14ac:dyDescent="0.25">
      <c r="B127" s="26"/>
      <c r="C127" s="26"/>
      <c r="D127" s="5" t="s">
        <v>123</v>
      </c>
      <c r="E127" s="5" t="s">
        <v>112</v>
      </c>
      <c r="F127" s="5" t="s">
        <v>106</v>
      </c>
      <c r="G127" s="12">
        <v>690.1</v>
      </c>
      <c r="H127" s="12">
        <v>0</v>
      </c>
      <c r="I127" s="12">
        <v>0</v>
      </c>
      <c r="J127" s="12">
        <f t="shared" si="3"/>
        <v>690.1</v>
      </c>
      <c r="K127" s="12">
        <v>0</v>
      </c>
      <c r="L127" s="6" t="s">
        <v>129</v>
      </c>
    </row>
    <row r="128" spans="2:12" ht="32.25" customHeight="1" x14ac:dyDescent="0.25">
      <c r="B128" s="10">
        <v>12</v>
      </c>
      <c r="C128" s="5" t="s">
        <v>126</v>
      </c>
      <c r="D128" s="6" t="s">
        <v>128</v>
      </c>
      <c r="E128" s="5" t="s">
        <v>27</v>
      </c>
      <c r="F128" s="5" t="s">
        <v>33</v>
      </c>
      <c r="G128" s="12">
        <v>1927.2</v>
      </c>
      <c r="H128" s="12">
        <v>0</v>
      </c>
      <c r="I128" s="12">
        <v>0</v>
      </c>
      <c r="J128" s="12">
        <v>1927.2</v>
      </c>
      <c r="K128" s="12">
        <v>0</v>
      </c>
      <c r="L128" s="6" t="s">
        <v>167</v>
      </c>
    </row>
    <row r="129" spans="2:12" ht="32.25" customHeight="1" x14ac:dyDescent="0.25">
      <c r="B129" s="10">
        <v>13</v>
      </c>
      <c r="C129" s="5" t="s">
        <v>130</v>
      </c>
      <c r="D129" s="6" t="s">
        <v>55</v>
      </c>
      <c r="E129" s="5" t="s">
        <v>132</v>
      </c>
      <c r="F129" s="5" t="s">
        <v>133</v>
      </c>
      <c r="G129" s="12">
        <f>2890800/1000</f>
        <v>2890.8</v>
      </c>
      <c r="H129" s="12">
        <v>0</v>
      </c>
      <c r="I129" s="12">
        <v>0</v>
      </c>
      <c r="J129" s="12">
        <f>2890800/1000</f>
        <v>2890.8</v>
      </c>
      <c r="K129" s="12">
        <v>0</v>
      </c>
      <c r="L129" s="5" t="s">
        <v>139</v>
      </c>
    </row>
    <row r="130" spans="2:12" ht="32.25" customHeight="1" x14ac:dyDescent="0.25">
      <c r="B130" s="10">
        <v>14</v>
      </c>
      <c r="C130" s="5" t="s">
        <v>135</v>
      </c>
      <c r="D130" s="5" t="s">
        <v>138</v>
      </c>
      <c r="E130" s="5" t="s">
        <v>32</v>
      </c>
      <c r="F130" s="5" t="s">
        <v>133</v>
      </c>
      <c r="G130" s="12">
        <v>3854.4</v>
      </c>
      <c r="H130" s="12">
        <v>0</v>
      </c>
      <c r="I130" s="12">
        <v>0</v>
      </c>
      <c r="J130" s="12">
        <v>3854.4</v>
      </c>
      <c r="K130" s="12">
        <v>0</v>
      </c>
      <c r="L130" s="6" t="s">
        <v>45</v>
      </c>
    </row>
    <row r="131" spans="2:12" ht="32.25" customHeight="1" x14ac:dyDescent="0.25">
      <c r="B131" s="10">
        <v>15</v>
      </c>
      <c r="C131" s="10" t="s">
        <v>140</v>
      </c>
      <c r="D131" s="6" t="s">
        <v>141</v>
      </c>
      <c r="E131" s="5" t="s">
        <v>27</v>
      </c>
      <c r="F131" s="5" t="s">
        <v>33</v>
      </c>
      <c r="G131" s="12">
        <v>1927.2</v>
      </c>
      <c r="H131" s="12">
        <v>0</v>
      </c>
      <c r="I131" s="12">
        <v>0</v>
      </c>
      <c r="J131" s="12">
        <v>1927.2</v>
      </c>
      <c r="K131" s="12">
        <v>0</v>
      </c>
      <c r="L131" s="6" t="s">
        <v>45</v>
      </c>
    </row>
    <row r="132" spans="2:12" ht="32.25" customHeight="1" x14ac:dyDescent="0.25">
      <c r="B132" s="10">
        <v>16</v>
      </c>
      <c r="C132" s="10" t="s">
        <v>142</v>
      </c>
      <c r="D132" s="6" t="s">
        <v>143</v>
      </c>
      <c r="E132" s="5" t="s">
        <v>27</v>
      </c>
      <c r="F132" s="5" t="s">
        <v>33</v>
      </c>
      <c r="G132" s="12">
        <v>1951.2</v>
      </c>
      <c r="H132" s="12">
        <v>0</v>
      </c>
      <c r="I132" s="12">
        <v>0</v>
      </c>
      <c r="J132" s="12">
        <v>1951.2</v>
      </c>
      <c r="K132" s="12">
        <v>0</v>
      </c>
      <c r="L132" s="6" t="s">
        <v>146</v>
      </c>
    </row>
    <row r="133" spans="2:12" ht="24" customHeight="1" x14ac:dyDescent="0.25">
      <c r="B133" s="10">
        <v>17</v>
      </c>
      <c r="C133" s="10" t="s">
        <v>144</v>
      </c>
      <c r="D133" s="6" t="s">
        <v>145</v>
      </c>
      <c r="E133" s="5" t="s">
        <v>27</v>
      </c>
      <c r="F133" s="5" t="s">
        <v>33</v>
      </c>
      <c r="G133" s="12">
        <v>1927.2</v>
      </c>
      <c r="H133" s="12">
        <v>0</v>
      </c>
      <c r="I133" s="12">
        <v>0</v>
      </c>
      <c r="J133" s="12">
        <v>1927.2</v>
      </c>
      <c r="K133" s="12">
        <v>0</v>
      </c>
      <c r="L133" s="5" t="s">
        <v>139</v>
      </c>
    </row>
    <row r="134" spans="2:12" ht="24.75" customHeight="1" x14ac:dyDescent="0.25">
      <c r="B134" s="24">
        <v>18</v>
      </c>
      <c r="C134" s="24" t="s">
        <v>147</v>
      </c>
      <c r="D134" s="13" t="s">
        <v>159</v>
      </c>
      <c r="E134" s="5" t="s">
        <v>149</v>
      </c>
      <c r="F134" s="5" t="s">
        <v>33</v>
      </c>
      <c r="G134" s="12">
        <v>175.6</v>
      </c>
      <c r="H134" s="12">
        <v>0</v>
      </c>
      <c r="I134" s="12">
        <v>0</v>
      </c>
      <c r="J134" s="7">
        <f>G134</f>
        <v>175.6</v>
      </c>
      <c r="K134" s="12">
        <v>0</v>
      </c>
      <c r="L134" s="6" t="s">
        <v>45</v>
      </c>
    </row>
    <row r="135" spans="2:12" ht="25.5" customHeight="1" x14ac:dyDescent="0.25">
      <c r="B135" s="25"/>
      <c r="C135" s="25"/>
      <c r="D135" s="13" t="s">
        <v>160</v>
      </c>
      <c r="E135" s="5" t="s">
        <v>153</v>
      </c>
      <c r="F135" s="5" t="s">
        <v>33</v>
      </c>
      <c r="G135" s="12">
        <v>587.20000000000005</v>
      </c>
      <c r="H135" s="12">
        <v>0</v>
      </c>
      <c r="I135" s="12">
        <v>0</v>
      </c>
      <c r="J135" s="7">
        <f t="shared" ref="J135:J136" si="4">G135</f>
        <v>587.20000000000005</v>
      </c>
      <c r="K135" s="12">
        <v>0</v>
      </c>
      <c r="L135" s="6" t="s">
        <v>45</v>
      </c>
    </row>
    <row r="136" spans="2:12" ht="25.5" customHeight="1" x14ac:dyDescent="0.25">
      <c r="B136" s="26"/>
      <c r="C136" s="26"/>
      <c r="D136" s="13" t="s">
        <v>161</v>
      </c>
      <c r="E136" s="5" t="s">
        <v>155</v>
      </c>
      <c r="F136" s="5" t="s">
        <v>33</v>
      </c>
      <c r="G136" s="12">
        <v>790.3</v>
      </c>
      <c r="H136" s="12">
        <v>0</v>
      </c>
      <c r="I136" s="12">
        <v>0</v>
      </c>
      <c r="J136" s="7">
        <f t="shared" si="4"/>
        <v>790.3</v>
      </c>
      <c r="K136" s="12">
        <v>0</v>
      </c>
      <c r="L136" s="7" t="s">
        <v>139</v>
      </c>
    </row>
    <row r="137" spans="2:12" ht="25.5" customHeight="1" x14ac:dyDescent="0.25">
      <c r="B137" s="10">
        <v>19</v>
      </c>
      <c r="C137" s="14" t="s">
        <v>163</v>
      </c>
      <c r="D137" s="14" t="s">
        <v>138</v>
      </c>
      <c r="E137" s="14" t="s">
        <v>32</v>
      </c>
      <c r="F137" s="14" t="s">
        <v>133</v>
      </c>
      <c r="G137" s="12">
        <v>3854.4</v>
      </c>
      <c r="H137" s="12">
        <v>0</v>
      </c>
      <c r="I137" s="12">
        <v>0</v>
      </c>
      <c r="J137" s="12">
        <v>3854.4</v>
      </c>
      <c r="K137" s="12">
        <v>0</v>
      </c>
      <c r="L137" s="6" t="s">
        <v>45</v>
      </c>
    </row>
    <row r="138" spans="2:12" ht="25.5" customHeight="1" x14ac:dyDescent="0.25">
      <c r="B138" s="10">
        <v>20</v>
      </c>
      <c r="C138" s="5" t="s">
        <v>165</v>
      </c>
      <c r="D138" s="6"/>
      <c r="E138" s="5" t="s">
        <v>32</v>
      </c>
      <c r="F138" s="5" t="s">
        <v>166</v>
      </c>
      <c r="G138" s="12">
        <f t="shared" ref="G138:G139" si="5">1927200/1000</f>
        <v>1927.2</v>
      </c>
      <c r="H138" s="12">
        <v>0</v>
      </c>
      <c r="I138" s="12">
        <v>0</v>
      </c>
      <c r="J138" s="12">
        <f t="shared" ref="J138:J139" si="6">1927200/1000</f>
        <v>1927.2</v>
      </c>
      <c r="K138" s="12">
        <v>0</v>
      </c>
      <c r="L138" s="6" t="s">
        <v>45</v>
      </c>
    </row>
    <row r="139" spans="2:12" ht="25.5" customHeight="1" x14ac:dyDescent="0.25">
      <c r="B139" s="10">
        <v>21</v>
      </c>
      <c r="C139" s="5" t="s">
        <v>164</v>
      </c>
      <c r="D139" s="6"/>
      <c r="E139" s="5" t="s">
        <v>32</v>
      </c>
      <c r="F139" s="5" t="s">
        <v>166</v>
      </c>
      <c r="G139" s="12">
        <f t="shared" si="5"/>
        <v>1927.2</v>
      </c>
      <c r="H139" s="12">
        <v>0</v>
      </c>
      <c r="I139" s="12">
        <v>0</v>
      </c>
      <c r="J139" s="12">
        <f t="shared" si="6"/>
        <v>1927.2</v>
      </c>
      <c r="K139" s="12">
        <v>0</v>
      </c>
      <c r="L139" s="5" t="s">
        <v>139</v>
      </c>
    </row>
    <row r="140" spans="2:12" ht="44.25" customHeight="1" x14ac:dyDescent="0.25">
      <c r="B140" s="10">
        <v>22</v>
      </c>
      <c r="C140" s="15" t="s">
        <v>168</v>
      </c>
      <c r="D140" s="6" t="s">
        <v>169</v>
      </c>
      <c r="E140" s="5" t="s">
        <v>32</v>
      </c>
      <c r="F140" s="5" t="s">
        <v>170</v>
      </c>
      <c r="G140" s="7">
        <f>2216280/1000</f>
        <v>2216.2800000000002</v>
      </c>
      <c r="H140" s="12">
        <v>0</v>
      </c>
      <c r="I140" s="12">
        <v>0</v>
      </c>
      <c r="J140" s="12">
        <v>2216.2800000000002</v>
      </c>
      <c r="K140" s="12">
        <v>0</v>
      </c>
      <c r="L140" s="6" t="s">
        <v>174</v>
      </c>
    </row>
    <row r="141" spans="2:12" ht="31.5" customHeight="1" x14ac:dyDescent="0.25">
      <c r="B141" s="15">
        <v>23</v>
      </c>
      <c r="C141" s="15" t="s">
        <v>171</v>
      </c>
      <c r="D141" s="6" t="s">
        <v>55</v>
      </c>
      <c r="E141" s="5" t="s">
        <v>32</v>
      </c>
      <c r="F141" s="5" t="s">
        <v>173</v>
      </c>
      <c r="G141" s="7">
        <v>5781.6</v>
      </c>
      <c r="H141" s="12">
        <v>0</v>
      </c>
      <c r="I141" s="12">
        <v>0</v>
      </c>
      <c r="J141" s="7">
        <v>5781.6</v>
      </c>
      <c r="K141" s="12" t="s">
        <v>55</v>
      </c>
      <c r="L141" s="6" t="s">
        <v>24</v>
      </c>
    </row>
    <row r="142" spans="2:12" ht="31.5" customHeight="1" x14ac:dyDescent="0.25">
      <c r="B142" s="5">
        <v>24</v>
      </c>
      <c r="C142" s="5" t="s">
        <v>175</v>
      </c>
      <c r="D142" s="6" t="s">
        <v>55</v>
      </c>
      <c r="E142" s="5" t="s">
        <v>55</v>
      </c>
      <c r="F142" s="5" t="s">
        <v>55</v>
      </c>
      <c r="G142" s="12" t="s">
        <v>55</v>
      </c>
      <c r="H142" s="12" t="s">
        <v>55</v>
      </c>
      <c r="I142" s="12" t="s">
        <v>55</v>
      </c>
      <c r="J142" s="12" t="s">
        <v>55</v>
      </c>
      <c r="K142" s="7">
        <v>0</v>
      </c>
      <c r="L142" s="6" t="s">
        <v>174</v>
      </c>
    </row>
    <row r="143" spans="2:12" ht="32.25" customHeight="1" x14ac:dyDescent="0.25">
      <c r="B143" s="10">
        <v>25</v>
      </c>
      <c r="C143" s="10" t="s">
        <v>186</v>
      </c>
      <c r="D143" s="6" t="s">
        <v>55</v>
      </c>
      <c r="E143" s="5" t="s">
        <v>32</v>
      </c>
      <c r="F143" s="5" t="s">
        <v>173</v>
      </c>
      <c r="G143" s="7">
        <v>1927.2</v>
      </c>
      <c r="H143" s="7">
        <v>0</v>
      </c>
      <c r="I143" s="7">
        <v>0</v>
      </c>
      <c r="J143" s="7">
        <v>1927.2</v>
      </c>
      <c r="K143" s="16">
        <f t="shared" ref="H143:K144" si="7">SUM(K100:K142)</f>
        <v>0</v>
      </c>
      <c r="L143" s="8" t="s">
        <v>18</v>
      </c>
    </row>
    <row r="144" spans="2:12" ht="21" x14ac:dyDescent="0.25">
      <c r="B144" s="5"/>
      <c r="C144" s="17" t="s">
        <v>20</v>
      </c>
      <c r="D144" s="18" t="s">
        <v>18</v>
      </c>
      <c r="E144" s="19" t="s">
        <v>18</v>
      </c>
      <c r="F144" s="19"/>
      <c r="G144" s="16">
        <f>SUM(G101:G143)</f>
        <v>91067.359999999986</v>
      </c>
      <c r="H144" s="16">
        <f t="shared" si="7"/>
        <v>0</v>
      </c>
      <c r="I144" s="16">
        <f t="shared" si="7"/>
        <v>0</v>
      </c>
      <c r="J144" s="16">
        <f t="shared" si="7"/>
        <v>91067.359999999986</v>
      </c>
      <c r="K144" s="39"/>
      <c r="L144" s="39"/>
    </row>
    <row r="145" spans="2:12" ht="15.75" x14ac:dyDescent="0.25">
      <c r="B145" s="46" t="s">
        <v>14</v>
      </c>
      <c r="C145" s="47"/>
      <c r="D145" s="47"/>
      <c r="E145" s="47"/>
      <c r="F145" s="47"/>
      <c r="G145" s="47"/>
      <c r="H145" s="47"/>
      <c r="I145" s="47"/>
      <c r="J145" s="47"/>
      <c r="K145" s="47"/>
      <c r="L145" s="48"/>
    </row>
    <row r="146" spans="2:12" ht="114.75" x14ac:dyDescent="0.25">
      <c r="B146" s="5">
        <v>1</v>
      </c>
      <c r="C146" s="49" t="s">
        <v>196</v>
      </c>
      <c r="D146" s="50" t="s">
        <v>197</v>
      </c>
      <c r="E146" s="50" t="s">
        <v>198</v>
      </c>
      <c r="F146" s="49" t="s">
        <v>178</v>
      </c>
      <c r="G146" s="51">
        <v>1310.08</v>
      </c>
      <c r="H146" s="51">
        <v>1310.08</v>
      </c>
      <c r="I146" s="52">
        <v>0</v>
      </c>
      <c r="J146" s="52">
        <v>0</v>
      </c>
      <c r="K146" s="52">
        <v>0</v>
      </c>
      <c r="L146" s="53" t="s">
        <v>199</v>
      </c>
    </row>
    <row r="147" spans="2:12" ht="114.75" x14ac:dyDescent="0.25">
      <c r="B147" s="5">
        <v>2</v>
      </c>
      <c r="C147" s="49" t="s">
        <v>196</v>
      </c>
      <c r="D147" s="50" t="s">
        <v>200</v>
      </c>
      <c r="E147" s="50" t="s">
        <v>201</v>
      </c>
      <c r="F147" s="49" t="s">
        <v>178</v>
      </c>
      <c r="G147" s="54">
        <v>314</v>
      </c>
      <c r="H147" s="54">
        <v>314</v>
      </c>
      <c r="I147" s="52">
        <v>0</v>
      </c>
      <c r="J147" s="52">
        <v>0</v>
      </c>
      <c r="K147" s="52">
        <v>0</v>
      </c>
      <c r="L147" s="53" t="s">
        <v>202</v>
      </c>
    </row>
    <row r="148" spans="2:12" ht="114.75" x14ac:dyDescent="0.25">
      <c r="B148" s="5">
        <v>3</v>
      </c>
      <c r="C148" s="49" t="s">
        <v>196</v>
      </c>
      <c r="D148" s="50" t="s">
        <v>203</v>
      </c>
      <c r="E148" s="50" t="s">
        <v>204</v>
      </c>
      <c r="F148" s="49" t="s">
        <v>178</v>
      </c>
      <c r="G148" s="55">
        <v>5500</v>
      </c>
      <c r="H148" s="55">
        <v>5500</v>
      </c>
      <c r="I148" s="56">
        <v>0</v>
      </c>
      <c r="J148" s="52">
        <v>0</v>
      </c>
      <c r="K148" s="52">
        <v>0</v>
      </c>
      <c r="L148" s="53" t="s">
        <v>202</v>
      </c>
    </row>
    <row r="149" spans="2:12" ht="114.75" x14ac:dyDescent="0.25">
      <c r="B149" s="5">
        <v>4</v>
      </c>
      <c r="C149" s="49" t="s">
        <v>196</v>
      </c>
      <c r="D149" s="50" t="s">
        <v>205</v>
      </c>
      <c r="E149" s="50" t="s">
        <v>206</v>
      </c>
      <c r="F149" s="49" t="s">
        <v>178</v>
      </c>
      <c r="G149" s="54">
        <v>810</v>
      </c>
      <c r="H149" s="54">
        <v>810</v>
      </c>
      <c r="I149" s="52">
        <v>0</v>
      </c>
      <c r="J149" s="52">
        <v>0</v>
      </c>
      <c r="K149" s="52">
        <v>0</v>
      </c>
      <c r="L149" s="57" t="s">
        <v>202</v>
      </c>
    </row>
    <row r="150" spans="2:12" ht="114.75" x14ac:dyDescent="0.25">
      <c r="B150" s="5">
        <v>5</v>
      </c>
      <c r="C150" s="49" t="s">
        <v>196</v>
      </c>
      <c r="D150" s="50" t="s">
        <v>207</v>
      </c>
      <c r="E150" s="50" t="s">
        <v>208</v>
      </c>
      <c r="F150" s="49" t="s">
        <v>178</v>
      </c>
      <c r="G150" s="54">
        <v>1330.74</v>
      </c>
      <c r="H150" s="54">
        <v>1330.74</v>
      </c>
      <c r="I150" s="52">
        <v>0</v>
      </c>
      <c r="J150" s="52">
        <v>0</v>
      </c>
      <c r="K150" s="52">
        <v>0</v>
      </c>
      <c r="L150" s="57" t="s">
        <v>209</v>
      </c>
    </row>
    <row r="151" spans="2:12" ht="114.75" x14ac:dyDescent="0.25">
      <c r="B151" s="5">
        <v>6</v>
      </c>
      <c r="C151" s="49" t="s">
        <v>196</v>
      </c>
      <c r="D151" s="50" t="s">
        <v>210</v>
      </c>
      <c r="E151" s="50" t="s">
        <v>32</v>
      </c>
      <c r="F151" s="49" t="s">
        <v>178</v>
      </c>
      <c r="G151" s="54">
        <v>14787.2</v>
      </c>
      <c r="H151" s="54">
        <v>14787.2</v>
      </c>
      <c r="I151" s="52">
        <v>0</v>
      </c>
      <c r="J151" s="52">
        <v>0</v>
      </c>
      <c r="K151" s="52">
        <v>0</v>
      </c>
      <c r="L151" s="58" t="s">
        <v>211</v>
      </c>
    </row>
    <row r="152" spans="2:12" ht="140.25" x14ac:dyDescent="0.25">
      <c r="B152" s="5">
        <v>7</v>
      </c>
      <c r="C152" s="49" t="s">
        <v>196</v>
      </c>
      <c r="D152" s="50" t="s">
        <v>212</v>
      </c>
      <c r="E152" s="50" t="s">
        <v>213</v>
      </c>
      <c r="F152" s="49" t="s">
        <v>178</v>
      </c>
      <c r="G152" s="54">
        <v>673.88</v>
      </c>
      <c r="H152" s="54">
        <v>673.88</v>
      </c>
      <c r="I152" s="52">
        <v>0</v>
      </c>
      <c r="J152" s="52">
        <v>0</v>
      </c>
      <c r="K152" s="52">
        <v>0</v>
      </c>
      <c r="L152" s="57" t="s">
        <v>199</v>
      </c>
    </row>
    <row r="153" spans="2:12" ht="114.75" x14ac:dyDescent="0.25">
      <c r="B153" s="5">
        <v>8</v>
      </c>
      <c r="C153" s="49" t="s">
        <v>196</v>
      </c>
      <c r="D153" s="50" t="s">
        <v>214</v>
      </c>
      <c r="E153" s="50" t="s">
        <v>215</v>
      </c>
      <c r="F153" s="49" t="s">
        <v>178</v>
      </c>
      <c r="G153" s="54">
        <v>8578.33</v>
      </c>
      <c r="H153" s="54">
        <v>8578.33</v>
      </c>
      <c r="I153" s="52">
        <v>0</v>
      </c>
      <c r="J153" s="52">
        <v>0</v>
      </c>
      <c r="K153" s="52">
        <v>0</v>
      </c>
      <c r="L153" s="57" t="s">
        <v>209</v>
      </c>
    </row>
    <row r="154" spans="2:12" ht="114.75" x14ac:dyDescent="0.25">
      <c r="B154" s="5">
        <v>9</v>
      </c>
      <c r="C154" s="49" t="s">
        <v>196</v>
      </c>
      <c r="D154" s="50" t="s">
        <v>216</v>
      </c>
      <c r="E154" s="50" t="s">
        <v>217</v>
      </c>
      <c r="F154" s="49" t="s">
        <v>178</v>
      </c>
      <c r="G154" s="54">
        <v>350</v>
      </c>
      <c r="H154" s="54">
        <v>350</v>
      </c>
      <c r="I154" s="52">
        <v>0</v>
      </c>
      <c r="J154" s="52">
        <v>0</v>
      </c>
      <c r="K154" s="52">
        <v>0</v>
      </c>
      <c r="L154" s="57" t="s">
        <v>209</v>
      </c>
    </row>
    <row r="155" spans="2:12" ht="114.75" x14ac:dyDescent="0.25">
      <c r="B155" s="5">
        <v>10</v>
      </c>
      <c r="C155" s="49" t="s">
        <v>196</v>
      </c>
      <c r="D155" s="50" t="s">
        <v>218</v>
      </c>
      <c r="E155" s="50" t="s">
        <v>219</v>
      </c>
      <c r="F155" s="49" t="s">
        <v>178</v>
      </c>
      <c r="G155" s="54">
        <v>405.84</v>
      </c>
      <c r="H155" s="54">
        <v>405.84</v>
      </c>
      <c r="I155" s="52">
        <v>0</v>
      </c>
      <c r="J155" s="52">
        <v>0</v>
      </c>
      <c r="K155" s="52">
        <v>0</v>
      </c>
      <c r="L155" s="57" t="s">
        <v>209</v>
      </c>
    </row>
    <row r="156" spans="2:12" ht="114.75" x14ac:dyDescent="0.25">
      <c r="B156" s="5">
        <v>11</v>
      </c>
      <c r="C156" s="49" t="s">
        <v>196</v>
      </c>
      <c r="D156" s="50" t="s">
        <v>220</v>
      </c>
      <c r="E156" s="50" t="s">
        <v>221</v>
      </c>
      <c r="F156" s="49" t="s">
        <v>178</v>
      </c>
      <c r="G156" s="54">
        <v>325.13</v>
      </c>
      <c r="H156" s="54">
        <v>325.13</v>
      </c>
      <c r="I156" s="52">
        <v>0</v>
      </c>
      <c r="J156" s="52">
        <v>0</v>
      </c>
      <c r="K156" s="52">
        <v>0</v>
      </c>
      <c r="L156" s="57" t="s">
        <v>209</v>
      </c>
    </row>
    <row r="157" spans="2:12" ht="114.75" x14ac:dyDescent="0.25">
      <c r="B157" s="5">
        <v>12</v>
      </c>
      <c r="C157" s="49" t="s">
        <v>196</v>
      </c>
      <c r="D157" s="50" t="s">
        <v>222</v>
      </c>
      <c r="E157" s="50" t="s">
        <v>223</v>
      </c>
      <c r="F157" s="49" t="s">
        <v>178</v>
      </c>
      <c r="G157" s="55">
        <v>11142.46</v>
      </c>
      <c r="H157" s="55">
        <v>11142.46</v>
      </c>
      <c r="I157" s="56">
        <v>0</v>
      </c>
      <c r="J157" s="52">
        <v>0</v>
      </c>
      <c r="K157" s="52">
        <v>0</v>
      </c>
      <c r="L157" s="53" t="s">
        <v>209</v>
      </c>
    </row>
    <row r="158" spans="2:12" ht="114.75" x14ac:dyDescent="0.25">
      <c r="B158" s="5">
        <v>13</v>
      </c>
      <c r="C158" s="49" t="s">
        <v>196</v>
      </c>
      <c r="D158" s="50" t="s">
        <v>224</v>
      </c>
      <c r="E158" s="50" t="s">
        <v>225</v>
      </c>
      <c r="F158" s="49" t="s">
        <v>178</v>
      </c>
      <c r="G158" s="54">
        <v>716.4</v>
      </c>
      <c r="H158" s="54">
        <v>716.4</v>
      </c>
      <c r="I158" s="52">
        <v>0</v>
      </c>
      <c r="J158" s="52">
        <v>0</v>
      </c>
      <c r="K158" s="52">
        <v>0</v>
      </c>
      <c r="L158" s="57" t="s">
        <v>209</v>
      </c>
    </row>
    <row r="159" spans="2:12" ht="114.75" x14ac:dyDescent="0.25">
      <c r="B159" s="5">
        <v>14</v>
      </c>
      <c r="C159" s="49" t="s">
        <v>196</v>
      </c>
      <c r="D159" s="50" t="s">
        <v>226</v>
      </c>
      <c r="E159" s="50" t="s">
        <v>227</v>
      </c>
      <c r="F159" s="49" t="s">
        <v>178</v>
      </c>
      <c r="G159" s="54">
        <v>4727.62</v>
      </c>
      <c r="H159" s="54">
        <v>4727.62</v>
      </c>
      <c r="I159" s="52">
        <v>0</v>
      </c>
      <c r="J159" s="52">
        <v>0</v>
      </c>
      <c r="K159" s="52">
        <v>0</v>
      </c>
      <c r="L159" s="57" t="s">
        <v>202</v>
      </c>
    </row>
    <row r="160" spans="2:12" ht="114.75" x14ac:dyDescent="0.25">
      <c r="B160" s="5">
        <v>15</v>
      </c>
      <c r="C160" s="49" t="s">
        <v>196</v>
      </c>
      <c r="D160" s="50" t="s">
        <v>228</v>
      </c>
      <c r="E160" s="50" t="s">
        <v>229</v>
      </c>
      <c r="F160" s="49" t="s">
        <v>178</v>
      </c>
      <c r="G160" s="55">
        <v>2568.85</v>
      </c>
      <c r="H160" s="55">
        <v>2568.85</v>
      </c>
      <c r="I160" s="56">
        <v>0</v>
      </c>
      <c r="J160" s="52">
        <v>0</v>
      </c>
      <c r="K160" s="52">
        <v>0</v>
      </c>
      <c r="L160" s="57" t="s">
        <v>202</v>
      </c>
    </row>
    <row r="161" spans="2:12" ht="38.25" x14ac:dyDescent="0.25">
      <c r="B161" s="5">
        <v>16</v>
      </c>
      <c r="C161" s="49" t="s">
        <v>230</v>
      </c>
      <c r="D161" s="59" t="s">
        <v>231</v>
      </c>
      <c r="E161" s="49" t="s">
        <v>232</v>
      </c>
      <c r="F161" s="49" t="s">
        <v>33</v>
      </c>
      <c r="G161" s="60">
        <v>130</v>
      </c>
      <c r="H161" s="60">
        <v>130</v>
      </c>
      <c r="I161" s="61">
        <v>0</v>
      </c>
      <c r="J161" s="61">
        <v>0</v>
      </c>
      <c r="K161" s="61">
        <v>0</v>
      </c>
      <c r="L161" s="62" t="s">
        <v>233</v>
      </c>
    </row>
    <row r="162" spans="2:12" ht="38.25" x14ac:dyDescent="0.25">
      <c r="B162" s="5">
        <v>17</v>
      </c>
      <c r="C162" s="49" t="s">
        <v>230</v>
      </c>
      <c r="D162" s="63" t="s">
        <v>234</v>
      </c>
      <c r="E162" s="63" t="s">
        <v>235</v>
      </c>
      <c r="F162" s="49" t="s">
        <v>33</v>
      </c>
      <c r="G162" s="60">
        <v>287.8</v>
      </c>
      <c r="H162" s="64">
        <v>287.8</v>
      </c>
      <c r="I162" s="65">
        <v>0</v>
      </c>
      <c r="J162" s="61">
        <v>0</v>
      </c>
      <c r="K162" s="61">
        <v>0</v>
      </c>
      <c r="L162" s="66" t="s">
        <v>236</v>
      </c>
    </row>
    <row r="163" spans="2:12" ht="102" x14ac:dyDescent="0.25">
      <c r="B163" s="5">
        <v>21</v>
      </c>
      <c r="C163" s="49" t="s">
        <v>237</v>
      </c>
      <c r="D163" s="67" t="s">
        <v>238</v>
      </c>
      <c r="E163" s="68" t="s">
        <v>239</v>
      </c>
      <c r="F163" s="49" t="s">
        <v>178</v>
      </c>
      <c r="G163" s="51">
        <v>253.46</v>
      </c>
      <c r="H163" s="51">
        <v>253.46</v>
      </c>
      <c r="I163" s="52">
        <v>0</v>
      </c>
      <c r="J163" s="52">
        <v>0</v>
      </c>
      <c r="K163" s="52">
        <v>0</v>
      </c>
      <c r="L163" s="53" t="s">
        <v>199</v>
      </c>
    </row>
    <row r="164" spans="2:12" ht="63.75" x14ac:dyDescent="0.25">
      <c r="B164" s="5">
        <v>25</v>
      </c>
      <c r="C164" s="49" t="s">
        <v>240</v>
      </c>
      <c r="D164" s="53"/>
      <c r="E164" s="49" t="s">
        <v>241</v>
      </c>
      <c r="F164" s="49" t="s">
        <v>166</v>
      </c>
      <c r="G164" s="52">
        <v>187.4</v>
      </c>
      <c r="H164" s="52">
        <v>187.4</v>
      </c>
      <c r="I164" s="52">
        <v>0</v>
      </c>
      <c r="J164" s="52">
        <v>0</v>
      </c>
      <c r="K164" s="52">
        <v>0</v>
      </c>
      <c r="L164" s="53" t="s">
        <v>202</v>
      </c>
    </row>
    <row r="165" spans="2:12" ht="29.25" customHeight="1" x14ac:dyDescent="0.25">
      <c r="B165" s="5"/>
      <c r="C165" s="69" t="s">
        <v>17</v>
      </c>
      <c r="D165" s="70" t="s">
        <v>18</v>
      </c>
      <c r="E165" s="71" t="s">
        <v>18</v>
      </c>
      <c r="F165" s="71"/>
      <c r="G165" s="72">
        <f>G146+G147+G148+G149+G150+G151+G152+G153+G154+G155+G156+G157+G158+G159+G160+G161+G162+G163+G164</f>
        <v>54399.19</v>
      </c>
      <c r="H165" s="72">
        <f>SUM(H146:H164)</f>
        <v>54399.19</v>
      </c>
      <c r="I165" s="72">
        <f>SUM(I146:I164)</f>
        <v>0</v>
      </c>
      <c r="J165" s="72">
        <f>SUM(J146:J164)</f>
        <v>0</v>
      </c>
      <c r="K165" s="73">
        <f>SUM(K146:K164)</f>
        <v>0</v>
      </c>
      <c r="L165" s="74" t="s">
        <v>18</v>
      </c>
    </row>
    <row r="166" spans="2:12" ht="15.75" x14ac:dyDescent="0.25">
      <c r="B166" s="46" t="s">
        <v>15</v>
      </c>
      <c r="C166" s="47"/>
      <c r="D166" s="47"/>
      <c r="E166" s="47"/>
      <c r="F166" s="47"/>
      <c r="G166" s="47"/>
      <c r="H166" s="47"/>
      <c r="I166" s="47"/>
      <c r="J166" s="47"/>
      <c r="K166" s="47"/>
      <c r="L166" s="48"/>
    </row>
    <row r="167" spans="2:12" ht="114.75" x14ac:dyDescent="0.25">
      <c r="B167" s="5">
        <v>1</v>
      </c>
      <c r="C167" s="49" t="s">
        <v>196</v>
      </c>
      <c r="D167" s="50" t="s">
        <v>242</v>
      </c>
      <c r="E167" s="50" t="s">
        <v>208</v>
      </c>
      <c r="F167" s="49" t="s">
        <v>178</v>
      </c>
      <c r="G167" s="54">
        <v>1330.74</v>
      </c>
      <c r="H167" s="54">
        <v>0</v>
      </c>
      <c r="I167" s="54">
        <v>1130.74</v>
      </c>
      <c r="J167" s="54">
        <v>0</v>
      </c>
      <c r="K167" s="52">
        <v>0</v>
      </c>
      <c r="L167" s="53" t="s">
        <v>243</v>
      </c>
    </row>
    <row r="168" spans="2:12" ht="114.75" x14ac:dyDescent="0.25">
      <c r="B168" s="9">
        <v>2</v>
      </c>
      <c r="C168" s="49" t="s">
        <v>196</v>
      </c>
      <c r="D168" s="50" t="s">
        <v>244</v>
      </c>
      <c r="E168" s="50" t="s">
        <v>204</v>
      </c>
      <c r="F168" s="49" t="s">
        <v>178</v>
      </c>
      <c r="G168" s="54">
        <v>5500</v>
      </c>
      <c r="H168" s="54">
        <v>0</v>
      </c>
      <c r="I168" s="54">
        <v>5500</v>
      </c>
      <c r="J168" s="54">
        <v>0</v>
      </c>
      <c r="K168" s="52">
        <v>0</v>
      </c>
      <c r="L168" s="53" t="s">
        <v>245</v>
      </c>
    </row>
    <row r="169" spans="2:12" ht="114.75" x14ac:dyDescent="0.25">
      <c r="B169" s="5">
        <v>3</v>
      </c>
      <c r="C169" s="49" t="s">
        <v>196</v>
      </c>
      <c r="D169" s="50" t="s">
        <v>246</v>
      </c>
      <c r="E169" s="50" t="s">
        <v>32</v>
      </c>
      <c r="F169" s="49" t="s">
        <v>178</v>
      </c>
      <c r="G169" s="54">
        <v>14787.2</v>
      </c>
      <c r="H169" s="54">
        <v>0</v>
      </c>
      <c r="I169" s="54">
        <v>14787.2</v>
      </c>
      <c r="J169" s="54">
        <v>0</v>
      </c>
      <c r="K169" s="52">
        <v>0</v>
      </c>
      <c r="L169" s="53" t="s">
        <v>247</v>
      </c>
    </row>
    <row r="170" spans="2:12" ht="114.75" x14ac:dyDescent="0.25">
      <c r="B170" s="9">
        <v>4</v>
      </c>
      <c r="C170" s="49" t="s">
        <v>196</v>
      </c>
      <c r="D170" s="50" t="s">
        <v>248</v>
      </c>
      <c r="E170" s="50" t="s">
        <v>249</v>
      </c>
      <c r="F170" s="49" t="s">
        <v>178</v>
      </c>
      <c r="G170" s="54">
        <v>162.66999999999999</v>
      </c>
      <c r="H170" s="54">
        <v>0</v>
      </c>
      <c r="I170" s="54">
        <v>162.66999999999999</v>
      </c>
      <c r="J170" s="54">
        <v>0</v>
      </c>
      <c r="K170" s="52">
        <v>0</v>
      </c>
      <c r="L170" s="53" t="s">
        <v>243</v>
      </c>
    </row>
    <row r="171" spans="2:12" ht="114.75" x14ac:dyDescent="0.25">
      <c r="B171" s="5">
        <v>5</v>
      </c>
      <c r="C171" s="49" t="s">
        <v>196</v>
      </c>
      <c r="D171" s="50" t="s">
        <v>250</v>
      </c>
      <c r="E171" s="50" t="s">
        <v>215</v>
      </c>
      <c r="F171" s="49" t="s">
        <v>178</v>
      </c>
      <c r="G171" s="54">
        <v>8578.0300000000007</v>
      </c>
      <c r="H171" s="54">
        <v>0</v>
      </c>
      <c r="I171" s="54">
        <v>8578.0300000000007</v>
      </c>
      <c r="J171" s="54">
        <v>0</v>
      </c>
      <c r="K171" s="52">
        <v>0</v>
      </c>
      <c r="L171" s="53" t="s">
        <v>251</v>
      </c>
    </row>
    <row r="172" spans="2:12" ht="114.75" x14ac:dyDescent="0.25">
      <c r="B172" s="9">
        <v>6</v>
      </c>
      <c r="C172" s="49" t="s">
        <v>196</v>
      </c>
      <c r="D172" s="50" t="s">
        <v>252</v>
      </c>
      <c r="E172" s="50" t="s">
        <v>217</v>
      </c>
      <c r="F172" s="49" t="s">
        <v>178</v>
      </c>
      <c r="G172" s="54">
        <v>350</v>
      </c>
      <c r="H172" s="54">
        <v>0</v>
      </c>
      <c r="I172" s="54">
        <v>350</v>
      </c>
      <c r="J172" s="54">
        <v>0</v>
      </c>
      <c r="K172" s="52">
        <v>0</v>
      </c>
      <c r="L172" s="53" t="s">
        <v>251</v>
      </c>
    </row>
    <row r="173" spans="2:12" ht="114.75" x14ac:dyDescent="0.25">
      <c r="B173" s="5">
        <v>7</v>
      </c>
      <c r="C173" s="49" t="s">
        <v>196</v>
      </c>
      <c r="D173" s="50" t="s">
        <v>253</v>
      </c>
      <c r="E173" s="50" t="s">
        <v>219</v>
      </c>
      <c r="F173" s="49" t="s">
        <v>178</v>
      </c>
      <c r="G173" s="54">
        <v>405.84</v>
      </c>
      <c r="H173" s="54">
        <v>0</v>
      </c>
      <c r="I173" s="54">
        <v>405.84</v>
      </c>
      <c r="J173" s="54">
        <v>0</v>
      </c>
      <c r="K173" s="52">
        <v>0</v>
      </c>
      <c r="L173" s="53" t="s">
        <v>251</v>
      </c>
    </row>
    <row r="174" spans="2:12" ht="114.75" x14ac:dyDescent="0.25">
      <c r="B174" s="9">
        <v>8</v>
      </c>
      <c r="C174" s="49" t="s">
        <v>196</v>
      </c>
      <c r="D174" s="50" t="s">
        <v>254</v>
      </c>
      <c r="E174" s="50" t="s">
        <v>255</v>
      </c>
      <c r="F174" s="49" t="s">
        <v>178</v>
      </c>
      <c r="G174" s="54">
        <v>408.34</v>
      </c>
      <c r="H174" s="54">
        <v>0</v>
      </c>
      <c r="I174" s="54">
        <v>408.34</v>
      </c>
      <c r="J174" s="54">
        <v>0</v>
      </c>
      <c r="K174" s="52">
        <v>0</v>
      </c>
      <c r="L174" s="53" t="s">
        <v>256</v>
      </c>
    </row>
    <row r="175" spans="2:12" ht="114.75" x14ac:dyDescent="0.25">
      <c r="B175" s="5">
        <v>9</v>
      </c>
      <c r="C175" s="49" t="s">
        <v>196</v>
      </c>
      <c r="D175" s="50" t="s">
        <v>257</v>
      </c>
      <c r="E175" s="50" t="s">
        <v>221</v>
      </c>
      <c r="F175" s="49" t="s">
        <v>178</v>
      </c>
      <c r="G175" s="54">
        <v>325.13</v>
      </c>
      <c r="H175" s="54">
        <v>0</v>
      </c>
      <c r="I175" s="54">
        <v>325.13</v>
      </c>
      <c r="J175" s="54">
        <v>0</v>
      </c>
      <c r="K175" s="52">
        <v>0</v>
      </c>
      <c r="L175" s="53" t="s">
        <v>258</v>
      </c>
    </row>
    <row r="176" spans="2:12" ht="114.75" x14ac:dyDescent="0.25">
      <c r="B176" s="9">
        <v>10</v>
      </c>
      <c r="C176" s="49" t="s">
        <v>196</v>
      </c>
      <c r="D176" s="50" t="s">
        <v>259</v>
      </c>
      <c r="E176" s="50" t="s">
        <v>260</v>
      </c>
      <c r="F176" s="49" t="s">
        <v>178</v>
      </c>
      <c r="G176" s="54">
        <v>1856</v>
      </c>
      <c r="H176" s="54">
        <v>0</v>
      </c>
      <c r="I176" s="54">
        <v>1856</v>
      </c>
      <c r="J176" s="54">
        <v>0</v>
      </c>
      <c r="K176" s="52">
        <v>0</v>
      </c>
      <c r="L176" s="53" t="s">
        <v>256</v>
      </c>
    </row>
    <row r="177" spans="2:12" ht="114.75" x14ac:dyDescent="0.25">
      <c r="B177" s="5">
        <v>11</v>
      </c>
      <c r="C177" s="49" t="s">
        <v>196</v>
      </c>
      <c r="D177" s="50" t="s">
        <v>261</v>
      </c>
      <c r="E177" s="50" t="s">
        <v>223</v>
      </c>
      <c r="F177" s="49" t="s">
        <v>178</v>
      </c>
      <c r="G177" s="54">
        <v>11142.46</v>
      </c>
      <c r="H177" s="54">
        <v>0</v>
      </c>
      <c r="I177" s="54">
        <v>11142.46</v>
      </c>
      <c r="J177" s="54">
        <v>0</v>
      </c>
      <c r="K177" s="52">
        <v>0</v>
      </c>
      <c r="L177" s="53" t="s">
        <v>247</v>
      </c>
    </row>
    <row r="178" spans="2:12" ht="114.75" x14ac:dyDescent="0.25">
      <c r="B178" s="9">
        <v>12</v>
      </c>
      <c r="C178" s="49" t="s">
        <v>196</v>
      </c>
      <c r="D178" s="50" t="s">
        <v>262</v>
      </c>
      <c r="E178" s="50" t="s">
        <v>198</v>
      </c>
      <c r="F178" s="49" t="s">
        <v>178</v>
      </c>
      <c r="G178" s="54">
        <v>1605.8</v>
      </c>
      <c r="H178" s="54">
        <v>0</v>
      </c>
      <c r="I178" s="54">
        <v>1605.8</v>
      </c>
      <c r="J178" s="54">
        <v>0</v>
      </c>
      <c r="K178" s="52">
        <v>0</v>
      </c>
      <c r="L178" s="53" t="s">
        <v>256</v>
      </c>
    </row>
    <row r="179" spans="2:12" ht="114.75" x14ac:dyDescent="0.25">
      <c r="B179" s="5">
        <v>13</v>
      </c>
      <c r="C179" s="49" t="s">
        <v>196</v>
      </c>
      <c r="D179" s="50" t="s">
        <v>263</v>
      </c>
      <c r="E179" s="50" t="s">
        <v>264</v>
      </c>
      <c r="F179" s="49" t="s">
        <v>178</v>
      </c>
      <c r="G179" s="54">
        <v>250</v>
      </c>
      <c r="H179" s="54">
        <v>0</v>
      </c>
      <c r="I179" s="54">
        <v>250</v>
      </c>
      <c r="J179" s="54">
        <v>0</v>
      </c>
      <c r="K179" s="52">
        <v>0</v>
      </c>
      <c r="L179" s="53" t="s">
        <v>258</v>
      </c>
    </row>
    <row r="180" spans="2:12" ht="114.75" x14ac:dyDescent="0.25">
      <c r="B180" s="9">
        <v>14</v>
      </c>
      <c r="C180" s="49" t="s">
        <v>196</v>
      </c>
      <c r="D180" s="50" t="s">
        <v>265</v>
      </c>
      <c r="E180" s="50" t="s">
        <v>266</v>
      </c>
      <c r="F180" s="49" t="s">
        <v>178</v>
      </c>
      <c r="G180" s="54">
        <v>372.53</v>
      </c>
      <c r="H180" s="54">
        <v>0</v>
      </c>
      <c r="I180" s="54">
        <v>372.53</v>
      </c>
      <c r="J180" s="54">
        <v>0</v>
      </c>
      <c r="K180" s="52">
        <v>0</v>
      </c>
      <c r="L180" s="53" t="s">
        <v>267</v>
      </c>
    </row>
    <row r="181" spans="2:12" ht="114.75" x14ac:dyDescent="0.25">
      <c r="B181" s="5">
        <v>15</v>
      </c>
      <c r="C181" s="49" t="s">
        <v>196</v>
      </c>
      <c r="D181" s="50" t="s">
        <v>268</v>
      </c>
      <c r="E181" s="50" t="s">
        <v>269</v>
      </c>
      <c r="F181" s="49" t="s">
        <v>178</v>
      </c>
      <c r="G181" s="54">
        <v>725.1</v>
      </c>
      <c r="H181" s="54">
        <v>0</v>
      </c>
      <c r="I181" s="54">
        <v>725.1</v>
      </c>
      <c r="J181" s="54">
        <v>0</v>
      </c>
      <c r="K181" s="52">
        <v>0</v>
      </c>
      <c r="L181" s="53" t="s">
        <v>256</v>
      </c>
    </row>
    <row r="182" spans="2:12" ht="114.75" x14ac:dyDescent="0.25">
      <c r="B182" s="9">
        <v>16</v>
      </c>
      <c r="C182" s="49" t="s">
        <v>196</v>
      </c>
      <c r="D182" s="50" t="s">
        <v>270</v>
      </c>
      <c r="E182" s="50" t="s">
        <v>269</v>
      </c>
      <c r="F182" s="49" t="s">
        <v>178</v>
      </c>
      <c r="G182" s="54">
        <v>725.1</v>
      </c>
      <c r="H182" s="54">
        <v>0</v>
      </c>
      <c r="I182" s="54">
        <v>725.1</v>
      </c>
      <c r="J182" s="54">
        <v>0</v>
      </c>
      <c r="K182" s="52">
        <v>0</v>
      </c>
      <c r="L182" s="53" t="s">
        <v>256</v>
      </c>
    </row>
    <row r="183" spans="2:12" ht="114.75" x14ac:dyDescent="0.25">
      <c r="B183" s="5">
        <v>17</v>
      </c>
      <c r="C183" s="49" t="s">
        <v>196</v>
      </c>
      <c r="D183" s="50" t="s">
        <v>271</v>
      </c>
      <c r="E183" s="50" t="s">
        <v>272</v>
      </c>
      <c r="F183" s="49" t="s">
        <v>178</v>
      </c>
      <c r="G183" s="54">
        <v>1157.55</v>
      </c>
      <c r="H183" s="54">
        <v>0</v>
      </c>
      <c r="I183" s="54">
        <v>1157.55</v>
      </c>
      <c r="J183" s="54">
        <v>0</v>
      </c>
      <c r="K183" s="52">
        <v>0</v>
      </c>
      <c r="L183" s="57" t="s">
        <v>267</v>
      </c>
    </row>
    <row r="184" spans="2:12" ht="114.75" x14ac:dyDescent="0.25">
      <c r="B184" s="9">
        <v>18</v>
      </c>
      <c r="C184" s="49" t="s">
        <v>196</v>
      </c>
      <c r="D184" s="50" t="s">
        <v>273</v>
      </c>
      <c r="E184" s="50" t="s">
        <v>225</v>
      </c>
      <c r="F184" s="49" t="s">
        <v>178</v>
      </c>
      <c r="G184" s="55">
        <v>716.4</v>
      </c>
      <c r="H184" s="54">
        <v>0</v>
      </c>
      <c r="I184" s="54">
        <v>716.4</v>
      </c>
      <c r="J184" s="55">
        <v>0</v>
      </c>
      <c r="K184" s="52">
        <v>0</v>
      </c>
      <c r="L184" s="53" t="s">
        <v>245</v>
      </c>
    </row>
    <row r="185" spans="2:12" ht="114.75" x14ac:dyDescent="0.25">
      <c r="B185" s="5">
        <v>19</v>
      </c>
      <c r="C185" s="49" t="s">
        <v>196</v>
      </c>
      <c r="D185" s="50" t="s">
        <v>274</v>
      </c>
      <c r="E185" s="50" t="s">
        <v>275</v>
      </c>
      <c r="F185" s="49" t="s">
        <v>178</v>
      </c>
      <c r="G185" s="55">
        <v>1314.4</v>
      </c>
      <c r="H185" s="54">
        <v>0</v>
      </c>
      <c r="I185" s="55">
        <v>1314.4</v>
      </c>
      <c r="J185" s="55">
        <v>0</v>
      </c>
      <c r="K185" s="52">
        <v>0</v>
      </c>
      <c r="L185" s="53" t="s">
        <v>256</v>
      </c>
    </row>
    <row r="186" spans="2:12" ht="114.75" x14ac:dyDescent="0.25">
      <c r="B186" s="9">
        <v>20</v>
      </c>
      <c r="C186" s="49" t="s">
        <v>196</v>
      </c>
      <c r="D186" s="50" t="s">
        <v>276</v>
      </c>
      <c r="E186" s="50" t="s">
        <v>277</v>
      </c>
      <c r="F186" s="49" t="s">
        <v>178</v>
      </c>
      <c r="G186" s="55">
        <v>250</v>
      </c>
      <c r="H186" s="54">
        <v>0</v>
      </c>
      <c r="I186" s="54">
        <v>250</v>
      </c>
      <c r="J186" s="54">
        <v>0</v>
      </c>
      <c r="K186" s="52">
        <v>0</v>
      </c>
      <c r="L186" s="53" t="s">
        <v>256</v>
      </c>
    </row>
    <row r="187" spans="2:12" ht="38.25" x14ac:dyDescent="0.25">
      <c r="B187" s="5">
        <v>21</v>
      </c>
      <c r="C187" s="49" t="s">
        <v>230</v>
      </c>
      <c r="D187" s="59" t="s">
        <v>278</v>
      </c>
      <c r="E187" s="59" t="s">
        <v>279</v>
      </c>
      <c r="F187" s="49" t="s">
        <v>33</v>
      </c>
      <c r="G187" s="54">
        <f t="shared" ref="G187:G192" si="8">I187</f>
        <v>64.2</v>
      </c>
      <c r="H187" s="54">
        <v>0</v>
      </c>
      <c r="I187" s="75">
        <v>64.2</v>
      </c>
      <c r="J187" s="54">
        <v>0</v>
      </c>
      <c r="K187" s="52">
        <v>0</v>
      </c>
      <c r="L187" s="53" t="s">
        <v>256</v>
      </c>
    </row>
    <row r="188" spans="2:12" ht="38.25" x14ac:dyDescent="0.25">
      <c r="B188" s="9">
        <v>22</v>
      </c>
      <c r="C188" s="49" t="s">
        <v>230</v>
      </c>
      <c r="D188" s="59" t="s">
        <v>280</v>
      </c>
      <c r="E188" s="59" t="s">
        <v>281</v>
      </c>
      <c r="F188" s="49" t="s">
        <v>33</v>
      </c>
      <c r="G188" s="54">
        <f t="shared" si="8"/>
        <v>247.4</v>
      </c>
      <c r="H188" s="54">
        <v>0</v>
      </c>
      <c r="I188" s="75">
        <v>247.4</v>
      </c>
      <c r="J188" s="54">
        <v>0</v>
      </c>
      <c r="K188" s="52">
        <v>0</v>
      </c>
      <c r="L188" s="53" t="s">
        <v>256</v>
      </c>
    </row>
    <row r="189" spans="2:12" ht="38.25" x14ac:dyDescent="0.25">
      <c r="B189" s="5">
        <v>23</v>
      </c>
      <c r="C189" s="49" t="s">
        <v>230</v>
      </c>
      <c r="D189" s="59" t="s">
        <v>282</v>
      </c>
      <c r="E189" s="59" t="s">
        <v>283</v>
      </c>
      <c r="F189" s="49" t="s">
        <v>33</v>
      </c>
      <c r="G189" s="54">
        <f t="shared" si="8"/>
        <v>74</v>
      </c>
      <c r="H189" s="54">
        <v>0</v>
      </c>
      <c r="I189" s="75">
        <v>74</v>
      </c>
      <c r="J189" s="54">
        <v>0</v>
      </c>
      <c r="K189" s="52">
        <v>0</v>
      </c>
      <c r="L189" s="53" t="s">
        <v>256</v>
      </c>
    </row>
    <row r="190" spans="2:12" ht="102" x14ac:dyDescent="0.25">
      <c r="B190" s="9">
        <v>24</v>
      </c>
      <c r="C190" s="49" t="s">
        <v>230</v>
      </c>
      <c r="D190" s="59" t="s">
        <v>284</v>
      </c>
      <c r="E190" s="59" t="s">
        <v>285</v>
      </c>
      <c r="F190" s="49" t="s">
        <v>33</v>
      </c>
      <c r="G190" s="54">
        <f t="shared" si="8"/>
        <v>700</v>
      </c>
      <c r="H190" s="54">
        <v>0</v>
      </c>
      <c r="I190" s="54">
        <v>700</v>
      </c>
      <c r="J190" s="54">
        <v>0</v>
      </c>
      <c r="K190" s="52">
        <v>0</v>
      </c>
      <c r="L190" s="53" t="s">
        <v>286</v>
      </c>
    </row>
    <row r="191" spans="2:12" ht="63.75" x14ac:dyDescent="0.25">
      <c r="B191" s="5">
        <v>25</v>
      </c>
      <c r="C191" s="49" t="s">
        <v>230</v>
      </c>
      <c r="D191" s="59" t="s">
        <v>287</v>
      </c>
      <c r="E191" s="59" t="s">
        <v>288</v>
      </c>
      <c r="F191" s="49" t="s">
        <v>33</v>
      </c>
      <c r="G191" s="54">
        <f t="shared" si="8"/>
        <v>1000</v>
      </c>
      <c r="H191" s="54">
        <v>0</v>
      </c>
      <c r="I191" s="54">
        <v>1000</v>
      </c>
      <c r="J191" s="54">
        <v>0</v>
      </c>
      <c r="K191" s="52">
        <v>0</v>
      </c>
      <c r="L191" s="53" t="s">
        <v>289</v>
      </c>
    </row>
    <row r="192" spans="2:12" ht="114.75" x14ac:dyDescent="0.25">
      <c r="B192" s="9">
        <v>26</v>
      </c>
      <c r="C192" s="49" t="s">
        <v>230</v>
      </c>
      <c r="D192" s="59" t="s">
        <v>290</v>
      </c>
      <c r="E192" s="59" t="s">
        <v>291</v>
      </c>
      <c r="F192" s="49" t="s">
        <v>33</v>
      </c>
      <c r="G192" s="54">
        <f t="shared" si="8"/>
        <v>300</v>
      </c>
      <c r="H192" s="54">
        <v>0</v>
      </c>
      <c r="I192" s="54">
        <v>300</v>
      </c>
      <c r="J192" s="54">
        <v>0</v>
      </c>
      <c r="K192" s="52">
        <v>0</v>
      </c>
      <c r="L192" s="53" t="s">
        <v>289</v>
      </c>
    </row>
    <row r="193" spans="2:12" ht="63.75" x14ac:dyDescent="0.25">
      <c r="B193" s="5">
        <v>27</v>
      </c>
      <c r="C193" s="49" t="s">
        <v>292</v>
      </c>
      <c r="D193" s="53" t="s">
        <v>293</v>
      </c>
      <c r="E193" s="49" t="s">
        <v>41</v>
      </c>
      <c r="F193" s="49" t="s">
        <v>294</v>
      </c>
      <c r="G193" s="54">
        <v>784.1</v>
      </c>
      <c r="H193" s="54">
        <v>0</v>
      </c>
      <c r="I193" s="54">
        <v>784.1</v>
      </c>
      <c r="J193" s="54">
        <v>0</v>
      </c>
      <c r="K193" s="52">
        <v>0</v>
      </c>
      <c r="L193" s="53" t="s">
        <v>295</v>
      </c>
    </row>
    <row r="194" spans="2:12" ht="63.75" x14ac:dyDescent="0.25">
      <c r="B194" s="9">
        <v>28</v>
      </c>
      <c r="C194" s="49" t="s">
        <v>292</v>
      </c>
      <c r="D194" s="53" t="s">
        <v>296</v>
      </c>
      <c r="E194" s="49" t="s">
        <v>32</v>
      </c>
      <c r="F194" s="49" t="s">
        <v>294</v>
      </c>
      <c r="G194" s="54">
        <v>1985.6</v>
      </c>
      <c r="H194" s="54">
        <v>0</v>
      </c>
      <c r="I194" s="54">
        <v>1985.6</v>
      </c>
      <c r="J194" s="54">
        <v>0</v>
      </c>
      <c r="K194" s="52">
        <v>0</v>
      </c>
      <c r="L194" s="53" t="s">
        <v>295</v>
      </c>
    </row>
    <row r="195" spans="2:12" ht="63.75" x14ac:dyDescent="0.25">
      <c r="B195" s="5">
        <v>29</v>
      </c>
      <c r="C195" s="49" t="s">
        <v>292</v>
      </c>
      <c r="D195" s="53" t="s">
        <v>297</v>
      </c>
      <c r="E195" s="49" t="s">
        <v>298</v>
      </c>
      <c r="F195" s="49" t="s">
        <v>294</v>
      </c>
      <c r="G195" s="55">
        <v>2061.6</v>
      </c>
      <c r="H195" s="54">
        <v>0</v>
      </c>
      <c r="I195" s="54">
        <v>2061.6</v>
      </c>
      <c r="J195" s="54">
        <v>0</v>
      </c>
      <c r="K195" s="52">
        <v>0</v>
      </c>
      <c r="L195" s="53" t="s">
        <v>72</v>
      </c>
    </row>
    <row r="196" spans="2:12" ht="191.25" x14ac:dyDescent="0.25">
      <c r="B196" s="9">
        <v>30</v>
      </c>
      <c r="C196" s="49" t="s">
        <v>292</v>
      </c>
      <c r="D196" s="53" t="s">
        <v>299</v>
      </c>
      <c r="E196" s="49" t="s">
        <v>300</v>
      </c>
      <c r="F196" s="49" t="s">
        <v>294</v>
      </c>
      <c r="G196" s="55">
        <v>350</v>
      </c>
      <c r="H196" s="54">
        <v>0</v>
      </c>
      <c r="I196" s="55">
        <v>350</v>
      </c>
      <c r="J196" s="54">
        <v>0</v>
      </c>
      <c r="K196" s="52">
        <v>0</v>
      </c>
      <c r="L196" s="53" t="s">
        <v>295</v>
      </c>
    </row>
    <row r="197" spans="2:12" ht="89.25" x14ac:dyDescent="0.25">
      <c r="B197" s="5">
        <v>31</v>
      </c>
      <c r="C197" s="49" t="s">
        <v>292</v>
      </c>
      <c r="D197" s="53" t="s">
        <v>301</v>
      </c>
      <c r="E197" s="49" t="s">
        <v>302</v>
      </c>
      <c r="F197" s="49" t="s">
        <v>294</v>
      </c>
      <c r="G197" s="55">
        <v>170</v>
      </c>
      <c r="H197" s="54">
        <v>0</v>
      </c>
      <c r="I197" s="55">
        <v>170</v>
      </c>
      <c r="J197" s="54">
        <v>0</v>
      </c>
      <c r="K197" s="52">
        <v>0</v>
      </c>
      <c r="L197" s="53" t="s">
        <v>72</v>
      </c>
    </row>
    <row r="198" spans="2:12" ht="89.25" x14ac:dyDescent="0.25">
      <c r="B198" s="9">
        <v>32</v>
      </c>
      <c r="C198" s="49" t="s">
        <v>292</v>
      </c>
      <c r="D198" s="53" t="s">
        <v>303</v>
      </c>
      <c r="E198" s="49" t="s">
        <v>304</v>
      </c>
      <c r="F198" s="49" t="s">
        <v>294</v>
      </c>
      <c r="G198" s="55">
        <v>408</v>
      </c>
      <c r="H198" s="54">
        <v>0</v>
      </c>
      <c r="I198" s="55">
        <v>408</v>
      </c>
      <c r="J198" s="54">
        <v>0</v>
      </c>
      <c r="K198" s="52">
        <v>0</v>
      </c>
      <c r="L198" s="53" t="s">
        <v>72</v>
      </c>
    </row>
    <row r="199" spans="2:12" ht="63.75" x14ac:dyDescent="0.25">
      <c r="B199" s="5">
        <v>33</v>
      </c>
      <c r="C199" s="49" t="s">
        <v>292</v>
      </c>
      <c r="D199" s="53" t="s">
        <v>305</v>
      </c>
      <c r="E199" s="49" t="s">
        <v>306</v>
      </c>
      <c r="F199" s="49" t="s">
        <v>294</v>
      </c>
      <c r="G199" s="55">
        <v>1488</v>
      </c>
      <c r="H199" s="54">
        <v>0</v>
      </c>
      <c r="I199" s="55">
        <v>1488</v>
      </c>
      <c r="J199" s="54">
        <v>0</v>
      </c>
      <c r="K199" s="52">
        <v>0</v>
      </c>
      <c r="L199" s="53" t="s">
        <v>73</v>
      </c>
    </row>
    <row r="200" spans="2:12" ht="63.75" x14ac:dyDescent="0.25">
      <c r="B200" s="9">
        <v>34</v>
      </c>
      <c r="C200" s="49" t="s">
        <v>292</v>
      </c>
      <c r="D200" s="53" t="s">
        <v>307</v>
      </c>
      <c r="E200" s="49" t="s">
        <v>308</v>
      </c>
      <c r="F200" s="49" t="s">
        <v>294</v>
      </c>
      <c r="G200" s="55">
        <v>250</v>
      </c>
      <c r="H200" s="54">
        <v>0</v>
      </c>
      <c r="I200" s="55">
        <v>250</v>
      </c>
      <c r="J200" s="54">
        <v>0</v>
      </c>
      <c r="K200" s="52">
        <v>0</v>
      </c>
      <c r="L200" s="53" t="s">
        <v>295</v>
      </c>
    </row>
    <row r="201" spans="2:12" ht="63.75" x14ac:dyDescent="0.25">
      <c r="B201" s="5">
        <v>35</v>
      </c>
      <c r="C201" s="49" t="s">
        <v>292</v>
      </c>
      <c r="D201" s="53" t="s">
        <v>309</v>
      </c>
      <c r="E201" s="49" t="s">
        <v>310</v>
      </c>
      <c r="F201" s="49" t="s">
        <v>294</v>
      </c>
      <c r="G201" s="55">
        <v>300</v>
      </c>
      <c r="H201" s="54">
        <v>0</v>
      </c>
      <c r="I201" s="55">
        <v>300</v>
      </c>
      <c r="J201" s="54">
        <v>0</v>
      </c>
      <c r="K201" s="52">
        <v>0</v>
      </c>
      <c r="L201" s="53" t="s">
        <v>295</v>
      </c>
    </row>
    <row r="202" spans="2:12" ht="63.75" x14ac:dyDescent="0.25">
      <c r="B202" s="9">
        <v>36</v>
      </c>
      <c r="C202" s="49" t="s">
        <v>292</v>
      </c>
      <c r="D202" s="53" t="s">
        <v>311</v>
      </c>
      <c r="E202" s="49" t="s">
        <v>312</v>
      </c>
      <c r="F202" s="49" t="s">
        <v>294</v>
      </c>
      <c r="G202" s="55">
        <v>395</v>
      </c>
      <c r="H202" s="54">
        <v>0</v>
      </c>
      <c r="I202" s="55">
        <v>395</v>
      </c>
      <c r="J202" s="54">
        <v>0</v>
      </c>
      <c r="K202" s="52">
        <v>0</v>
      </c>
      <c r="L202" s="53" t="s">
        <v>313</v>
      </c>
    </row>
    <row r="203" spans="2:12" ht="102" x14ac:dyDescent="0.25">
      <c r="B203" s="5">
        <v>37</v>
      </c>
      <c r="C203" s="49" t="s">
        <v>237</v>
      </c>
      <c r="D203" s="68" t="s">
        <v>314</v>
      </c>
      <c r="E203" s="68" t="s">
        <v>315</v>
      </c>
      <c r="F203" s="49" t="s">
        <v>178</v>
      </c>
      <c r="G203" s="54">
        <v>202.5</v>
      </c>
      <c r="H203" s="54">
        <v>0</v>
      </c>
      <c r="I203" s="54">
        <v>202.5</v>
      </c>
      <c r="J203" s="54">
        <v>0</v>
      </c>
      <c r="K203" s="52">
        <v>0</v>
      </c>
      <c r="L203" s="53" t="s">
        <v>258</v>
      </c>
    </row>
    <row r="204" spans="2:12" ht="102" x14ac:dyDescent="0.25">
      <c r="B204" s="9">
        <v>38</v>
      </c>
      <c r="C204" s="49" t="s">
        <v>237</v>
      </c>
      <c r="D204" s="68" t="s">
        <v>316</v>
      </c>
      <c r="E204" s="68" t="s">
        <v>317</v>
      </c>
      <c r="F204" s="49" t="s">
        <v>178</v>
      </c>
      <c r="G204" s="54">
        <v>236.2</v>
      </c>
      <c r="H204" s="54">
        <v>0</v>
      </c>
      <c r="I204" s="54">
        <v>236.2</v>
      </c>
      <c r="J204" s="54">
        <v>0</v>
      </c>
      <c r="K204" s="52">
        <v>0</v>
      </c>
      <c r="L204" s="53" t="s">
        <v>247</v>
      </c>
    </row>
    <row r="205" spans="2:12" ht="102" x14ac:dyDescent="0.25">
      <c r="B205" s="5">
        <v>39</v>
      </c>
      <c r="C205" s="49" t="s">
        <v>237</v>
      </c>
      <c r="D205" s="68" t="s">
        <v>318</v>
      </c>
      <c r="E205" s="68" t="s">
        <v>319</v>
      </c>
      <c r="F205" s="49" t="s">
        <v>178</v>
      </c>
      <c r="G205" s="54">
        <v>162.66999999999999</v>
      </c>
      <c r="H205" s="54">
        <v>0</v>
      </c>
      <c r="I205" s="54">
        <v>162.66999999999999</v>
      </c>
      <c r="J205" s="54">
        <v>0</v>
      </c>
      <c r="K205" s="52">
        <v>0</v>
      </c>
      <c r="L205" s="53" t="s">
        <v>243</v>
      </c>
    </row>
    <row r="206" spans="2:12" ht="102" x14ac:dyDescent="0.25">
      <c r="B206" s="9">
        <v>40</v>
      </c>
      <c r="C206" s="49" t="s">
        <v>237</v>
      </c>
      <c r="D206" s="68" t="s">
        <v>320</v>
      </c>
      <c r="E206" s="68" t="s">
        <v>321</v>
      </c>
      <c r="F206" s="49" t="s">
        <v>178</v>
      </c>
      <c r="G206" s="76">
        <v>300</v>
      </c>
      <c r="H206" s="76">
        <v>0</v>
      </c>
      <c r="I206" s="76">
        <v>300</v>
      </c>
      <c r="J206" s="76">
        <v>0</v>
      </c>
      <c r="K206" s="52">
        <v>0</v>
      </c>
      <c r="L206" s="53" t="s">
        <v>251</v>
      </c>
    </row>
    <row r="207" spans="2:12" ht="102" x14ac:dyDescent="0.25">
      <c r="B207" s="5">
        <v>41</v>
      </c>
      <c r="C207" s="49" t="s">
        <v>237</v>
      </c>
      <c r="D207" s="68" t="s">
        <v>322</v>
      </c>
      <c r="E207" s="68" t="s">
        <v>323</v>
      </c>
      <c r="F207" s="49" t="s">
        <v>178</v>
      </c>
      <c r="G207" s="51">
        <v>500</v>
      </c>
      <c r="H207" s="54">
        <v>0</v>
      </c>
      <c r="I207" s="54">
        <v>500</v>
      </c>
      <c r="J207" s="51">
        <v>0</v>
      </c>
      <c r="K207" s="52">
        <v>0</v>
      </c>
      <c r="L207" s="53" t="s">
        <v>251</v>
      </c>
    </row>
    <row r="208" spans="2:12" ht="102" x14ac:dyDescent="0.25">
      <c r="B208" s="9">
        <v>42</v>
      </c>
      <c r="C208" s="49" t="s">
        <v>237</v>
      </c>
      <c r="D208" s="68" t="s">
        <v>324</v>
      </c>
      <c r="E208" s="68" t="s">
        <v>325</v>
      </c>
      <c r="F208" s="49" t="s">
        <v>178</v>
      </c>
      <c r="G208" s="51">
        <v>300</v>
      </c>
      <c r="H208" s="54">
        <v>0</v>
      </c>
      <c r="I208" s="54">
        <v>300</v>
      </c>
      <c r="J208" s="51">
        <v>0</v>
      </c>
      <c r="K208" s="52">
        <v>0</v>
      </c>
      <c r="L208" s="53" t="s">
        <v>251</v>
      </c>
    </row>
    <row r="209" spans="2:12" ht="102" x14ac:dyDescent="0.25">
      <c r="B209" s="5">
        <v>43</v>
      </c>
      <c r="C209" s="49" t="s">
        <v>237</v>
      </c>
      <c r="D209" s="68" t="s">
        <v>326</v>
      </c>
      <c r="E209" s="68" t="s">
        <v>327</v>
      </c>
      <c r="F209" s="49" t="s">
        <v>178</v>
      </c>
      <c r="G209" s="51">
        <v>200</v>
      </c>
      <c r="H209" s="54">
        <v>0</v>
      </c>
      <c r="I209" s="54">
        <v>200</v>
      </c>
      <c r="J209" s="51">
        <v>0</v>
      </c>
      <c r="K209" s="52">
        <v>0</v>
      </c>
      <c r="L209" s="53" t="s">
        <v>256</v>
      </c>
    </row>
    <row r="210" spans="2:12" ht="102" x14ac:dyDescent="0.25">
      <c r="B210" s="9">
        <v>44</v>
      </c>
      <c r="C210" s="49" t="s">
        <v>237</v>
      </c>
      <c r="D210" s="68" t="s">
        <v>328</v>
      </c>
      <c r="E210" s="68" t="s">
        <v>329</v>
      </c>
      <c r="F210" s="49" t="s">
        <v>178</v>
      </c>
      <c r="G210" s="51">
        <v>150</v>
      </c>
      <c r="H210" s="54">
        <v>0</v>
      </c>
      <c r="I210" s="54">
        <v>150</v>
      </c>
      <c r="J210" s="51">
        <v>0</v>
      </c>
      <c r="K210" s="52">
        <v>0</v>
      </c>
      <c r="L210" s="53" t="s">
        <v>258</v>
      </c>
    </row>
    <row r="211" spans="2:12" ht="102" x14ac:dyDescent="0.25">
      <c r="B211" s="5">
        <v>45</v>
      </c>
      <c r="C211" s="49" t="s">
        <v>237</v>
      </c>
      <c r="D211" s="68" t="s">
        <v>330</v>
      </c>
      <c r="E211" s="68" t="s">
        <v>331</v>
      </c>
      <c r="F211" s="49" t="s">
        <v>178</v>
      </c>
      <c r="G211" s="51">
        <v>500</v>
      </c>
      <c r="H211" s="54">
        <v>0</v>
      </c>
      <c r="I211" s="54">
        <v>500</v>
      </c>
      <c r="J211" s="51">
        <v>0</v>
      </c>
      <c r="K211" s="52">
        <v>0</v>
      </c>
      <c r="L211" s="53" t="s">
        <v>256</v>
      </c>
    </row>
    <row r="212" spans="2:12" ht="102" x14ac:dyDescent="0.25">
      <c r="B212" s="9">
        <v>46</v>
      </c>
      <c r="C212" s="49" t="s">
        <v>237</v>
      </c>
      <c r="D212" s="68" t="s">
        <v>332</v>
      </c>
      <c r="E212" s="68" t="s">
        <v>333</v>
      </c>
      <c r="F212" s="49" t="s">
        <v>178</v>
      </c>
      <c r="G212" s="51">
        <v>2000</v>
      </c>
      <c r="H212" s="54">
        <v>0</v>
      </c>
      <c r="I212" s="54">
        <v>2000</v>
      </c>
      <c r="J212" s="51">
        <v>0</v>
      </c>
      <c r="K212" s="52">
        <v>0</v>
      </c>
      <c r="L212" s="53" t="s">
        <v>247</v>
      </c>
    </row>
    <row r="213" spans="2:12" ht="102" x14ac:dyDescent="0.25">
      <c r="B213" s="5">
        <v>47</v>
      </c>
      <c r="C213" s="49" t="s">
        <v>237</v>
      </c>
      <c r="D213" s="68" t="s">
        <v>334</v>
      </c>
      <c r="E213" s="68" t="s">
        <v>335</v>
      </c>
      <c r="F213" s="49" t="s">
        <v>178</v>
      </c>
      <c r="G213" s="51">
        <v>400</v>
      </c>
      <c r="H213" s="54">
        <v>0</v>
      </c>
      <c r="I213" s="54">
        <v>400</v>
      </c>
      <c r="J213" s="51">
        <v>0</v>
      </c>
      <c r="K213" s="52">
        <v>0</v>
      </c>
      <c r="L213" s="53" t="s">
        <v>256</v>
      </c>
    </row>
    <row r="214" spans="2:12" ht="102" x14ac:dyDescent="0.25">
      <c r="B214" s="9">
        <v>48</v>
      </c>
      <c r="C214" s="49" t="s">
        <v>237</v>
      </c>
      <c r="D214" s="68" t="s">
        <v>336</v>
      </c>
      <c r="E214" s="68" t="s">
        <v>337</v>
      </c>
      <c r="F214" s="49" t="s">
        <v>178</v>
      </c>
      <c r="G214" s="51">
        <v>1210.5</v>
      </c>
      <c r="H214" s="54">
        <v>0</v>
      </c>
      <c r="I214" s="54">
        <v>1210.5</v>
      </c>
      <c r="J214" s="51">
        <v>0</v>
      </c>
      <c r="K214" s="52">
        <v>0</v>
      </c>
      <c r="L214" s="53" t="s">
        <v>258</v>
      </c>
    </row>
    <row r="215" spans="2:12" ht="102" x14ac:dyDescent="0.25">
      <c r="B215" s="5">
        <v>49</v>
      </c>
      <c r="C215" s="49" t="s">
        <v>237</v>
      </c>
      <c r="D215" s="67" t="s">
        <v>338</v>
      </c>
      <c r="E215" s="68" t="s">
        <v>339</v>
      </c>
      <c r="F215" s="49" t="s">
        <v>178</v>
      </c>
      <c r="G215" s="54">
        <v>425.5</v>
      </c>
      <c r="H215" s="54">
        <v>0</v>
      </c>
      <c r="I215" s="54">
        <v>425.5</v>
      </c>
      <c r="J215" s="54">
        <v>0</v>
      </c>
      <c r="K215" s="52">
        <v>0</v>
      </c>
      <c r="L215" s="53" t="s">
        <v>267</v>
      </c>
    </row>
    <row r="216" spans="2:12" ht="63.75" x14ac:dyDescent="0.25">
      <c r="B216" s="5">
        <v>50</v>
      </c>
      <c r="C216" s="49" t="s">
        <v>240</v>
      </c>
      <c r="D216" s="53"/>
      <c r="E216" s="49" t="s">
        <v>241</v>
      </c>
      <c r="F216" s="49" t="s">
        <v>166</v>
      </c>
      <c r="G216" s="54">
        <v>500</v>
      </c>
      <c r="H216" s="54">
        <v>0</v>
      </c>
      <c r="I216" s="54">
        <v>500</v>
      </c>
      <c r="J216" s="54">
        <v>0</v>
      </c>
      <c r="K216" s="52">
        <v>0</v>
      </c>
      <c r="L216" s="53" t="s">
        <v>167</v>
      </c>
    </row>
    <row r="217" spans="2:12" ht="25.5" x14ac:dyDescent="0.25">
      <c r="B217" s="5"/>
      <c r="C217" s="77" t="s">
        <v>19</v>
      </c>
      <c r="D217" s="70" t="s">
        <v>18</v>
      </c>
      <c r="E217" s="71" t="s">
        <v>18</v>
      </c>
      <c r="F217" s="71"/>
      <c r="G217" s="78">
        <f>SUM(G167:G216)</f>
        <v>69628.56</v>
      </c>
      <c r="H217" s="78">
        <f t="shared" ref="H217:K217" si="9">SUM(H167:H216)</f>
        <v>0</v>
      </c>
      <c r="I217" s="78">
        <f t="shared" si="9"/>
        <v>69428.56</v>
      </c>
      <c r="J217" s="78">
        <f t="shared" si="9"/>
        <v>0</v>
      </c>
      <c r="K217" s="78">
        <f t="shared" si="9"/>
        <v>0</v>
      </c>
      <c r="L217" s="74" t="s">
        <v>18</v>
      </c>
    </row>
    <row r="218" spans="2:12" ht="15.75" x14ac:dyDescent="0.25">
      <c r="B218" s="46" t="s">
        <v>21</v>
      </c>
      <c r="C218" s="47"/>
      <c r="D218" s="47"/>
      <c r="E218" s="47"/>
      <c r="F218" s="47"/>
      <c r="G218" s="47"/>
      <c r="H218" s="47"/>
      <c r="I218" s="47"/>
      <c r="J218" s="47"/>
      <c r="K218" s="47"/>
      <c r="L218" s="48"/>
    </row>
    <row r="219" spans="2:12" ht="114.75" x14ac:dyDescent="0.25">
      <c r="B219" s="5">
        <v>1</v>
      </c>
      <c r="C219" s="49" t="s">
        <v>196</v>
      </c>
      <c r="D219" s="50" t="s">
        <v>340</v>
      </c>
      <c r="E219" s="50" t="s">
        <v>249</v>
      </c>
      <c r="F219" s="49" t="s">
        <v>178</v>
      </c>
      <c r="G219" s="54">
        <v>162.66999999999999</v>
      </c>
      <c r="H219" s="54">
        <v>0</v>
      </c>
      <c r="I219" s="54">
        <v>0</v>
      </c>
      <c r="J219" s="54">
        <v>162.66999999999999</v>
      </c>
      <c r="K219" s="52">
        <v>0</v>
      </c>
      <c r="L219" s="53" t="s">
        <v>341</v>
      </c>
    </row>
    <row r="220" spans="2:12" ht="114.75" x14ac:dyDescent="0.25">
      <c r="B220" s="9">
        <v>2</v>
      </c>
      <c r="C220" s="49" t="s">
        <v>196</v>
      </c>
      <c r="D220" s="50" t="s">
        <v>342</v>
      </c>
      <c r="E220" s="50" t="s">
        <v>255</v>
      </c>
      <c r="F220" s="49" t="s">
        <v>178</v>
      </c>
      <c r="G220" s="54">
        <v>480.34</v>
      </c>
      <c r="H220" s="54">
        <v>0</v>
      </c>
      <c r="I220" s="54">
        <v>0</v>
      </c>
      <c r="J220" s="54">
        <v>480.34</v>
      </c>
      <c r="K220" s="52">
        <v>0</v>
      </c>
      <c r="L220" s="53" t="s">
        <v>343</v>
      </c>
    </row>
    <row r="221" spans="2:12" ht="114.75" x14ac:dyDescent="0.25">
      <c r="B221" s="5">
        <v>3</v>
      </c>
      <c r="C221" s="49" t="s">
        <v>196</v>
      </c>
      <c r="D221" s="50" t="s">
        <v>344</v>
      </c>
      <c r="E221" s="50" t="s">
        <v>260</v>
      </c>
      <c r="F221" s="49" t="s">
        <v>178</v>
      </c>
      <c r="G221" s="54">
        <v>1856</v>
      </c>
      <c r="H221" s="54">
        <v>0</v>
      </c>
      <c r="I221" s="54">
        <v>0</v>
      </c>
      <c r="J221" s="54">
        <v>1856</v>
      </c>
      <c r="K221" s="52">
        <v>0</v>
      </c>
      <c r="L221" s="53" t="s">
        <v>343</v>
      </c>
    </row>
    <row r="222" spans="2:12" ht="114.75" x14ac:dyDescent="0.25">
      <c r="B222" s="9">
        <v>4</v>
      </c>
      <c r="C222" s="49" t="s">
        <v>196</v>
      </c>
      <c r="D222" s="50" t="s">
        <v>345</v>
      </c>
      <c r="E222" s="50" t="s">
        <v>198</v>
      </c>
      <c r="F222" s="49" t="s">
        <v>178</v>
      </c>
      <c r="G222" s="54">
        <v>1605.8</v>
      </c>
      <c r="H222" s="54">
        <v>0</v>
      </c>
      <c r="I222" s="54">
        <v>0</v>
      </c>
      <c r="J222" s="54">
        <v>1605.8</v>
      </c>
      <c r="K222" s="52">
        <v>0</v>
      </c>
      <c r="L222" s="53" t="s">
        <v>343</v>
      </c>
    </row>
    <row r="223" spans="2:12" ht="114.75" x14ac:dyDescent="0.25">
      <c r="B223" s="5">
        <v>5</v>
      </c>
      <c r="C223" s="49" t="s">
        <v>196</v>
      </c>
      <c r="D223" s="50" t="s">
        <v>346</v>
      </c>
      <c r="E223" s="50" t="s">
        <v>264</v>
      </c>
      <c r="F223" s="49" t="s">
        <v>178</v>
      </c>
      <c r="G223" s="54">
        <v>250</v>
      </c>
      <c r="H223" s="54">
        <v>0</v>
      </c>
      <c r="I223" s="54">
        <v>0</v>
      </c>
      <c r="J223" s="54">
        <v>250</v>
      </c>
      <c r="K223" s="52">
        <v>0</v>
      </c>
      <c r="L223" s="53" t="s">
        <v>341</v>
      </c>
    </row>
    <row r="224" spans="2:12" ht="114.75" x14ac:dyDescent="0.25">
      <c r="B224" s="9">
        <v>6</v>
      </c>
      <c r="C224" s="49" t="s">
        <v>196</v>
      </c>
      <c r="D224" s="50" t="s">
        <v>347</v>
      </c>
      <c r="E224" s="50" t="s">
        <v>266</v>
      </c>
      <c r="F224" s="49" t="s">
        <v>178</v>
      </c>
      <c r="G224" s="54">
        <v>372.53</v>
      </c>
      <c r="H224" s="54">
        <v>0</v>
      </c>
      <c r="I224" s="54">
        <v>0</v>
      </c>
      <c r="J224" s="54">
        <v>372.53</v>
      </c>
      <c r="K224" s="52">
        <v>0</v>
      </c>
      <c r="L224" s="53" t="s">
        <v>348</v>
      </c>
    </row>
    <row r="225" spans="2:12" ht="114.75" x14ac:dyDescent="0.25">
      <c r="B225" s="5">
        <v>7</v>
      </c>
      <c r="C225" s="49" t="s">
        <v>196</v>
      </c>
      <c r="D225" s="50" t="s">
        <v>349</v>
      </c>
      <c r="E225" s="50" t="s">
        <v>272</v>
      </c>
      <c r="F225" s="49" t="s">
        <v>178</v>
      </c>
      <c r="G225" s="54">
        <v>1157.55</v>
      </c>
      <c r="H225" s="54">
        <v>0</v>
      </c>
      <c r="I225" s="54">
        <v>0</v>
      </c>
      <c r="J225" s="54">
        <v>1157.55</v>
      </c>
      <c r="K225" s="52">
        <v>0</v>
      </c>
      <c r="L225" s="53" t="s">
        <v>348</v>
      </c>
    </row>
    <row r="226" spans="2:12" ht="114.75" x14ac:dyDescent="0.25">
      <c r="B226" s="9">
        <v>8</v>
      </c>
      <c r="C226" s="49" t="s">
        <v>196</v>
      </c>
      <c r="D226" s="50" t="s">
        <v>350</v>
      </c>
      <c r="E226" s="50" t="s">
        <v>275</v>
      </c>
      <c r="F226" s="49" t="s">
        <v>178</v>
      </c>
      <c r="G226" s="54">
        <v>1316.5</v>
      </c>
      <c r="H226" s="54">
        <v>0</v>
      </c>
      <c r="I226" s="54">
        <v>0</v>
      </c>
      <c r="J226" s="54">
        <v>1316.5</v>
      </c>
      <c r="K226" s="52">
        <v>0</v>
      </c>
      <c r="L226" s="57" t="s">
        <v>343</v>
      </c>
    </row>
    <row r="227" spans="2:12" ht="114.75" x14ac:dyDescent="0.25">
      <c r="B227" s="5">
        <v>9</v>
      </c>
      <c r="C227" s="49" t="s">
        <v>196</v>
      </c>
      <c r="D227" s="50" t="s">
        <v>351</v>
      </c>
      <c r="E227" s="50" t="s">
        <v>277</v>
      </c>
      <c r="F227" s="49" t="s">
        <v>178</v>
      </c>
      <c r="G227" s="55">
        <v>250</v>
      </c>
      <c r="H227" s="54">
        <v>0</v>
      </c>
      <c r="I227" s="54">
        <v>0</v>
      </c>
      <c r="J227" s="54">
        <v>250</v>
      </c>
      <c r="K227" s="52">
        <v>0</v>
      </c>
      <c r="L227" s="53" t="s">
        <v>343</v>
      </c>
    </row>
    <row r="228" spans="2:12" ht="38.25" x14ac:dyDescent="0.25">
      <c r="B228" s="9">
        <v>10</v>
      </c>
      <c r="C228" s="49" t="s">
        <v>230</v>
      </c>
      <c r="D228" s="79" t="s">
        <v>352</v>
      </c>
      <c r="E228" s="79" t="s">
        <v>235</v>
      </c>
      <c r="F228" s="49" t="s">
        <v>33</v>
      </c>
      <c r="G228" s="54">
        <f>J228</f>
        <v>287.8</v>
      </c>
      <c r="H228" s="54">
        <v>0</v>
      </c>
      <c r="I228" s="54">
        <v>0</v>
      </c>
      <c r="J228" s="54">
        <v>287.8</v>
      </c>
      <c r="K228" s="52">
        <v>0</v>
      </c>
      <c r="L228" s="53" t="s">
        <v>353</v>
      </c>
    </row>
    <row r="229" spans="2:12" ht="102" x14ac:dyDescent="0.25">
      <c r="B229" s="5">
        <v>11</v>
      </c>
      <c r="C229" s="49" t="s">
        <v>230</v>
      </c>
      <c r="D229" s="79" t="s">
        <v>354</v>
      </c>
      <c r="E229" s="79" t="s">
        <v>285</v>
      </c>
      <c r="F229" s="49" t="s">
        <v>33</v>
      </c>
      <c r="G229" s="54">
        <f>J229</f>
        <v>700</v>
      </c>
      <c r="H229" s="54">
        <v>0</v>
      </c>
      <c r="I229" s="54">
        <v>0</v>
      </c>
      <c r="J229" s="54">
        <v>700</v>
      </c>
      <c r="K229" s="52">
        <v>0</v>
      </c>
      <c r="L229" s="53" t="s">
        <v>355</v>
      </c>
    </row>
    <row r="230" spans="2:12" ht="63.75" x14ac:dyDescent="0.25">
      <c r="B230" s="9">
        <v>12</v>
      </c>
      <c r="C230" s="49" t="s">
        <v>230</v>
      </c>
      <c r="D230" s="79" t="s">
        <v>356</v>
      </c>
      <c r="E230" s="79" t="s">
        <v>288</v>
      </c>
      <c r="F230" s="49" t="s">
        <v>33</v>
      </c>
      <c r="G230" s="54">
        <f>J230</f>
        <v>1000</v>
      </c>
      <c r="H230" s="54">
        <v>0</v>
      </c>
      <c r="I230" s="54">
        <v>0</v>
      </c>
      <c r="J230" s="54">
        <v>1000</v>
      </c>
      <c r="K230" s="52">
        <v>0</v>
      </c>
      <c r="L230" s="53" t="s">
        <v>353</v>
      </c>
    </row>
    <row r="231" spans="2:12" ht="114.75" x14ac:dyDescent="0.25">
      <c r="B231" s="5">
        <v>13</v>
      </c>
      <c r="C231" s="49" t="s">
        <v>230</v>
      </c>
      <c r="D231" s="79" t="s">
        <v>357</v>
      </c>
      <c r="E231" s="79" t="s">
        <v>291</v>
      </c>
      <c r="F231" s="49" t="s">
        <v>33</v>
      </c>
      <c r="G231" s="54">
        <f>J231</f>
        <v>300</v>
      </c>
      <c r="H231" s="54">
        <v>0</v>
      </c>
      <c r="I231" s="54">
        <v>0</v>
      </c>
      <c r="J231" s="54">
        <v>300</v>
      </c>
      <c r="K231" s="52">
        <v>0</v>
      </c>
      <c r="L231" s="53" t="s">
        <v>353</v>
      </c>
    </row>
    <row r="232" spans="2:12" ht="63.75" x14ac:dyDescent="0.25">
      <c r="B232" s="9">
        <v>14</v>
      </c>
      <c r="C232" s="49" t="s">
        <v>292</v>
      </c>
      <c r="D232" s="53" t="s">
        <v>358</v>
      </c>
      <c r="E232" s="49" t="s">
        <v>41</v>
      </c>
      <c r="F232" s="49" t="s">
        <v>294</v>
      </c>
      <c r="G232" s="54">
        <v>784.1</v>
      </c>
      <c r="H232" s="54">
        <v>0</v>
      </c>
      <c r="I232" s="54">
        <v>0</v>
      </c>
      <c r="J232" s="54">
        <v>784.1</v>
      </c>
      <c r="K232" s="52">
        <v>0</v>
      </c>
      <c r="L232" s="53" t="s">
        <v>68</v>
      </c>
    </row>
    <row r="233" spans="2:12" ht="63.75" x14ac:dyDescent="0.25">
      <c r="B233" s="5">
        <v>15</v>
      </c>
      <c r="C233" s="49" t="s">
        <v>292</v>
      </c>
      <c r="D233" s="53" t="s">
        <v>359</v>
      </c>
      <c r="E233" s="49" t="s">
        <v>32</v>
      </c>
      <c r="F233" s="49" t="s">
        <v>294</v>
      </c>
      <c r="G233" s="54">
        <v>1985.6</v>
      </c>
      <c r="H233" s="54">
        <v>0</v>
      </c>
      <c r="I233" s="54">
        <v>0</v>
      </c>
      <c r="J233" s="54">
        <v>1985.6</v>
      </c>
      <c r="K233" s="52">
        <v>0</v>
      </c>
      <c r="L233" s="53" t="s">
        <v>68</v>
      </c>
    </row>
    <row r="234" spans="2:12" ht="63.75" x14ac:dyDescent="0.25">
      <c r="B234" s="9">
        <v>16</v>
      </c>
      <c r="C234" s="49" t="s">
        <v>292</v>
      </c>
      <c r="D234" s="53" t="s">
        <v>360</v>
      </c>
      <c r="E234" s="49" t="s">
        <v>298</v>
      </c>
      <c r="F234" s="49" t="s">
        <v>294</v>
      </c>
      <c r="G234" s="55">
        <v>2061.6</v>
      </c>
      <c r="H234" s="54">
        <v>0</v>
      </c>
      <c r="I234" s="54">
        <v>0</v>
      </c>
      <c r="J234" s="54">
        <v>2061.6</v>
      </c>
      <c r="K234" s="52">
        <v>0</v>
      </c>
      <c r="L234" s="53" t="s">
        <v>45</v>
      </c>
    </row>
    <row r="235" spans="2:12" ht="191.25" x14ac:dyDescent="0.25">
      <c r="B235" s="5">
        <v>17</v>
      </c>
      <c r="C235" s="49" t="s">
        <v>292</v>
      </c>
      <c r="D235" s="53" t="s">
        <v>361</v>
      </c>
      <c r="E235" s="49" t="s">
        <v>300</v>
      </c>
      <c r="F235" s="49" t="s">
        <v>294</v>
      </c>
      <c r="G235" s="55">
        <v>350</v>
      </c>
      <c r="H235" s="54">
        <v>0</v>
      </c>
      <c r="I235" s="54">
        <v>0</v>
      </c>
      <c r="J235" s="54">
        <v>350</v>
      </c>
      <c r="K235" s="52">
        <v>0</v>
      </c>
      <c r="L235" s="53" t="s">
        <v>68</v>
      </c>
    </row>
    <row r="236" spans="2:12" ht="89.25" x14ac:dyDescent="0.25">
      <c r="B236" s="9">
        <v>18</v>
      </c>
      <c r="C236" s="49" t="s">
        <v>292</v>
      </c>
      <c r="D236" s="53" t="s">
        <v>362</v>
      </c>
      <c r="E236" s="49" t="s">
        <v>302</v>
      </c>
      <c r="F236" s="49" t="s">
        <v>294</v>
      </c>
      <c r="G236" s="55">
        <v>170</v>
      </c>
      <c r="H236" s="54">
        <v>0</v>
      </c>
      <c r="I236" s="54">
        <v>0</v>
      </c>
      <c r="J236" s="54">
        <v>170</v>
      </c>
      <c r="K236" s="52">
        <v>0</v>
      </c>
      <c r="L236" s="53" t="s">
        <v>45</v>
      </c>
    </row>
    <row r="237" spans="2:12" ht="89.25" x14ac:dyDescent="0.25">
      <c r="B237" s="5">
        <v>19</v>
      </c>
      <c r="C237" s="49" t="s">
        <v>292</v>
      </c>
      <c r="D237" s="53" t="s">
        <v>363</v>
      </c>
      <c r="E237" s="49" t="s">
        <v>304</v>
      </c>
      <c r="F237" s="49" t="s">
        <v>294</v>
      </c>
      <c r="G237" s="55">
        <v>408</v>
      </c>
      <c r="H237" s="54">
        <v>0</v>
      </c>
      <c r="I237" s="54">
        <v>0</v>
      </c>
      <c r="J237" s="54">
        <v>408</v>
      </c>
      <c r="K237" s="52">
        <v>0</v>
      </c>
      <c r="L237" s="53" t="s">
        <v>45</v>
      </c>
    </row>
    <row r="238" spans="2:12" ht="63.75" x14ac:dyDescent="0.25">
      <c r="B238" s="9">
        <v>20</v>
      </c>
      <c r="C238" s="49" t="s">
        <v>292</v>
      </c>
      <c r="D238" s="53" t="s">
        <v>364</v>
      </c>
      <c r="E238" s="49" t="s">
        <v>306</v>
      </c>
      <c r="F238" s="49" t="s">
        <v>294</v>
      </c>
      <c r="G238" s="55">
        <v>1488</v>
      </c>
      <c r="H238" s="54">
        <v>0</v>
      </c>
      <c r="I238" s="54">
        <v>0</v>
      </c>
      <c r="J238" s="54">
        <v>1488</v>
      </c>
      <c r="K238" s="52">
        <v>0</v>
      </c>
      <c r="L238" s="53" t="s">
        <v>68</v>
      </c>
    </row>
    <row r="239" spans="2:12" ht="63.75" x14ac:dyDescent="0.25">
      <c r="B239" s="5">
        <v>21</v>
      </c>
      <c r="C239" s="49" t="s">
        <v>292</v>
      </c>
      <c r="D239" s="53" t="s">
        <v>365</v>
      </c>
      <c r="E239" s="49" t="s">
        <v>308</v>
      </c>
      <c r="F239" s="49" t="s">
        <v>294</v>
      </c>
      <c r="G239" s="55">
        <v>250</v>
      </c>
      <c r="H239" s="54">
        <v>0</v>
      </c>
      <c r="I239" s="54">
        <v>0</v>
      </c>
      <c r="J239" s="54">
        <v>250</v>
      </c>
      <c r="K239" s="52">
        <v>0</v>
      </c>
      <c r="L239" s="53" t="s">
        <v>68</v>
      </c>
    </row>
    <row r="240" spans="2:12" ht="63.75" x14ac:dyDescent="0.25">
      <c r="B240" s="9">
        <v>22</v>
      </c>
      <c r="C240" s="49" t="s">
        <v>292</v>
      </c>
      <c r="D240" s="53" t="s">
        <v>366</v>
      </c>
      <c r="E240" s="49" t="s">
        <v>310</v>
      </c>
      <c r="F240" s="49" t="s">
        <v>294</v>
      </c>
      <c r="G240" s="55">
        <v>300</v>
      </c>
      <c r="H240" s="54">
        <v>0</v>
      </c>
      <c r="I240" s="54">
        <v>0</v>
      </c>
      <c r="J240" s="54">
        <v>300</v>
      </c>
      <c r="K240" s="52">
        <v>0</v>
      </c>
      <c r="L240" s="53" t="s">
        <v>68</v>
      </c>
    </row>
    <row r="241" spans="2:12" ht="63.75" x14ac:dyDescent="0.25">
      <c r="B241" s="5">
        <v>23</v>
      </c>
      <c r="C241" s="49" t="s">
        <v>292</v>
      </c>
      <c r="D241" s="53" t="s">
        <v>367</v>
      </c>
      <c r="E241" s="49" t="s">
        <v>312</v>
      </c>
      <c r="F241" s="49" t="s">
        <v>294</v>
      </c>
      <c r="G241" s="55">
        <v>395</v>
      </c>
      <c r="H241" s="54">
        <v>0</v>
      </c>
      <c r="I241" s="54">
        <v>0</v>
      </c>
      <c r="J241" s="54">
        <v>395</v>
      </c>
      <c r="K241" s="52">
        <v>0</v>
      </c>
      <c r="L241" s="53" t="s">
        <v>368</v>
      </c>
    </row>
    <row r="242" spans="2:12" ht="63.75" x14ac:dyDescent="0.25">
      <c r="B242" s="9">
        <v>24</v>
      </c>
      <c r="C242" s="49" t="s">
        <v>240</v>
      </c>
      <c r="D242" s="53"/>
      <c r="E242" s="49" t="s">
        <v>241</v>
      </c>
      <c r="F242" s="49" t="s">
        <v>166</v>
      </c>
      <c r="G242" s="54">
        <v>500</v>
      </c>
      <c r="H242" s="54">
        <v>0</v>
      </c>
      <c r="I242" s="54">
        <v>0</v>
      </c>
      <c r="J242" s="54">
        <v>500</v>
      </c>
      <c r="K242" s="52">
        <v>0</v>
      </c>
      <c r="L242" s="53" t="s">
        <v>146</v>
      </c>
    </row>
    <row r="243" spans="2:12" ht="25.5" x14ac:dyDescent="0.25">
      <c r="B243" s="5"/>
      <c r="C243" s="77" t="s">
        <v>20</v>
      </c>
      <c r="D243" s="70" t="s">
        <v>18</v>
      </c>
      <c r="E243" s="71" t="s">
        <v>18</v>
      </c>
      <c r="F243" s="71"/>
      <c r="G243" s="78">
        <f>SUM(G219:G242)</f>
        <v>18431.490000000002</v>
      </c>
      <c r="H243" s="78">
        <f t="shared" ref="H243:J243" si="10">SUM(H219:H242)</f>
        <v>0</v>
      </c>
      <c r="I243" s="78">
        <f t="shared" si="10"/>
        <v>0</v>
      </c>
      <c r="J243" s="78">
        <f t="shared" si="10"/>
        <v>18431.490000000002</v>
      </c>
      <c r="K243" s="78">
        <f>SUM(K219:K242)</f>
        <v>0</v>
      </c>
      <c r="L243" s="74" t="s">
        <v>18</v>
      </c>
    </row>
    <row r="244" spans="2:12" ht="15.75" x14ac:dyDescent="0.25">
      <c r="B244" s="27" t="s">
        <v>14</v>
      </c>
      <c r="C244" s="28"/>
      <c r="D244" s="28"/>
      <c r="E244" s="28"/>
      <c r="F244" s="28"/>
      <c r="G244" s="28"/>
      <c r="H244" s="28"/>
      <c r="I244" s="28"/>
      <c r="J244" s="28"/>
      <c r="K244" s="28"/>
      <c r="L244" s="29"/>
    </row>
    <row r="245" spans="2:12" ht="33.75" x14ac:dyDescent="0.25">
      <c r="B245" s="5">
        <v>1</v>
      </c>
      <c r="C245" s="5" t="s">
        <v>369</v>
      </c>
      <c r="D245" s="6" t="s">
        <v>370</v>
      </c>
      <c r="E245" s="5" t="s">
        <v>371</v>
      </c>
      <c r="F245" s="5" t="s">
        <v>106</v>
      </c>
      <c r="G245" s="12">
        <v>5170</v>
      </c>
      <c r="H245" s="12">
        <v>5170</v>
      </c>
      <c r="I245" s="7">
        <v>0</v>
      </c>
      <c r="J245" s="7">
        <v>0</v>
      </c>
      <c r="K245" s="7">
        <v>0</v>
      </c>
      <c r="L245" s="6" t="s">
        <v>167</v>
      </c>
    </row>
    <row r="246" spans="2:12" ht="33.75" x14ac:dyDescent="0.25">
      <c r="B246" s="5">
        <v>2</v>
      </c>
      <c r="C246" s="5" t="s">
        <v>369</v>
      </c>
      <c r="D246" s="6" t="s">
        <v>370</v>
      </c>
      <c r="E246" s="5" t="s">
        <v>372</v>
      </c>
      <c r="F246" s="5" t="s">
        <v>106</v>
      </c>
      <c r="G246" s="12">
        <v>5625.28</v>
      </c>
      <c r="H246" s="12">
        <v>5625.28</v>
      </c>
      <c r="I246" s="7">
        <v>0</v>
      </c>
      <c r="J246" s="7">
        <v>0</v>
      </c>
      <c r="K246" s="7">
        <v>0</v>
      </c>
      <c r="L246" s="6" t="s">
        <v>373</v>
      </c>
    </row>
    <row r="247" spans="2:12" ht="33.75" x14ac:dyDescent="0.25">
      <c r="B247" s="5">
        <v>3</v>
      </c>
      <c r="C247" s="5" t="s">
        <v>369</v>
      </c>
      <c r="D247" s="6" t="s">
        <v>370</v>
      </c>
      <c r="E247" s="5" t="s">
        <v>374</v>
      </c>
      <c r="F247" s="5" t="s">
        <v>106</v>
      </c>
      <c r="G247" s="12">
        <v>7370</v>
      </c>
      <c r="H247" s="12">
        <v>7370</v>
      </c>
      <c r="I247" s="7">
        <v>0</v>
      </c>
      <c r="J247" s="7">
        <v>0</v>
      </c>
      <c r="K247" s="7">
        <v>0</v>
      </c>
      <c r="L247" s="6" t="s">
        <v>167</v>
      </c>
    </row>
    <row r="248" spans="2:12" ht="33.75" x14ac:dyDescent="0.25">
      <c r="B248" s="5">
        <v>4</v>
      </c>
      <c r="C248" s="5" t="s">
        <v>369</v>
      </c>
      <c r="D248" s="6" t="s">
        <v>370</v>
      </c>
      <c r="E248" s="5" t="s">
        <v>375</v>
      </c>
      <c r="F248" s="5" t="s">
        <v>106</v>
      </c>
      <c r="G248" s="80">
        <v>6270</v>
      </c>
      <c r="H248" s="80">
        <v>6270</v>
      </c>
      <c r="I248" s="7">
        <v>0</v>
      </c>
      <c r="J248" s="7">
        <v>0</v>
      </c>
      <c r="K248" s="7">
        <v>0</v>
      </c>
      <c r="L248" s="6" t="s">
        <v>167</v>
      </c>
    </row>
    <row r="249" spans="2:12" ht="33.75" x14ac:dyDescent="0.25">
      <c r="B249" s="5">
        <v>5</v>
      </c>
      <c r="C249" s="5" t="s">
        <v>369</v>
      </c>
      <c r="D249" s="6" t="s">
        <v>370</v>
      </c>
      <c r="E249" s="5" t="s">
        <v>375</v>
      </c>
      <c r="F249" s="5" t="s">
        <v>106</v>
      </c>
      <c r="G249" s="80">
        <v>6270</v>
      </c>
      <c r="H249" s="80">
        <v>6270</v>
      </c>
      <c r="I249" s="7">
        <v>0</v>
      </c>
      <c r="J249" s="7">
        <v>0</v>
      </c>
      <c r="K249" s="7">
        <v>0</v>
      </c>
      <c r="L249" s="6" t="s">
        <v>167</v>
      </c>
    </row>
    <row r="250" spans="2:12" ht="33.75" x14ac:dyDescent="0.25">
      <c r="B250" s="5">
        <v>6</v>
      </c>
      <c r="C250" s="5" t="s">
        <v>369</v>
      </c>
      <c r="D250" s="6" t="s">
        <v>370</v>
      </c>
      <c r="E250" s="5" t="s">
        <v>376</v>
      </c>
      <c r="F250" s="5" t="s">
        <v>106</v>
      </c>
      <c r="G250" s="80">
        <v>8140</v>
      </c>
      <c r="H250" s="80">
        <v>8140</v>
      </c>
      <c r="I250" s="7">
        <v>0</v>
      </c>
      <c r="J250" s="7">
        <v>0</v>
      </c>
      <c r="K250" s="7">
        <v>0</v>
      </c>
      <c r="L250" s="6" t="s">
        <v>167</v>
      </c>
    </row>
    <row r="251" spans="2:12" ht="33.75" x14ac:dyDescent="0.25">
      <c r="B251" s="5">
        <v>7</v>
      </c>
      <c r="C251" s="5" t="s">
        <v>369</v>
      </c>
      <c r="D251" s="6" t="s">
        <v>370</v>
      </c>
      <c r="E251" s="5" t="s">
        <v>377</v>
      </c>
      <c r="F251" s="5" t="s">
        <v>106</v>
      </c>
      <c r="G251" s="80">
        <v>5940</v>
      </c>
      <c r="H251" s="80">
        <v>5940</v>
      </c>
      <c r="I251" s="7">
        <v>0</v>
      </c>
      <c r="J251" s="7">
        <v>0</v>
      </c>
      <c r="K251" s="7">
        <v>0</v>
      </c>
      <c r="L251" s="6" t="s">
        <v>167</v>
      </c>
    </row>
    <row r="252" spans="2:12" ht="33.75" x14ac:dyDescent="0.25">
      <c r="B252" s="5">
        <v>8</v>
      </c>
      <c r="C252" s="5" t="s">
        <v>369</v>
      </c>
      <c r="D252" s="6" t="s">
        <v>370</v>
      </c>
      <c r="E252" s="5" t="s">
        <v>378</v>
      </c>
      <c r="F252" s="5" t="s">
        <v>106</v>
      </c>
      <c r="G252" s="80">
        <v>4400</v>
      </c>
      <c r="H252" s="80">
        <v>4400</v>
      </c>
      <c r="I252" s="7">
        <v>0</v>
      </c>
      <c r="J252" s="7">
        <v>0</v>
      </c>
      <c r="K252" s="7">
        <v>0</v>
      </c>
      <c r="L252" s="6" t="s">
        <v>167</v>
      </c>
    </row>
    <row r="253" spans="2:12" ht="33.75" x14ac:dyDescent="0.25">
      <c r="B253" s="5">
        <v>9</v>
      </c>
      <c r="C253" s="5" t="s">
        <v>369</v>
      </c>
      <c r="D253" s="6" t="s">
        <v>370</v>
      </c>
      <c r="E253" s="5" t="s">
        <v>379</v>
      </c>
      <c r="F253" s="5" t="s">
        <v>106</v>
      </c>
      <c r="G253" s="80">
        <v>4290</v>
      </c>
      <c r="H253" s="80">
        <v>4290</v>
      </c>
      <c r="I253" s="7">
        <v>0</v>
      </c>
      <c r="J253" s="7">
        <v>0</v>
      </c>
      <c r="K253" s="7">
        <v>0</v>
      </c>
      <c r="L253" s="6" t="s">
        <v>167</v>
      </c>
    </row>
    <row r="254" spans="2:12" ht="33.75" x14ac:dyDescent="0.25">
      <c r="B254" s="5">
        <v>10</v>
      </c>
      <c r="C254" s="5" t="s">
        <v>369</v>
      </c>
      <c r="D254" s="6" t="s">
        <v>370</v>
      </c>
      <c r="E254" s="5" t="s">
        <v>380</v>
      </c>
      <c r="F254" s="5" t="s">
        <v>106</v>
      </c>
      <c r="G254" s="80">
        <v>8140</v>
      </c>
      <c r="H254" s="80">
        <v>8140</v>
      </c>
      <c r="I254" s="7">
        <v>0</v>
      </c>
      <c r="J254" s="7">
        <v>0</v>
      </c>
      <c r="K254" s="7">
        <v>0</v>
      </c>
      <c r="L254" s="6" t="s">
        <v>167</v>
      </c>
    </row>
    <row r="255" spans="2:12" x14ac:dyDescent="0.25">
      <c r="B255" s="19"/>
      <c r="C255" s="20" t="s">
        <v>17</v>
      </c>
      <c r="D255" s="18" t="s">
        <v>18</v>
      </c>
      <c r="E255" s="19" t="s">
        <v>18</v>
      </c>
      <c r="F255" s="19"/>
      <c r="G255" s="16">
        <f xml:space="preserve"> SUM(G245:G254)</f>
        <v>61615.28</v>
      </c>
      <c r="H255" s="16">
        <f xml:space="preserve"> SUM(H245:H254)</f>
        <v>61615.28</v>
      </c>
      <c r="I255" s="81"/>
      <c r="J255" s="81"/>
      <c r="K255" s="81"/>
      <c r="L255" s="82" t="s">
        <v>18</v>
      </c>
    </row>
    <row r="256" spans="2:12" ht="15.75" x14ac:dyDescent="0.25">
      <c r="B256" s="27" t="s">
        <v>15</v>
      </c>
      <c r="C256" s="28"/>
      <c r="D256" s="28"/>
      <c r="E256" s="28"/>
      <c r="F256" s="28"/>
      <c r="G256" s="28"/>
      <c r="H256" s="28"/>
      <c r="I256" s="28"/>
      <c r="J256" s="28"/>
      <c r="K256" s="28"/>
      <c r="L256" s="29"/>
    </row>
    <row r="257" spans="2:12" ht="22.5" x14ac:dyDescent="0.25">
      <c r="B257" s="5">
        <v>1</v>
      </c>
      <c r="C257" s="5" t="s">
        <v>369</v>
      </c>
      <c r="D257" s="6" t="s">
        <v>370</v>
      </c>
      <c r="E257" s="5" t="s">
        <v>381</v>
      </c>
      <c r="F257" s="5" t="s">
        <v>106</v>
      </c>
      <c r="G257" s="12">
        <f>SUM(H257:J257)</f>
        <v>1062581.3</v>
      </c>
      <c r="H257" s="12">
        <v>0</v>
      </c>
      <c r="I257" s="12">
        <v>1062581.3</v>
      </c>
      <c r="J257" s="7">
        <v>0</v>
      </c>
      <c r="K257" s="7">
        <v>0</v>
      </c>
      <c r="L257" s="6" t="s">
        <v>68</v>
      </c>
    </row>
    <row r="258" spans="2:12" ht="22.5" x14ac:dyDescent="0.25">
      <c r="B258" s="9">
        <v>2</v>
      </c>
      <c r="C258" s="5" t="s">
        <v>369</v>
      </c>
      <c r="D258" s="6" t="s">
        <v>382</v>
      </c>
      <c r="E258" s="5" t="s">
        <v>381</v>
      </c>
      <c r="F258" s="5" t="s">
        <v>106</v>
      </c>
      <c r="G258" s="12">
        <f>SUM(H258:J258)</f>
        <v>786861.7</v>
      </c>
      <c r="H258" s="12">
        <v>0</v>
      </c>
      <c r="I258" s="12">
        <v>786861.7</v>
      </c>
      <c r="J258" s="7">
        <v>0</v>
      </c>
      <c r="K258" s="7">
        <v>0</v>
      </c>
      <c r="L258" s="8" t="s">
        <v>53</v>
      </c>
    </row>
    <row r="259" spans="2:12" x14ac:dyDescent="0.25">
      <c r="B259" s="5">
        <v>3</v>
      </c>
      <c r="C259" s="83"/>
      <c r="D259" s="6"/>
      <c r="E259" s="5"/>
      <c r="F259" s="5"/>
      <c r="G259" s="80"/>
      <c r="H259" s="12">
        <v>0</v>
      </c>
      <c r="I259" s="12"/>
      <c r="J259" s="7">
        <v>0</v>
      </c>
      <c r="K259" s="7">
        <v>0</v>
      </c>
      <c r="L259" s="6"/>
    </row>
    <row r="260" spans="2:12" ht="21" x14ac:dyDescent="0.25">
      <c r="B260" s="19"/>
      <c r="C260" s="17" t="s">
        <v>19</v>
      </c>
      <c r="D260" s="18" t="s">
        <v>18</v>
      </c>
      <c r="E260" s="19" t="s">
        <v>18</v>
      </c>
      <c r="F260" s="19"/>
      <c r="G260" s="16">
        <f>SUM(G257:G259)</f>
        <v>1849443</v>
      </c>
      <c r="H260" s="12">
        <v>0</v>
      </c>
      <c r="I260" s="16">
        <f>SUM(I257:I259)</f>
        <v>1849443</v>
      </c>
      <c r="J260" s="7">
        <v>0</v>
      </c>
      <c r="K260" s="7">
        <v>0</v>
      </c>
      <c r="L260" s="82" t="s">
        <v>18</v>
      </c>
    </row>
    <row r="261" spans="2:12" ht="15.75" x14ac:dyDescent="0.25">
      <c r="B261" s="27" t="s">
        <v>14</v>
      </c>
      <c r="C261" s="28"/>
      <c r="D261" s="28"/>
      <c r="E261" s="28"/>
      <c r="F261" s="28"/>
      <c r="G261" s="28"/>
      <c r="H261" s="28"/>
      <c r="I261" s="28"/>
      <c r="J261" s="28"/>
      <c r="K261" s="28"/>
      <c r="L261" s="29"/>
    </row>
    <row r="262" spans="2:12" ht="33.75" x14ac:dyDescent="0.25">
      <c r="B262" s="5"/>
      <c r="C262" s="21" t="s">
        <v>383</v>
      </c>
      <c r="D262" s="6" t="s">
        <v>384</v>
      </c>
      <c r="E262" s="5" t="s">
        <v>385</v>
      </c>
      <c r="F262" s="5" t="s">
        <v>386</v>
      </c>
      <c r="G262" s="7">
        <f>H262</f>
        <v>7221.4</v>
      </c>
      <c r="H262" s="7">
        <v>7221.4</v>
      </c>
      <c r="I262" s="7">
        <v>0</v>
      </c>
      <c r="J262" s="7">
        <v>0</v>
      </c>
      <c r="K262" s="7">
        <v>0</v>
      </c>
      <c r="L262" s="8" t="s">
        <v>387</v>
      </c>
    </row>
    <row r="263" spans="2:12" ht="45" x14ac:dyDescent="0.25">
      <c r="B263" s="5"/>
      <c r="C263" s="21" t="s">
        <v>383</v>
      </c>
      <c r="D263" s="6" t="s">
        <v>388</v>
      </c>
      <c r="E263" s="5" t="s">
        <v>389</v>
      </c>
      <c r="F263" s="5" t="s">
        <v>386</v>
      </c>
      <c r="G263" s="7">
        <f t="shared" ref="G263:G267" si="11">H263</f>
        <v>25000</v>
      </c>
      <c r="H263" s="7">
        <v>25000</v>
      </c>
      <c r="I263" s="7">
        <v>0</v>
      </c>
      <c r="J263" s="7">
        <v>0</v>
      </c>
      <c r="K263" s="7">
        <v>0</v>
      </c>
      <c r="L263" s="8" t="s">
        <v>387</v>
      </c>
    </row>
    <row r="264" spans="2:12" ht="67.5" x14ac:dyDescent="0.25">
      <c r="B264" s="5"/>
      <c r="C264" s="21" t="s">
        <v>383</v>
      </c>
      <c r="D264" s="6" t="s">
        <v>388</v>
      </c>
      <c r="E264" s="5" t="s">
        <v>390</v>
      </c>
      <c r="F264" s="5" t="s">
        <v>386</v>
      </c>
      <c r="G264" s="7">
        <f t="shared" si="11"/>
        <v>22000</v>
      </c>
      <c r="H264" s="7">
        <v>22000</v>
      </c>
      <c r="I264" s="7">
        <v>0</v>
      </c>
      <c r="J264" s="7">
        <v>0</v>
      </c>
      <c r="K264" s="7">
        <v>0</v>
      </c>
      <c r="L264" s="8" t="s">
        <v>387</v>
      </c>
    </row>
    <row r="265" spans="2:12" ht="33.75" x14ac:dyDescent="0.25">
      <c r="B265" s="5"/>
      <c r="C265" s="21" t="s">
        <v>383</v>
      </c>
      <c r="D265" s="6" t="s">
        <v>391</v>
      </c>
      <c r="E265" s="5" t="s">
        <v>392</v>
      </c>
      <c r="F265" s="5" t="s">
        <v>386</v>
      </c>
      <c r="G265" s="7">
        <f t="shared" si="11"/>
        <v>4113.1859999999997</v>
      </c>
      <c r="H265" s="7">
        <v>4113.1859999999997</v>
      </c>
      <c r="I265" s="7">
        <v>0</v>
      </c>
      <c r="J265" s="7">
        <v>0</v>
      </c>
      <c r="K265" s="7">
        <v>0</v>
      </c>
      <c r="L265" s="8" t="s">
        <v>387</v>
      </c>
    </row>
    <row r="266" spans="2:12" ht="33.75" x14ac:dyDescent="0.25">
      <c r="B266" s="5"/>
      <c r="C266" s="21" t="s">
        <v>383</v>
      </c>
      <c r="D266" s="6" t="s">
        <v>393</v>
      </c>
      <c r="E266" s="5" t="s">
        <v>394</v>
      </c>
      <c r="F266" s="5" t="s">
        <v>386</v>
      </c>
      <c r="G266" s="7">
        <f t="shared" si="11"/>
        <v>1112</v>
      </c>
      <c r="H266" s="7">
        <v>1112</v>
      </c>
      <c r="I266" s="7">
        <v>0</v>
      </c>
      <c r="J266" s="7">
        <v>0</v>
      </c>
      <c r="K266" s="7">
        <v>0</v>
      </c>
      <c r="L266" s="8" t="s">
        <v>387</v>
      </c>
    </row>
    <row r="267" spans="2:12" ht="123.75" x14ac:dyDescent="0.25">
      <c r="B267" s="5"/>
      <c r="C267" s="21" t="s">
        <v>383</v>
      </c>
      <c r="D267" s="6" t="s">
        <v>395</v>
      </c>
      <c r="E267" s="5" t="s">
        <v>396</v>
      </c>
      <c r="F267" s="5" t="s">
        <v>386</v>
      </c>
      <c r="G267" s="7">
        <f t="shared" si="11"/>
        <v>6150</v>
      </c>
      <c r="H267" s="7">
        <v>6150</v>
      </c>
      <c r="I267" s="7">
        <v>0</v>
      </c>
      <c r="J267" s="7">
        <v>0</v>
      </c>
      <c r="K267" s="7">
        <v>0</v>
      </c>
      <c r="L267" s="8" t="s">
        <v>387</v>
      </c>
    </row>
    <row r="268" spans="2:12" x14ac:dyDescent="0.25">
      <c r="B268" s="5"/>
      <c r="C268" s="84" t="s">
        <v>17</v>
      </c>
      <c r="D268" s="6" t="s">
        <v>18</v>
      </c>
      <c r="E268" s="5" t="s">
        <v>18</v>
      </c>
      <c r="F268" s="5" t="s">
        <v>18</v>
      </c>
      <c r="G268" s="7">
        <f>H268</f>
        <v>65596.58600000001</v>
      </c>
      <c r="H268" s="7">
        <f>SUM(H262:H267)</f>
        <v>65596.58600000001</v>
      </c>
      <c r="I268" s="7">
        <v>0</v>
      </c>
      <c r="J268" s="7">
        <v>0</v>
      </c>
      <c r="K268" s="7">
        <v>0</v>
      </c>
      <c r="L268" s="8" t="s">
        <v>18</v>
      </c>
    </row>
    <row r="269" spans="2:12" ht="15.75" x14ac:dyDescent="0.25">
      <c r="B269" s="27" t="s">
        <v>15</v>
      </c>
      <c r="C269" s="28"/>
      <c r="D269" s="28"/>
      <c r="E269" s="28"/>
      <c r="F269" s="28"/>
      <c r="G269" s="28"/>
      <c r="H269" s="28"/>
      <c r="I269" s="28"/>
      <c r="J269" s="28"/>
      <c r="K269" s="28"/>
      <c r="L269" s="29"/>
    </row>
    <row r="270" spans="2:12" ht="45" x14ac:dyDescent="0.25">
      <c r="B270" s="4"/>
      <c r="C270" s="24" t="s">
        <v>397</v>
      </c>
      <c r="D270" s="6" t="s">
        <v>398</v>
      </c>
      <c r="E270" s="5" t="s">
        <v>399</v>
      </c>
      <c r="F270" s="5" t="s">
        <v>386</v>
      </c>
      <c r="G270" s="7">
        <v>445.4</v>
      </c>
      <c r="H270" s="7">
        <v>0</v>
      </c>
      <c r="I270" s="7">
        <v>445.4</v>
      </c>
      <c r="J270" s="7">
        <v>0</v>
      </c>
      <c r="K270" s="7">
        <v>0</v>
      </c>
      <c r="L270" s="6" t="s">
        <v>400</v>
      </c>
    </row>
    <row r="271" spans="2:12" ht="45" x14ac:dyDescent="0.25">
      <c r="B271" s="4"/>
      <c r="C271" s="25"/>
      <c r="D271" s="6" t="s">
        <v>401</v>
      </c>
      <c r="E271" s="5" t="s">
        <v>402</v>
      </c>
      <c r="F271" s="5" t="s">
        <v>386</v>
      </c>
      <c r="G271" s="7">
        <f>I271</f>
        <v>1794.8</v>
      </c>
      <c r="H271" s="7">
        <v>0</v>
      </c>
      <c r="I271" s="7">
        <v>1794.8</v>
      </c>
      <c r="J271" s="7">
        <v>0</v>
      </c>
      <c r="K271" s="7">
        <v>0</v>
      </c>
      <c r="L271" s="6" t="s">
        <v>403</v>
      </c>
    </row>
    <row r="272" spans="2:12" ht="112.5" x14ac:dyDescent="0.25">
      <c r="B272" s="4"/>
      <c r="C272" s="25"/>
      <c r="D272" s="6" t="s">
        <v>404</v>
      </c>
      <c r="E272" s="5" t="s">
        <v>405</v>
      </c>
      <c r="F272" s="5" t="s">
        <v>386</v>
      </c>
      <c r="G272" s="7">
        <f t="shared" ref="G272:G274" si="12">I272</f>
        <v>3587.3359999999998</v>
      </c>
      <c r="H272" s="7">
        <v>0</v>
      </c>
      <c r="I272" s="7">
        <v>3587.3359999999998</v>
      </c>
      <c r="J272" s="7">
        <v>0</v>
      </c>
      <c r="K272" s="7">
        <v>0</v>
      </c>
      <c r="L272" s="6" t="s">
        <v>406</v>
      </c>
    </row>
    <row r="273" spans="2:12" ht="56.25" x14ac:dyDescent="0.25">
      <c r="B273" s="4"/>
      <c r="C273" s="26"/>
      <c r="D273" s="6" t="s">
        <v>407</v>
      </c>
      <c r="E273" s="5" t="s">
        <v>408</v>
      </c>
      <c r="F273" s="5" t="s">
        <v>386</v>
      </c>
      <c r="G273" s="7">
        <f t="shared" si="12"/>
        <v>3000</v>
      </c>
      <c r="H273" s="7">
        <v>0</v>
      </c>
      <c r="I273" s="7">
        <v>3000</v>
      </c>
      <c r="J273" s="7">
        <v>0</v>
      </c>
      <c r="K273" s="7">
        <v>0</v>
      </c>
      <c r="L273" s="6" t="s">
        <v>403</v>
      </c>
    </row>
    <row r="274" spans="2:12" ht="45" x14ac:dyDescent="0.25">
      <c r="B274" s="4"/>
      <c r="C274" s="5" t="s">
        <v>409</v>
      </c>
      <c r="D274" s="6" t="s">
        <v>410</v>
      </c>
      <c r="E274" s="5" t="s">
        <v>385</v>
      </c>
      <c r="F274" s="5" t="s">
        <v>386</v>
      </c>
      <c r="G274" s="7">
        <f t="shared" si="12"/>
        <v>23996.5</v>
      </c>
      <c r="H274" s="7">
        <v>0</v>
      </c>
      <c r="I274" s="7">
        <v>23996.5</v>
      </c>
      <c r="J274" s="7">
        <v>0</v>
      </c>
      <c r="K274" s="7">
        <v>0</v>
      </c>
      <c r="L274" s="6" t="s">
        <v>411</v>
      </c>
    </row>
    <row r="275" spans="2:12" ht="22.5" x14ac:dyDescent="0.25">
      <c r="B275" s="5"/>
      <c r="C275" s="83" t="s">
        <v>19</v>
      </c>
      <c r="D275" s="6" t="s">
        <v>18</v>
      </c>
      <c r="E275" s="5" t="s">
        <v>18</v>
      </c>
      <c r="F275" s="5" t="s">
        <v>18</v>
      </c>
      <c r="G275" s="7">
        <f>G270+G271+G272+G273+G274</f>
        <v>32824.036</v>
      </c>
      <c r="H275" s="7">
        <v>0</v>
      </c>
      <c r="I275" s="7">
        <f>I270+I271+I272+I273+I274</f>
        <v>32824.036</v>
      </c>
      <c r="J275" s="7">
        <v>0</v>
      </c>
      <c r="K275" s="7">
        <v>0</v>
      </c>
      <c r="L275" s="8" t="s">
        <v>18</v>
      </c>
    </row>
    <row r="276" spans="2:12" ht="15.75" x14ac:dyDescent="0.25">
      <c r="B276" s="27" t="s">
        <v>21</v>
      </c>
      <c r="C276" s="28"/>
      <c r="D276" s="28"/>
      <c r="E276" s="28"/>
      <c r="F276" s="28"/>
      <c r="G276" s="28"/>
      <c r="H276" s="28"/>
      <c r="I276" s="28"/>
      <c r="J276" s="28"/>
      <c r="K276" s="28"/>
      <c r="L276" s="29"/>
    </row>
    <row r="277" spans="2:12" ht="45" x14ac:dyDescent="0.25">
      <c r="B277" s="5"/>
      <c r="C277" s="24" t="s">
        <v>397</v>
      </c>
      <c r="D277" s="6" t="s">
        <v>412</v>
      </c>
      <c r="E277" s="5" t="s">
        <v>399</v>
      </c>
      <c r="F277" s="5" t="s">
        <v>386</v>
      </c>
      <c r="G277" s="7">
        <f>J277</f>
        <v>5365.4</v>
      </c>
      <c r="H277" s="7">
        <v>0</v>
      </c>
      <c r="I277" s="7">
        <v>0</v>
      </c>
      <c r="J277" s="7">
        <v>5365.4</v>
      </c>
      <c r="K277" s="7">
        <v>0</v>
      </c>
      <c r="L277" s="6" t="s">
        <v>413</v>
      </c>
    </row>
    <row r="278" spans="2:12" ht="45" x14ac:dyDescent="0.25">
      <c r="B278" s="5"/>
      <c r="C278" s="25"/>
      <c r="D278" s="6" t="s">
        <v>414</v>
      </c>
      <c r="E278" s="5" t="s">
        <v>402</v>
      </c>
      <c r="F278" s="5" t="s">
        <v>386</v>
      </c>
      <c r="G278" s="7">
        <f t="shared" ref="G278:G281" si="13">J278</f>
        <v>1794.8</v>
      </c>
      <c r="H278" s="7">
        <v>0</v>
      </c>
      <c r="I278" s="7">
        <v>0</v>
      </c>
      <c r="J278" s="7">
        <v>1794.8</v>
      </c>
      <c r="K278" s="7">
        <v>0</v>
      </c>
      <c r="L278" s="6" t="s">
        <v>415</v>
      </c>
    </row>
    <row r="279" spans="2:12" ht="112.5" x14ac:dyDescent="0.25">
      <c r="B279" s="5"/>
      <c r="C279" s="25"/>
      <c r="D279" s="6" t="s">
        <v>416</v>
      </c>
      <c r="E279" s="5" t="s">
        <v>405</v>
      </c>
      <c r="F279" s="5" t="s">
        <v>386</v>
      </c>
      <c r="G279" s="7">
        <f t="shared" si="13"/>
        <v>3587.3359999999998</v>
      </c>
      <c r="H279" s="7">
        <v>0</v>
      </c>
      <c r="I279" s="7">
        <v>0</v>
      </c>
      <c r="J279" s="7">
        <v>3587.3359999999998</v>
      </c>
      <c r="K279" s="7">
        <v>0</v>
      </c>
      <c r="L279" s="6" t="s">
        <v>417</v>
      </c>
    </row>
    <row r="280" spans="2:12" ht="56.25" x14ac:dyDescent="0.25">
      <c r="B280" s="5"/>
      <c r="C280" s="26"/>
      <c r="D280" s="6" t="s">
        <v>418</v>
      </c>
      <c r="E280" s="5" t="s">
        <v>408</v>
      </c>
      <c r="F280" s="5" t="s">
        <v>386</v>
      </c>
      <c r="G280" s="7">
        <f t="shared" si="13"/>
        <v>3000</v>
      </c>
      <c r="H280" s="7">
        <v>0</v>
      </c>
      <c r="I280" s="7">
        <v>0</v>
      </c>
      <c r="J280" s="7">
        <v>3000</v>
      </c>
      <c r="K280" s="7">
        <v>0</v>
      </c>
      <c r="L280" s="6" t="s">
        <v>415</v>
      </c>
    </row>
    <row r="281" spans="2:12" ht="45" x14ac:dyDescent="0.25">
      <c r="B281" s="5"/>
      <c r="C281" s="5" t="s">
        <v>409</v>
      </c>
      <c r="D281" s="6" t="s">
        <v>419</v>
      </c>
      <c r="E281" s="5" t="s">
        <v>385</v>
      </c>
      <c r="F281" s="5" t="s">
        <v>386</v>
      </c>
      <c r="G281" s="7">
        <f t="shared" si="13"/>
        <v>23996.5</v>
      </c>
      <c r="H281" s="7">
        <v>0</v>
      </c>
      <c r="I281" s="7">
        <v>0</v>
      </c>
      <c r="J281" s="7">
        <v>23996.5</v>
      </c>
      <c r="K281" s="7">
        <v>0</v>
      </c>
      <c r="L281" s="6" t="s">
        <v>420</v>
      </c>
    </row>
    <row r="282" spans="2:12" ht="22.5" x14ac:dyDescent="0.25">
      <c r="B282" s="5"/>
      <c r="C282" s="83" t="s">
        <v>20</v>
      </c>
      <c r="D282" s="6" t="s">
        <v>18</v>
      </c>
      <c r="E282" s="5" t="s">
        <v>18</v>
      </c>
      <c r="F282" s="5" t="s">
        <v>18</v>
      </c>
      <c r="G282" s="7">
        <f>G277+G278+G279+G280+G281</f>
        <v>37744.036</v>
      </c>
      <c r="H282" s="7"/>
      <c r="I282" s="7"/>
      <c r="J282" s="7">
        <f>J277+J278+J279+J280+J281</f>
        <v>37744.036</v>
      </c>
      <c r="K282" s="7"/>
      <c r="L282" s="8" t="s">
        <v>18</v>
      </c>
    </row>
    <row r="283" spans="2:12" x14ac:dyDescent="0.25">
      <c r="B283" s="39"/>
      <c r="C283" s="39"/>
      <c r="D283" s="39"/>
      <c r="E283" s="39"/>
      <c r="F283" s="39"/>
      <c r="G283" s="39"/>
      <c r="H283" s="39"/>
      <c r="I283" s="39"/>
      <c r="J283" s="39"/>
      <c r="K283" s="39"/>
      <c r="L283" s="39"/>
    </row>
  </sheetData>
  <mergeCells count="61">
    <mergeCell ref="B261:L261"/>
    <mergeCell ref="B269:L269"/>
    <mergeCell ref="C270:C273"/>
    <mergeCell ref="B276:L276"/>
    <mergeCell ref="C277:C280"/>
    <mergeCell ref="B145:L145"/>
    <mergeCell ref="B166:L166"/>
    <mergeCell ref="B218:L218"/>
    <mergeCell ref="B244:L244"/>
    <mergeCell ref="B256:L256"/>
    <mergeCell ref="B134:B136"/>
    <mergeCell ref="C134:C136"/>
    <mergeCell ref="K6:K7"/>
    <mergeCell ref="B9:L9"/>
    <mergeCell ref="C57:C60"/>
    <mergeCell ref="B57:B60"/>
    <mergeCell ref="C61:C62"/>
    <mergeCell ref="B37:B40"/>
    <mergeCell ref="C37:C40"/>
    <mergeCell ref="B61:B62"/>
    <mergeCell ref="C63:C66"/>
    <mergeCell ref="B63:B66"/>
    <mergeCell ref="B53:L53"/>
    <mergeCell ref="B115:B118"/>
    <mergeCell ref="B68:B71"/>
    <mergeCell ref="B104:B107"/>
    <mergeCell ref="B3:L3"/>
    <mergeCell ref="B5:B7"/>
    <mergeCell ref="C5:C7"/>
    <mergeCell ref="D5:E5"/>
    <mergeCell ref="F5:F7"/>
    <mergeCell ref="G5:G7"/>
    <mergeCell ref="H5:K5"/>
    <mergeCell ref="L5:L7"/>
    <mergeCell ref="D6:D7"/>
    <mergeCell ref="E6:E7"/>
    <mergeCell ref="H6:H7"/>
    <mergeCell ref="I6:J6"/>
    <mergeCell ref="C68:C71"/>
    <mergeCell ref="C115:C118"/>
    <mergeCell ref="C104:C107"/>
    <mergeCell ref="C108:C109"/>
    <mergeCell ref="B108:B109"/>
    <mergeCell ref="C87:C89"/>
    <mergeCell ref="B87:B89"/>
    <mergeCell ref="C46:C50"/>
    <mergeCell ref="B46:B50"/>
    <mergeCell ref="C124:C127"/>
    <mergeCell ref="B124:B127"/>
    <mergeCell ref="C18:C22"/>
    <mergeCell ref="B18:B22"/>
    <mergeCell ref="C72:C75"/>
    <mergeCell ref="B72:B75"/>
    <mergeCell ref="B119:B122"/>
    <mergeCell ref="C119:C122"/>
    <mergeCell ref="B24:B30"/>
    <mergeCell ref="C24:C30"/>
    <mergeCell ref="C77:C80"/>
    <mergeCell ref="B77:B80"/>
    <mergeCell ref="C110:C113"/>
    <mergeCell ref="B110:B11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 закону № 44-фз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2026-07-20T05:15:54Z</dcterms:modified>
</cp:coreProperties>
</file>