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10" windowHeight="11145" tabRatio="623" firstSheet="4" activeTab="4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Комплексный план" sheetId="4" state="hidden" r:id="rId4"/>
    <sheet name="прил 1" sheetId="5" r:id="rId5"/>
  </sheets>
  <definedNames>
    <definedName name="_xlnm.Print_Titles" localSheetId="2">'Выполнение работ'!$3:$3</definedName>
    <definedName name="_xlnm.Print_Area" localSheetId="2">'Выполнение работ'!$A$1:$Q$81</definedName>
    <definedName name="_xlnm.Print_Area" localSheetId="3">'Комплексный план'!$A$1:$P$54</definedName>
    <definedName name="_xlnm.Print_Area" localSheetId="4">'прил 1'!$A$1:$F$62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<sst xmlns="http://schemas.openxmlformats.org/spreadsheetml/2006/main" count="626" uniqueCount="296">
  <si>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</si>
  <si>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</si>
  <si>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</si>
  <si>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</si>
  <si>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</si>
  <si>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</si>
  <si>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</si>
  <si>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</si>
  <si>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</si>
  <si>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</si>
  <si>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</si>
  <si>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</si>
  <si>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</si>
  <si>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</si>
  <si>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</si>
  <si>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</si>
  <si>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</si>
  <si>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</si>
  <si>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</si>
  <si>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</si>
  <si>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</si>
  <si>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</si>
  <si>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</si>
  <si>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</si>
  <si>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</si>
  <si>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</si>
  <si>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</si>
  <si>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</si>
  <si>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</si>
  <si>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</si>
  <si>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</si>
  <si>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</si>
  <si>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</si>
  <si>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</si>
  <si>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</si>
  <si>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</si>
  <si>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</si>
  <si>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</si>
  <si>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</si>
  <si>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</si>
  <si>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</si>
  <si>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</si>
  <si>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</si>
  <si>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</si>
  <si>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</si>
  <si>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</si>
  <si>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</si>
  <si>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</si>
  <si>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</si>
  <si>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</si>
  <si>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</si>
  <si>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</si>
  <si>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</si>
  <si>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</si>
  <si>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</si>
  <si>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</si>
  <si>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</si>
  <si>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</si>
  <si>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</si>
  <si>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</si>
  <si>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</si>
  <si>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</si>
  <si>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</si>
  <si>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</si>
  <si>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</si>
  <si>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</si>
  <si>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</si>
  <si>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</si>
  <si>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</si>
  <si>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</si>
  <si>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</si>
  <si>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</si>
  <si>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</si>
  <si>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</si>
  <si>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</si>
  <si>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</si>
  <si>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</si>
  <si>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</si>
  <si>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</si>
  <si>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</si>
  <si>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</si>
  <si>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</si>
  <si>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</si>
  <si>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</si>
  <si>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</si>
  <si>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</si>
  <si>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</si>
  <si>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</si>
  <si>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</si>
  <si>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</si>
  <si>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</si>
  <si>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</si>
  <si>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</si>
  <si>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</si>
  <si>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</si>
  <si>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</si>
  <si>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</si>
  <si>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</si>
  <si>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</si>
  <si>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</si>
  <si>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</si>
  <si>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</si>
  <si>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</si>
  <si>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</si>
  <si>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</si>
  <si>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</si>
  <si>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</si>
  <si>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</si>
  <si>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</si>
  <si>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</si>
  <si>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</si>
  <si>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</si>
  <si>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</si>
  <si>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</si>
  <si>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</si>
  <si>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</si>
  <si>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</si>
  <si>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</si>
  <si>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</si>
  <si>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</si>
  <si>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</si>
  <si>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</si>
  <si>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</si>
  <si>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</si>
  <si>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</si>
  <si>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</si>
  <si>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</si>
  <si>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</si>
  <si>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</si>
  <si>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</si>
  <si>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</si>
  <si>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</si>
  <si>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</si>
  <si>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</si>
  <si>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</si>
  <si>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</si>
  <si>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</si>
  <si>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</si>
  <si>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</si>
  <si>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</si>
  <si>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</si>
  <si>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</si>
  <si>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</si>
  <si>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</si>
  <si>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</si>
  <si>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</si>
  <si>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</si>
  <si>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</si>
  <si>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</si>
  <si>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</si>
  <si>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</si>
  <si>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</si>
  <si>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</si>
  <si>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</si>
  <si>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</si>
  <si>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</si>
  <si>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</si>
  <si>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</si>
  <si>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</si>
  <si>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</si>
  <si>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</si>
  <si>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</si>
  <si>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</si>
  <si>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</si>
  <si>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</si>
  <si>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</si>
  <si>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</si>
  <si>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</si>
  <si>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</si>
  <si>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</si>
  <si>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</si>
  <si>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</si>
  <si>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</si>
  <si>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</si>
  <si>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</si>
  <si>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</si>
  <si>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</si>
  <si>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</si>
  <si>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</si>
  <si>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</si>
  <si>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</si>
  <si>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</si>
  <si>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</si>
  <si>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</si>
  <si>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</si>
  <si>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</si>
  <si>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</si>
  <si>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</si>
  <si>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</si>
  <si>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</si>
  <si>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</si>
  <si>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</si>
  <si>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</si>
  <si>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</si>
  <si>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</si>
  <si>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</si>
  <si>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</si>
  <si>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</si>
  <si>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</si>
  <si>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</si>
  <si>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</si>
  <si>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</si>
  <si>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</si>
  <si>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</si>
  <si>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</si>
  <si>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</si>
  <si>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</si>
  <si>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</si>
  <si>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</si>
  <si>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</si>
  <si>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</si>
  <si>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</si>
  <si>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</si>
  <si>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</si>
  <si>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</si>
  <si>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</si>
  <si>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</si>
  <si>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</si>
  <si>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</si>
  <si>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</si>
  <si>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</si>
  <si>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</si>
  <si>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</si>
  <si>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</si>
  <si>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</si>
  <si>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</si>
  <si>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</si>
  <si>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</si>
  <si>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</si>
  <si>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</si>
  <si>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</si>
  <si>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</si>
  <si>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</si>
  <si>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</si>
  <si>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</si>
  <si>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</si>
  <si>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</si>
  <si>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</si>
  <si>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</si>
  <si>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</si>
  <si>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</si>
  <si>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</si>
  <si>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</si>
  <si>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</si>
  <si>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</si>
  <si>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</si>
  <si>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</si>
  <si>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</si>
  <si>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</si>
  <si>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</si>
  <si>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</si>
  <si>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</si>
  <si>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</si>
  <si>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</si>
  <si>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</si>
  <si>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наименование муниципальной программы</t>
  </si>
  <si>
    <t>привлеченные средства</t>
  </si>
  <si>
    <t>Всего по муниципальной программе</t>
  </si>
  <si>
    <t>Мероприятия муниципальной программы</t>
  </si>
  <si>
    <t>№ мероприятия (из муниципальной программы)</t>
  </si>
  <si>
    <t>тыс. рублей</t>
  </si>
  <si>
    <t>%                          (к годовому плану</t>
  </si>
  <si>
    <t>бюджет района</t>
  </si>
  <si>
    <t>Отчет</t>
  </si>
  <si>
    <t>о ходе реализации муниципальной программы</t>
  </si>
  <si>
    <t>и использования финансовых средств</t>
  </si>
  <si>
    <t>Сумма, тыс. рублей</t>
  </si>
  <si>
    <t>% испол-нения</t>
  </si>
  <si>
    <t>всего</t>
  </si>
  <si>
    <t>Всего по Программе</t>
  </si>
  <si>
    <t>В том числе:</t>
  </si>
  <si>
    <t xml:space="preserve">Основное мероприятие: «Содействие развитию малого и среднего предпринимательства в Ханты-Мансийском районе» </t>
  </si>
  <si>
    <t>Администрация Ханты-Мансийского района (комитет экономической палитики)</t>
  </si>
  <si>
    <t>Основное мероприятие: "Региональный проект «Акселерация субъектов малого и среднего предпринимательства»</t>
  </si>
  <si>
    <t xml:space="preserve">«Региональный проект «Создание условий для легкого старта и комфортного ведения бизнеса» </t>
  </si>
  <si>
    <t>"Региональный прект "Популяризация предпринимательства»</t>
  </si>
  <si>
    <t>«Предоставление имущества в аренду субъектам предпринимательства»</t>
  </si>
  <si>
    <t>«Повышение уровня информирования субъектов предпринимательства»</t>
  </si>
  <si>
    <t>План                            на 2023 год,               тыс. рублей</t>
  </si>
  <si>
    <t xml:space="preserve">                    Финансовые затраты на реализацию в 2023 году (тыс. рублей)</t>
  </si>
  <si>
    <t>Отчет о ходе исполнения комплексного плана (сетевого графика) по реализации муниципальной программы Ханты-Мансийского района на 01.01.2024</t>
  </si>
  <si>
    <t>Освоение денежных средств муниципальной программы в 2023 году (на 01.01.2024)</t>
  </si>
  <si>
    <t>за 2023 год</t>
  </si>
  <si>
    <t>муниципальной программы  «Развитие малого и среднего предпринимательства на территории Ханты-Мансийского района»</t>
  </si>
  <si>
    <t>1.1</t>
  </si>
  <si>
    <t>1.2</t>
  </si>
  <si>
    <t xml:space="preserve">«Субсидия на поддержку малого и среднего предпринимательства» </t>
  </si>
  <si>
    <t xml:space="preserve">«Организация и проведение выставок (ярмарок)» </t>
  </si>
  <si>
    <t>Информация об исполнении</t>
  </si>
  <si>
    <r>
      <t xml:space="preserve">Наименование программы </t>
    </r>
    <r>
      <rPr>
        <sz val="12"/>
        <color indexed="8"/>
        <rFont val="Times New Roman"/>
        <family val="1"/>
      </rPr>
      <t>«Развитие малого и среднего предпринимательства на территории Ханты-Мансийского района»</t>
    </r>
  </si>
  <si>
    <t xml:space="preserve">утверждено
в бюджете района на 2023 год </t>
  </si>
  <si>
    <t>исполнено (касса)</t>
  </si>
  <si>
    <t>Предоставлена финансовая поддержка 11 субъектам МСП Ханты-Мансийского района на:
приобретение специального транспортного средств, необходимого для развития предпринимательской деятельности в сфере лесозаготовки и обработки леса; 
приобретение запасных частей комплектующих, материалов к специальным транспортным средствам, технике, оборудованию (в сфере лесозаготовки и обработки древесины);
приобретение упаковочных материалов;
обязательную сертификацию произведенной продукции; 
строительство объектов недвижимого имущества для целей осуществления предпринимательской деятельности в сфере торговли разработку макета этикеток для продукции собственного производства и их приобретение</t>
  </si>
  <si>
    <t>Предоставлена финансовая поддержка 23 субъектам на:
аренду нежилых помещений;
приобретение оборудования (основных средств);
оплату коммунальных платежей за нежилое помещение;
возмещение затрат по обязательной сертификации произведённой продукции
приобретение и(или) доставку кормов для сельскохозяйственных животных; 
приобретение и(или) доставку муки для производства хлеба и хлебобулочных изделий</t>
  </si>
  <si>
    <t xml:space="preserve">Предоставлена финансовая поддержка 5 субъектам на:
строительные материалы при проведение ремонтных работ в нежилых помещениях, выполняемые при подготовке помещений к эксплуатации;
аренду нежилых помещений </t>
  </si>
  <si>
    <t>Организована и проведена районная ярмарка в д.Согом, на которой была представлена продукция КФХ Башмакова В.А., Веретельникова С.В., Воронцова А.А, Берсеневой Л.А., ИП Берсенёва Ю.А. Заключен договор с АО «Ютэйр-Вертолетные услуги» на авиационное обслуживание по доставке продукции участников ярмарки.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</si>
</sst>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\-#,##0\ "/>
    <numFmt numFmtId="174" formatCode="#,##0.0"/>
    <numFmt numFmtId="175" formatCode="#,##0.0_ ;\-#,##0.0\ 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\-#,##0.000\ "/>
    <numFmt numFmtId="182" formatCode="#,##0.000"/>
    <numFmt numFmtId="183" formatCode="#,##0.00_ ;\-#,##0.00\ "/>
    <numFmt numFmtId="184" formatCode="#,##0.0000_ ;\-#,##0.0000\ "/>
    <numFmt numFmtId="185" formatCode="#,##0.00&quot;р.&quot;"/>
    <numFmt numFmtId="186" formatCode="[$-FC19]d\ mmmm\ yyyy\ &quot;г.&quot;"/>
    <numFmt numFmtId="187" formatCode="000000"/>
    <numFmt numFmtId="188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58" fillId="0" borderId="0" xfId="0" applyFont="1" applyAlignment="1" applyProtection="1">
      <alignment vertical="center"/>
      <protection hidden="1"/>
    </xf>
    <xf numFmtId="172" fontId="59" fillId="0" borderId="10" xfId="0" applyNumberFormat="1" applyFont="1" applyBorder="1" applyAlignment="1" applyProtection="1">
      <alignment horizontal="center" vertical="top" wrapText="1"/>
      <protection hidden="1"/>
    </xf>
    <xf numFmtId="172" fontId="59" fillId="2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9" fillId="0" borderId="0" xfId="0" applyNumberFormat="1" applyFont="1" applyAlignment="1" applyProtection="1">
      <alignment vertical="center"/>
      <protection hidden="1"/>
    </xf>
    <xf numFmtId="172" fontId="59" fillId="2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9" fillId="0" borderId="11" xfId="0" applyNumberFormat="1" applyFont="1" applyBorder="1" applyAlignment="1" applyProtection="1">
      <alignment vertical="center"/>
      <protection hidden="1"/>
    </xf>
    <xf numFmtId="172" fontId="59" fillId="0" borderId="12" xfId="0" applyNumberFormat="1" applyFont="1" applyBorder="1" applyAlignment="1" applyProtection="1">
      <alignment horizontal="center" vertical="top" wrapText="1"/>
      <protection hidden="1"/>
    </xf>
    <xf numFmtId="172" fontId="59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2" fontId="59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5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9" fillId="0" borderId="19" xfId="0" applyFont="1" applyFill="1" applyBorder="1" applyAlignment="1">
      <alignment horizontal="center" wrapText="1"/>
    </xf>
    <xf numFmtId="0" fontId="6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58" fillId="6" borderId="0" xfId="0" applyFont="1" applyFill="1" applyAlignment="1">
      <alignment vertical="center"/>
    </xf>
    <xf numFmtId="0" fontId="6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61" fillId="2" borderId="10" xfId="0" applyFont="1" applyFill="1" applyBorder="1" applyAlignment="1">
      <alignment vertical="center" wrapText="1"/>
    </xf>
    <xf numFmtId="0" fontId="48" fillId="2" borderId="0" xfId="0" applyFont="1" applyFill="1" applyAlignment="1">
      <alignment/>
    </xf>
    <xf numFmtId="4" fontId="11" fillId="0" borderId="0" xfId="0" applyNumberFormat="1" applyFont="1" applyFill="1" applyBorder="1" applyAlignment="1">
      <alignment vertical="center"/>
    </xf>
    <xf numFmtId="4" fontId="58" fillId="0" borderId="0" xfId="0" applyNumberFormat="1" applyFont="1" applyAlignment="1">
      <alignment vertical="center"/>
    </xf>
    <xf numFmtId="9" fontId="0" fillId="0" borderId="0" xfId="0" applyNumberFormat="1" applyAlignment="1">
      <alignment/>
    </xf>
    <xf numFmtId="0" fontId="60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74" fontId="2" fillId="6" borderId="10" xfId="0" applyNumberFormat="1" applyFont="1" applyFill="1" applyBorder="1" applyAlignment="1">
      <alignment horizontal="left" vertical="center" wrapText="1"/>
    </xf>
    <xf numFmtId="4" fontId="62" fillId="6" borderId="10" xfId="0" applyNumberFormat="1" applyFont="1" applyFill="1" applyBorder="1" applyAlignment="1">
      <alignment horizontal="center" vertical="center" wrapText="1"/>
    </xf>
    <xf numFmtId="172" fontId="62" fillId="6" borderId="10" xfId="0" applyNumberFormat="1" applyFont="1" applyFill="1" applyBorder="1" applyAlignment="1">
      <alignment horizontal="center" vertical="center"/>
    </xf>
    <xf numFmtId="4" fontId="59" fillId="6" borderId="0" xfId="0" applyNumberFormat="1" applyFont="1" applyFill="1" applyAlignment="1">
      <alignment vertical="center"/>
    </xf>
    <xf numFmtId="174" fontId="4" fillId="0" borderId="10" xfId="0" applyNumberFormat="1" applyFont="1" applyFill="1" applyBorder="1" applyAlignment="1">
      <alignment horizontal="left" vertical="center" wrapText="1"/>
    </xf>
    <xf numFmtId="172" fontId="59" fillId="0" borderId="10" xfId="0" applyNumberFormat="1" applyFont="1" applyBorder="1" applyAlignment="1">
      <alignment horizontal="center" vertical="center"/>
    </xf>
    <xf numFmtId="9" fontId="59" fillId="0" borderId="10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4" fontId="59" fillId="0" borderId="0" xfId="0" applyNumberFormat="1" applyFont="1" applyAlignment="1">
      <alignment vertical="center"/>
    </xf>
    <xf numFmtId="172" fontId="59" fillId="0" borderId="0" xfId="0" applyNumberFormat="1" applyFont="1" applyAlignment="1">
      <alignment vertical="center"/>
    </xf>
    <xf numFmtId="4" fontId="62" fillId="6" borderId="10" xfId="0" applyNumberFormat="1" applyFont="1" applyFill="1" applyBorder="1" applyAlignment="1">
      <alignment horizontal="center" vertical="center"/>
    </xf>
    <xf numFmtId="0" fontId="59" fillId="6" borderId="0" xfId="0" applyFont="1" applyFill="1" applyAlignment="1">
      <alignment vertical="center"/>
    </xf>
    <xf numFmtId="0" fontId="59" fillId="0" borderId="10" xfId="0" applyFont="1" applyBorder="1" applyAlignment="1">
      <alignment horizontal="center" vertical="center"/>
    </xf>
    <xf numFmtId="2" fontId="62" fillId="6" borderId="10" xfId="0" applyNumberFormat="1" applyFont="1" applyFill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/>
    </xf>
    <xf numFmtId="9" fontId="62" fillId="6" borderId="10" xfId="0" applyNumberFormat="1" applyFont="1" applyFill="1" applyBorder="1" applyAlignment="1">
      <alignment horizontal="center" vertical="center" wrapText="1"/>
    </xf>
    <xf numFmtId="172" fontId="61" fillId="2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9" fontId="61" fillId="2" borderId="10" xfId="0" applyNumberFormat="1" applyFont="1" applyFill="1" applyBorder="1" applyAlignment="1">
      <alignment horizontal="center" vertical="center" wrapText="1"/>
    </xf>
    <xf numFmtId="172" fontId="60" fillId="33" borderId="10" xfId="0" applyNumberFormat="1" applyFont="1" applyFill="1" applyBorder="1" applyAlignment="1">
      <alignment horizontal="center" vertical="center" wrapText="1"/>
    </xf>
    <xf numFmtId="9" fontId="60" fillId="33" borderId="10" xfId="0" applyNumberFormat="1" applyFont="1" applyFill="1" applyBorder="1" applyAlignment="1">
      <alignment horizontal="center" vertical="center" wrapText="1"/>
    </xf>
    <xf numFmtId="172" fontId="61" fillId="33" borderId="10" xfId="0" applyNumberFormat="1" applyFont="1" applyFill="1" applyBorder="1" applyAlignment="1">
      <alignment horizontal="center" vertical="center" wrapText="1"/>
    </xf>
    <xf numFmtId="9" fontId="61" fillId="33" borderId="10" xfId="0" applyNumberFormat="1" applyFont="1" applyFill="1" applyBorder="1" applyAlignment="1">
      <alignment horizontal="center" vertical="center" wrapText="1"/>
    </xf>
    <xf numFmtId="188" fontId="61" fillId="33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59" fillId="6" borderId="0" xfId="0" applyNumberFormat="1" applyFont="1" applyFill="1" applyAlignment="1">
      <alignment vertical="center"/>
    </xf>
    <xf numFmtId="174" fontId="62" fillId="6" borderId="10" xfId="0" applyNumberFormat="1" applyFont="1" applyFill="1" applyBorder="1" applyAlignment="1">
      <alignment horizontal="center" vertical="center" wrapText="1"/>
    </xf>
    <xf numFmtId="174" fontId="62" fillId="6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center" vertical="center"/>
    </xf>
    <xf numFmtId="174" fontId="59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2" borderId="10" xfId="0" applyFont="1" applyFill="1" applyBorder="1" applyAlignment="1">
      <alignment vertical="center" wrapText="1"/>
    </xf>
    <xf numFmtId="9" fontId="59" fillId="6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>
      <alignment/>
    </xf>
    <xf numFmtId="0" fontId="60" fillId="0" borderId="0" xfId="0" applyFont="1" applyAlignment="1">
      <alignment vertical="center"/>
    </xf>
    <xf numFmtId="172" fontId="59" fillId="0" borderId="13" xfId="0" applyNumberFormat="1" applyFont="1" applyBorder="1" applyAlignment="1" applyProtection="1">
      <alignment horizontal="center" vertical="top" wrapText="1"/>
      <protection hidden="1"/>
    </xf>
    <xf numFmtId="172" fontId="59" fillId="0" borderId="16" xfId="0" applyNumberFormat="1" applyFont="1" applyBorder="1" applyAlignment="1" applyProtection="1">
      <alignment horizontal="center" vertical="top" wrapText="1"/>
      <protection hidden="1"/>
    </xf>
    <xf numFmtId="172" fontId="59" fillId="0" borderId="11" xfId="0" applyNumberFormat="1" applyFont="1" applyBorder="1" applyAlignment="1" applyProtection="1">
      <alignment horizontal="center" vertical="top" wrapText="1"/>
      <protection hidden="1"/>
    </xf>
    <xf numFmtId="172" fontId="59" fillId="2" borderId="13" xfId="0" applyNumberFormat="1" applyFont="1" applyFill="1" applyBorder="1" applyAlignment="1" applyProtection="1">
      <alignment horizontal="center" vertical="top" wrapText="1"/>
      <protection hidden="1"/>
    </xf>
    <xf numFmtId="172" fontId="59" fillId="2" borderId="11" xfId="0" applyNumberFormat="1" applyFont="1" applyFill="1" applyBorder="1" applyAlignment="1" applyProtection="1">
      <alignment horizontal="center" vertical="top" wrapText="1"/>
      <protection hidden="1"/>
    </xf>
    <xf numFmtId="172" fontId="59" fillId="2" borderId="16" xfId="0" applyNumberFormat="1" applyFont="1" applyFill="1" applyBorder="1" applyAlignment="1" applyProtection="1">
      <alignment horizontal="center" vertical="top" wrapText="1"/>
      <protection hidden="1"/>
    </xf>
    <xf numFmtId="172" fontId="59" fillId="0" borderId="10" xfId="0" applyNumberFormat="1" applyFont="1" applyBorder="1" applyAlignment="1" applyProtection="1">
      <alignment vertical="center"/>
      <protection hidden="1"/>
    </xf>
    <xf numFmtId="172" fontId="59" fillId="0" borderId="10" xfId="0" applyNumberFormat="1" applyFont="1" applyBorder="1" applyAlignment="1">
      <alignment vertical="center"/>
    </xf>
    <xf numFmtId="172" fontId="59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4" fontId="2" fillId="0" borderId="20" xfId="0" applyNumberFormat="1" applyFont="1" applyFill="1" applyBorder="1" applyAlignment="1">
      <alignment horizontal="center" vertical="center" wrapText="1"/>
    </xf>
    <xf numFmtId="174" fontId="2" fillId="0" borderId="21" xfId="0" applyNumberFormat="1" applyFont="1" applyFill="1" applyBorder="1" applyAlignment="1">
      <alignment horizontal="center" vertical="center" wrapText="1"/>
    </xf>
    <xf numFmtId="174" fontId="2" fillId="0" borderId="18" xfId="0" applyNumberFormat="1" applyFont="1" applyFill="1" applyBorder="1" applyAlignment="1">
      <alignment horizontal="center" vertical="center" wrapText="1"/>
    </xf>
    <xf numFmtId="174" fontId="2" fillId="0" borderId="22" xfId="0" applyNumberFormat="1" applyFont="1" applyFill="1" applyBorder="1" applyAlignment="1">
      <alignment horizontal="center" vertical="center" wrapText="1"/>
    </xf>
    <xf numFmtId="174" fontId="2" fillId="0" borderId="23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4" fillId="0" borderId="19" xfId="0" applyFont="1" applyFill="1" applyBorder="1" applyAlignment="1">
      <alignment horizontal="left" vertical="top" wrapText="1"/>
    </xf>
    <xf numFmtId="0" fontId="64" fillId="0" borderId="17" xfId="0" applyFont="1" applyFill="1" applyBorder="1" applyAlignment="1">
      <alignment horizontal="left" vertical="top"/>
    </xf>
    <xf numFmtId="0" fontId="64" fillId="0" borderId="14" xfId="0" applyFont="1" applyFill="1" applyBorder="1" applyAlignment="1">
      <alignment horizontal="left" vertical="top"/>
    </xf>
    <xf numFmtId="9" fontId="60" fillId="0" borderId="10" xfId="0" applyNumberFormat="1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left" vertical="top" wrapText="1"/>
    </xf>
    <xf numFmtId="0" fontId="65" fillId="0" borderId="17" xfId="0" applyFont="1" applyFill="1" applyBorder="1" applyAlignment="1">
      <alignment horizontal="left" vertical="top"/>
    </xf>
    <xf numFmtId="0" fontId="65" fillId="0" borderId="14" xfId="0" applyFont="1" applyFill="1" applyBorder="1" applyAlignment="1">
      <alignment horizontal="left" vertical="top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9" fontId="60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0" fillId="2" borderId="10" xfId="0" applyFont="1" applyFill="1" applyBorder="1" applyAlignment="1">
      <alignment vertical="center" wrapText="1"/>
    </xf>
    <xf numFmtId="49" fontId="6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58" t="s">
        <v>39</v>
      </c>
      <c r="B1" s="159"/>
      <c r="C1" s="160" t="s">
        <v>40</v>
      </c>
      <c r="D1" s="152" t="s">
        <v>44</v>
      </c>
      <c r="E1" s="153"/>
      <c r="F1" s="154"/>
      <c r="G1" s="152" t="s">
        <v>17</v>
      </c>
      <c r="H1" s="153"/>
      <c r="I1" s="154"/>
      <c r="J1" s="152" t="s">
        <v>18</v>
      </c>
      <c r="K1" s="153"/>
      <c r="L1" s="154"/>
      <c r="M1" s="152" t="s">
        <v>22</v>
      </c>
      <c r="N1" s="153"/>
      <c r="O1" s="154"/>
      <c r="P1" s="155" t="s">
        <v>23</v>
      </c>
      <c r="Q1" s="156"/>
      <c r="R1" s="152" t="s">
        <v>24</v>
      </c>
      <c r="S1" s="153"/>
      <c r="T1" s="154"/>
      <c r="U1" s="152" t="s">
        <v>25</v>
      </c>
      <c r="V1" s="153"/>
      <c r="W1" s="154"/>
      <c r="X1" s="155" t="s">
        <v>26</v>
      </c>
      <c r="Y1" s="157"/>
      <c r="Z1" s="156"/>
      <c r="AA1" s="155" t="s">
        <v>27</v>
      </c>
      <c r="AB1" s="156"/>
      <c r="AC1" s="152" t="s">
        <v>28</v>
      </c>
      <c r="AD1" s="153"/>
      <c r="AE1" s="154"/>
      <c r="AF1" s="152" t="s">
        <v>29</v>
      </c>
      <c r="AG1" s="153"/>
      <c r="AH1" s="154"/>
      <c r="AI1" s="152" t="s">
        <v>30</v>
      </c>
      <c r="AJ1" s="153"/>
      <c r="AK1" s="154"/>
      <c r="AL1" s="155" t="s">
        <v>31</v>
      </c>
      <c r="AM1" s="156"/>
      <c r="AN1" s="152" t="s">
        <v>32</v>
      </c>
      <c r="AO1" s="153"/>
      <c r="AP1" s="154"/>
      <c r="AQ1" s="152" t="s">
        <v>33</v>
      </c>
      <c r="AR1" s="153"/>
      <c r="AS1" s="154"/>
      <c r="AT1" s="152" t="s">
        <v>34</v>
      </c>
      <c r="AU1" s="153"/>
      <c r="AV1" s="154"/>
    </row>
    <row r="2" spans="1:48" ht="39" customHeight="1">
      <c r="A2" s="159"/>
      <c r="B2" s="159"/>
      <c r="C2" s="160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60" t="s">
        <v>82</v>
      </c>
      <c r="B3" s="160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60"/>
      <c r="B4" s="160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60"/>
      <c r="B5" s="160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60"/>
      <c r="B6" s="160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60"/>
      <c r="B7" s="160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60"/>
      <c r="B8" s="160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60"/>
      <c r="B9" s="160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X1:Z1"/>
    <mergeCell ref="AA1:AB1"/>
    <mergeCell ref="AC1:AE1"/>
    <mergeCell ref="A1:B2"/>
    <mergeCell ref="C1:C2"/>
    <mergeCell ref="A3:B9"/>
    <mergeCell ref="D1:F1"/>
    <mergeCell ref="R1:T1"/>
    <mergeCell ref="U1:W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61" t="s">
        <v>57</v>
      </c>
      <c r="B1" s="161"/>
      <c r="C1" s="161"/>
      <c r="D1" s="161"/>
      <c r="E1" s="161"/>
    </row>
    <row r="2" spans="1:5" ht="15">
      <c r="A2" s="12"/>
      <c r="B2" s="12"/>
      <c r="C2" s="12"/>
      <c r="D2" s="12"/>
      <c r="E2" s="12"/>
    </row>
    <row r="3" spans="1:5" ht="15">
      <c r="A3" s="162" t="s">
        <v>129</v>
      </c>
      <c r="B3" s="162"/>
      <c r="C3" s="162"/>
      <c r="D3" s="162"/>
      <c r="E3" s="162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63" t="s">
        <v>78</v>
      </c>
      <c r="B26" s="163"/>
      <c r="C26" s="163"/>
      <c r="D26" s="163"/>
      <c r="E26" s="163"/>
    </row>
    <row r="27" spans="1:5" ht="15">
      <c r="A27" s="28"/>
      <c r="B27" s="28"/>
      <c r="C27" s="28"/>
      <c r="D27" s="28"/>
      <c r="E27" s="28"/>
    </row>
    <row r="28" spans="1:5" ht="15">
      <c r="A28" s="163" t="s">
        <v>79</v>
      </c>
      <c r="B28" s="163"/>
      <c r="C28" s="163"/>
      <c r="D28" s="163"/>
      <c r="E28" s="163"/>
    </row>
    <row r="29" spans="1:5" ht="15">
      <c r="A29" s="163"/>
      <c r="B29" s="163"/>
      <c r="C29" s="163"/>
      <c r="D29" s="163"/>
      <c r="E29" s="163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90" t="s">
        <v>45</v>
      </c>
      <c r="C3" s="190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71" t="s">
        <v>1</v>
      </c>
      <c r="B5" s="169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71"/>
      <c r="B6" s="169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71"/>
      <c r="B7" s="169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71" t="s">
        <v>3</v>
      </c>
      <c r="B8" s="169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87" t="s">
        <v>204</v>
      </c>
      <c r="N8" s="188"/>
      <c r="O8" s="189"/>
      <c r="P8" s="56"/>
      <c r="Q8" s="56"/>
    </row>
    <row r="9" spans="1:17" ht="33.75" customHeight="1">
      <c r="A9" s="171"/>
      <c r="B9" s="169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71" t="s">
        <v>4</v>
      </c>
      <c r="B10" s="169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71"/>
      <c r="B11" s="169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71" t="s">
        <v>5</v>
      </c>
      <c r="B12" s="169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71"/>
      <c r="B13" s="169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71" t="s">
        <v>9</v>
      </c>
      <c r="B14" s="169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71"/>
      <c r="B15" s="169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70"/>
      <c r="AJ16" s="170"/>
      <c r="AK16" s="170"/>
      <c r="AZ16" s="170"/>
      <c r="BA16" s="170"/>
      <c r="BB16" s="170"/>
      <c r="BQ16" s="170"/>
      <c r="BR16" s="170"/>
      <c r="BS16" s="170"/>
      <c r="CH16" s="170"/>
      <c r="CI16" s="170"/>
      <c r="CJ16" s="170"/>
      <c r="CY16" s="170"/>
      <c r="CZ16" s="170"/>
      <c r="DA16" s="170"/>
      <c r="DP16" s="170"/>
      <c r="DQ16" s="170"/>
      <c r="DR16" s="170"/>
      <c r="EG16" s="170"/>
      <c r="EH16" s="170"/>
      <c r="EI16" s="170"/>
      <c r="EX16" s="170"/>
      <c r="EY16" s="170"/>
      <c r="EZ16" s="170"/>
      <c r="FO16" s="170"/>
      <c r="FP16" s="170"/>
      <c r="FQ16" s="170"/>
      <c r="GF16" s="170"/>
      <c r="GG16" s="170"/>
      <c r="GH16" s="170"/>
      <c r="GW16" s="170"/>
      <c r="GX16" s="170"/>
      <c r="GY16" s="170"/>
      <c r="HN16" s="170"/>
      <c r="HO16" s="170"/>
      <c r="HP16" s="170"/>
      <c r="IE16" s="170"/>
      <c r="IF16" s="170"/>
      <c r="IG16" s="170"/>
      <c r="IV16" s="170"/>
    </row>
    <row r="17" spans="1:17" ht="320.25" customHeight="1">
      <c r="A17" s="171" t="s">
        <v>6</v>
      </c>
      <c r="B17" s="169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71"/>
      <c r="B18" s="169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71" t="s">
        <v>7</v>
      </c>
      <c r="B19" s="169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71"/>
      <c r="B20" s="169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71" t="s">
        <v>8</v>
      </c>
      <c r="B21" s="169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71"/>
      <c r="B22" s="169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81" t="s">
        <v>14</v>
      </c>
      <c r="B23" s="172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82"/>
      <c r="B24" s="172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80" t="s">
        <v>15</v>
      </c>
      <c r="B25" s="172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80"/>
      <c r="B26" s="172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71" t="s">
        <v>93</v>
      </c>
      <c r="B31" s="169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71"/>
      <c r="B32" s="169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71" t="s">
        <v>95</v>
      </c>
      <c r="B34" s="169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71"/>
      <c r="B35" s="169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83" t="s">
        <v>97</v>
      </c>
      <c r="B36" s="178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84"/>
      <c r="B37" s="179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71" t="s">
        <v>99</v>
      </c>
      <c r="B39" s="169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73" t="s">
        <v>246</v>
      </c>
      <c r="I39" s="174"/>
      <c r="J39" s="174"/>
      <c r="K39" s="174"/>
      <c r="L39" s="174"/>
      <c r="M39" s="174"/>
      <c r="N39" s="174"/>
      <c r="O39" s="175"/>
      <c r="P39" s="55" t="s">
        <v>188</v>
      </c>
      <c r="Q39" s="56"/>
    </row>
    <row r="40" spans="1:17" ht="39.75" customHeight="1">
      <c r="A40" s="171" t="s">
        <v>10</v>
      </c>
      <c r="B40" s="169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71" t="s">
        <v>100</v>
      </c>
      <c r="B41" s="169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71"/>
      <c r="B42" s="169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71" t="s">
        <v>102</v>
      </c>
      <c r="B43" s="169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66" t="s">
        <v>191</v>
      </c>
      <c r="H43" s="167"/>
      <c r="I43" s="167"/>
      <c r="J43" s="167"/>
      <c r="K43" s="167"/>
      <c r="L43" s="167"/>
      <c r="M43" s="167"/>
      <c r="N43" s="167"/>
      <c r="O43" s="168"/>
      <c r="P43" s="56"/>
      <c r="Q43" s="56"/>
    </row>
    <row r="44" spans="1:17" ht="39.75" customHeight="1">
      <c r="A44" s="171"/>
      <c r="B44" s="169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71" t="s">
        <v>104</v>
      </c>
      <c r="B45" s="169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71" t="s">
        <v>12</v>
      </c>
      <c r="B46" s="169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76" t="s">
        <v>107</v>
      </c>
      <c r="B47" s="178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77"/>
      <c r="B48" s="179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76" t="s">
        <v>108</v>
      </c>
      <c r="B49" s="178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77"/>
      <c r="B50" s="179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71" t="s">
        <v>110</v>
      </c>
      <c r="B51" s="169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71"/>
      <c r="B52" s="169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71" t="s">
        <v>113</v>
      </c>
      <c r="B53" s="169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71"/>
      <c r="B54" s="169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71" t="s">
        <v>114</v>
      </c>
      <c r="B55" s="169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71"/>
      <c r="B56" s="169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71" t="s">
        <v>116</v>
      </c>
      <c r="B57" s="169" t="s">
        <v>117</v>
      </c>
      <c r="C57" s="53" t="s">
        <v>20</v>
      </c>
      <c r="D57" s="93" t="s">
        <v>234</v>
      </c>
      <c r="E57" s="92"/>
      <c r="F57" s="92" t="s">
        <v>235</v>
      </c>
      <c r="G57" s="186" t="s">
        <v>232</v>
      </c>
      <c r="H57" s="186"/>
      <c r="I57" s="92" t="s">
        <v>236</v>
      </c>
      <c r="J57" s="92" t="s">
        <v>237</v>
      </c>
      <c r="K57" s="187" t="s">
        <v>238</v>
      </c>
      <c r="L57" s="188"/>
      <c r="M57" s="188"/>
      <c r="N57" s="188"/>
      <c r="O57" s="189"/>
      <c r="P57" s="88" t="s">
        <v>198</v>
      </c>
      <c r="Q57" s="56"/>
    </row>
    <row r="58" spans="1:17" ht="39.75" customHeight="1">
      <c r="A58" s="171"/>
      <c r="B58" s="169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81" t="s">
        <v>119</v>
      </c>
      <c r="B59" s="181" t="s">
        <v>118</v>
      </c>
      <c r="C59" s="181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85"/>
      <c r="B60" s="185"/>
      <c r="C60" s="185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85"/>
      <c r="B61" s="185"/>
      <c r="C61" s="182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82"/>
      <c r="B62" s="182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71" t="s">
        <v>120</v>
      </c>
      <c r="B63" s="169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71"/>
      <c r="B64" s="169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80" t="s">
        <v>122</v>
      </c>
      <c r="B65" s="172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80"/>
      <c r="B66" s="172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71" t="s">
        <v>124</v>
      </c>
      <c r="B67" s="169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71"/>
      <c r="B68" s="169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76" t="s">
        <v>126</v>
      </c>
      <c r="B69" s="178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77"/>
      <c r="B70" s="179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64" t="s">
        <v>254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65" t="s">
        <v>215</v>
      </c>
      <c r="C79" s="165"/>
      <c r="D79" s="165"/>
      <c r="E79" s="165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47"/>
  <sheetViews>
    <sheetView view="pageBreakPreview" zoomScaleSheetLayoutView="100" zoomScalePageLayoutView="0" workbookViewId="0" topLeftCell="A1">
      <selection activeCell="A19" sqref="A19:A28"/>
    </sheetView>
  </sheetViews>
  <sheetFormatPr defaultColWidth="9.140625" defaultRowHeight="15"/>
  <cols>
    <col min="1" max="1" width="12.140625" style="99" customWidth="1"/>
    <col min="2" max="2" width="22.57421875" style="99" customWidth="1"/>
    <col min="3" max="3" width="21.7109375" style="99" bestFit="1" customWidth="1"/>
    <col min="4" max="4" width="10.00390625" style="99" bestFit="1" customWidth="1"/>
    <col min="5" max="5" width="9.140625" style="99" customWidth="1"/>
    <col min="6" max="6" width="12.140625" style="99" customWidth="1"/>
    <col min="7" max="7" width="10.00390625" style="99" customWidth="1"/>
    <col min="8" max="14" width="9.140625" style="99" customWidth="1"/>
    <col min="15" max="15" width="10.8515625" style="107" customWidth="1"/>
    <col min="16" max="16" width="10.28125" style="99" customWidth="1"/>
    <col min="17" max="16384" width="9.140625" style="99" customWidth="1"/>
  </cols>
  <sheetData>
    <row r="1" spans="1:16" ht="15.75">
      <c r="A1" s="202" t="s">
        <v>280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15.75">
      <c r="A2" s="203" t="s">
        <v>283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ht="15">
      <c r="A3" s="204" t="s">
        <v>255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ht="15">
      <c r="A4" s="96"/>
      <c r="B4" s="97"/>
      <c r="C4" s="205"/>
      <c r="D4" s="205"/>
      <c r="E4" s="205"/>
      <c r="F4" s="77"/>
      <c r="G4" s="77"/>
      <c r="H4" s="97"/>
      <c r="I4" s="97"/>
      <c r="J4" s="98"/>
      <c r="K4" s="98"/>
      <c r="L4" s="98"/>
      <c r="M4" s="98"/>
      <c r="N4" s="97"/>
      <c r="O4" s="106"/>
      <c r="P4" s="98"/>
    </row>
    <row r="5" spans="1:17" ht="21.75" customHeight="1">
      <c r="A5" s="192" t="s">
        <v>259</v>
      </c>
      <c r="B5" s="192" t="s">
        <v>258</v>
      </c>
      <c r="C5" s="192" t="s">
        <v>40</v>
      </c>
      <c r="D5" s="192" t="s">
        <v>278</v>
      </c>
      <c r="E5" s="192" t="s">
        <v>281</v>
      </c>
      <c r="F5" s="192"/>
      <c r="G5" s="36"/>
      <c r="H5" s="193" t="s">
        <v>279</v>
      </c>
      <c r="I5" s="193"/>
      <c r="J5" s="193"/>
      <c r="K5" s="193"/>
      <c r="L5" s="193"/>
      <c r="M5" s="193"/>
      <c r="N5" s="193"/>
      <c r="O5" s="193"/>
      <c r="P5" s="193"/>
      <c r="Q5" s="110"/>
    </row>
    <row r="6" spans="1:17" ht="49.5" customHeight="1">
      <c r="A6" s="192"/>
      <c r="B6" s="192"/>
      <c r="C6" s="192"/>
      <c r="D6" s="192"/>
      <c r="E6" s="192"/>
      <c r="F6" s="192"/>
      <c r="G6" s="36" t="s">
        <v>22</v>
      </c>
      <c r="H6" s="111" t="s">
        <v>24</v>
      </c>
      <c r="I6" s="111" t="s">
        <v>25</v>
      </c>
      <c r="J6" s="111" t="s">
        <v>26</v>
      </c>
      <c r="K6" s="111" t="s">
        <v>28</v>
      </c>
      <c r="L6" s="111" t="s">
        <v>29</v>
      </c>
      <c r="M6" s="111" t="s">
        <v>30</v>
      </c>
      <c r="N6" s="111" t="s">
        <v>32</v>
      </c>
      <c r="O6" s="111" t="s">
        <v>33</v>
      </c>
      <c r="P6" s="111" t="s">
        <v>34</v>
      </c>
      <c r="Q6" s="110"/>
    </row>
    <row r="7" spans="1:17" ht="38.25">
      <c r="A7" s="192"/>
      <c r="B7" s="192"/>
      <c r="C7" s="192"/>
      <c r="D7" s="192"/>
      <c r="E7" s="36" t="s">
        <v>260</v>
      </c>
      <c r="F7" s="36" t="s">
        <v>261</v>
      </c>
      <c r="G7" s="36" t="s">
        <v>20</v>
      </c>
      <c r="H7" s="111" t="s">
        <v>20</v>
      </c>
      <c r="I7" s="111" t="s">
        <v>20</v>
      </c>
      <c r="J7" s="111" t="s">
        <v>20</v>
      </c>
      <c r="K7" s="111" t="s">
        <v>20</v>
      </c>
      <c r="L7" s="111" t="s">
        <v>20</v>
      </c>
      <c r="M7" s="111" t="s">
        <v>20</v>
      </c>
      <c r="N7" s="111" t="s">
        <v>20</v>
      </c>
      <c r="O7" s="111" t="s">
        <v>20</v>
      </c>
      <c r="P7" s="111" t="s">
        <v>20</v>
      </c>
      <c r="Q7" s="110"/>
    </row>
    <row r="8" spans="1:17" ht="15">
      <c r="A8" s="112">
        <v>1</v>
      </c>
      <c r="B8" s="113">
        <v>2</v>
      </c>
      <c r="C8" s="113">
        <v>4</v>
      </c>
      <c r="D8" s="112">
        <v>5</v>
      </c>
      <c r="E8" s="112">
        <v>6</v>
      </c>
      <c r="F8" s="112">
        <v>7</v>
      </c>
      <c r="G8" s="112"/>
      <c r="H8" s="112">
        <v>8</v>
      </c>
      <c r="I8" s="113">
        <v>9</v>
      </c>
      <c r="J8" s="112">
        <v>10</v>
      </c>
      <c r="K8" s="112">
        <v>11</v>
      </c>
      <c r="L8" s="112">
        <v>12</v>
      </c>
      <c r="M8" s="112">
        <v>13</v>
      </c>
      <c r="N8" s="112">
        <v>14</v>
      </c>
      <c r="O8" s="114">
        <v>15</v>
      </c>
      <c r="P8" s="112">
        <v>16</v>
      </c>
      <c r="Q8" s="110"/>
    </row>
    <row r="9" spans="1:17" s="100" customFormat="1" ht="15">
      <c r="A9" s="194" t="s">
        <v>257</v>
      </c>
      <c r="B9" s="195"/>
      <c r="C9" s="115" t="s">
        <v>41</v>
      </c>
      <c r="D9" s="141">
        <f>SUM(D10:D13)</f>
        <v>9549.808888</v>
      </c>
      <c r="E9" s="141">
        <f>SUM(E10:E13)</f>
        <v>9549.808888</v>
      </c>
      <c r="F9" s="130">
        <f>E9/D9*100%</f>
        <v>1</v>
      </c>
      <c r="G9" s="142">
        <f>SUM(G10:G13)</f>
        <v>3506.80011</v>
      </c>
      <c r="H9" s="117">
        <v>0</v>
      </c>
      <c r="I9" s="116">
        <f>SUM(I10:I13)</f>
        <v>0</v>
      </c>
      <c r="J9" s="116">
        <f>SUM(J10:J13)</f>
        <v>0</v>
      </c>
      <c r="K9" s="117">
        <v>0</v>
      </c>
      <c r="L9" s="117">
        <v>0</v>
      </c>
      <c r="M9" s="117">
        <f>SUM(M10:M13)</f>
        <v>291.9</v>
      </c>
      <c r="N9" s="117">
        <v>0</v>
      </c>
      <c r="O9" s="117">
        <f>SUM(O10:O13)</f>
        <v>2270.0008399999997</v>
      </c>
      <c r="P9" s="117">
        <f>SUM(P10:P13)</f>
        <v>3481.11028</v>
      </c>
      <c r="Q9" s="118"/>
    </row>
    <row r="10" spans="1:17" ht="15">
      <c r="A10" s="196"/>
      <c r="B10" s="197"/>
      <c r="C10" s="119" t="s">
        <v>37</v>
      </c>
      <c r="D10" s="143">
        <v>0</v>
      </c>
      <c r="E10" s="143">
        <v>0</v>
      </c>
      <c r="F10" s="121">
        <v>0</v>
      </c>
      <c r="G10" s="143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10"/>
    </row>
    <row r="11" spans="1:17" ht="25.5">
      <c r="A11" s="196"/>
      <c r="B11" s="197"/>
      <c r="C11" s="119" t="s">
        <v>2</v>
      </c>
      <c r="D11" s="144">
        <f>D31+D36</f>
        <v>6982.099998000001</v>
      </c>
      <c r="E11" s="144">
        <f>E16+E31+E36</f>
        <v>6982.099998000001</v>
      </c>
      <c r="F11" s="121">
        <f>E11/D11*100%</f>
        <v>1</v>
      </c>
      <c r="G11" s="143">
        <f>G31+G36+G41+G46+G51</f>
        <v>1806.1</v>
      </c>
      <c r="H11" s="120">
        <v>0</v>
      </c>
      <c r="I11" s="122">
        <f>I16+I31+I36</f>
        <v>0</v>
      </c>
      <c r="J11" s="122">
        <f>J16+J31+J36</f>
        <v>0</v>
      </c>
      <c r="K11" s="120">
        <v>0</v>
      </c>
      <c r="L11" s="120">
        <v>0</v>
      </c>
      <c r="M11" s="120">
        <f>M31+M36+M41+M46+M51</f>
        <v>0</v>
      </c>
      <c r="N11" s="120">
        <f>N31+N36+N41+N46+N51</f>
        <v>0</v>
      </c>
      <c r="O11" s="120">
        <f>O31+O36+O41+O46+O51</f>
        <v>2043.00076</v>
      </c>
      <c r="P11" s="120">
        <f>P31+P36+P41+P46+P51</f>
        <v>3132.99925</v>
      </c>
      <c r="Q11" s="123"/>
    </row>
    <row r="12" spans="1:17" ht="15">
      <c r="A12" s="196"/>
      <c r="B12" s="197"/>
      <c r="C12" s="119" t="s">
        <v>262</v>
      </c>
      <c r="D12" s="144">
        <f>D17+D32+D37</f>
        <v>2567.70889</v>
      </c>
      <c r="E12" s="144">
        <f>E17+E32+E37</f>
        <v>2567.70889</v>
      </c>
      <c r="F12" s="121">
        <f>E12/D12*100%</f>
        <v>1</v>
      </c>
      <c r="G12" s="143">
        <f>G17+G32+G37+G42+G47+G52</f>
        <v>1700.70011</v>
      </c>
      <c r="H12" s="120">
        <v>0</v>
      </c>
      <c r="I12" s="122">
        <f>I17+I32+I37</f>
        <v>0</v>
      </c>
      <c r="J12" s="122">
        <f>J17+J37</f>
        <v>0</v>
      </c>
      <c r="K12" s="120">
        <v>0</v>
      </c>
      <c r="L12" s="120">
        <v>0</v>
      </c>
      <c r="M12" s="120">
        <f>M17+M32+M37+M42+M47+M52</f>
        <v>291.9</v>
      </c>
      <c r="N12" s="120">
        <v>0</v>
      </c>
      <c r="O12" s="120">
        <f>O17+O32+O37+O42+O47+O52</f>
        <v>227.00008000000003</v>
      </c>
      <c r="P12" s="120">
        <f>P17+P32+P37+P42+P47+P52</f>
        <v>348.11102999999997</v>
      </c>
      <c r="Q12" s="124"/>
    </row>
    <row r="13" spans="1:17" ht="15">
      <c r="A13" s="198"/>
      <c r="B13" s="199"/>
      <c r="C13" s="119" t="s">
        <v>256</v>
      </c>
      <c r="D13" s="143">
        <v>0</v>
      </c>
      <c r="E13" s="143">
        <v>0</v>
      </c>
      <c r="F13" s="121">
        <v>0</v>
      </c>
      <c r="G13" s="143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10"/>
    </row>
    <row r="14" spans="1:17" s="100" customFormat="1" ht="15">
      <c r="A14" s="191">
        <v>1</v>
      </c>
      <c r="B14" s="201" t="s">
        <v>271</v>
      </c>
      <c r="C14" s="115" t="s">
        <v>41</v>
      </c>
      <c r="D14" s="142">
        <f>SUM(D15:D18)</f>
        <v>1791.92</v>
      </c>
      <c r="E14" s="142">
        <f>SUM(E15:E18)</f>
        <v>1791.92</v>
      </c>
      <c r="F14" s="130">
        <f>E14/D14*100%</f>
        <v>1</v>
      </c>
      <c r="G14" s="142">
        <f>SUM(G15:G18)</f>
        <v>1500.02222</v>
      </c>
      <c r="H14" s="117">
        <f aca="true" t="shared" si="0" ref="H14:P14">SUM(H15:H18)</f>
        <v>0</v>
      </c>
      <c r="I14" s="117">
        <f t="shared" si="0"/>
        <v>0</v>
      </c>
      <c r="J14" s="117">
        <f t="shared" si="0"/>
        <v>0</v>
      </c>
      <c r="K14" s="117">
        <f t="shared" si="0"/>
        <v>0</v>
      </c>
      <c r="L14" s="117">
        <f t="shared" si="0"/>
        <v>0</v>
      </c>
      <c r="M14" s="117">
        <f t="shared" si="0"/>
        <v>291.9</v>
      </c>
      <c r="N14" s="117">
        <f t="shared" si="0"/>
        <v>0</v>
      </c>
      <c r="O14" s="125">
        <f t="shared" si="0"/>
        <v>0</v>
      </c>
      <c r="P14" s="117">
        <f t="shared" si="0"/>
        <v>0</v>
      </c>
      <c r="Q14" s="126"/>
    </row>
    <row r="15" spans="1:17" ht="15">
      <c r="A15" s="191"/>
      <c r="B15" s="201"/>
      <c r="C15" s="119" t="s">
        <v>37</v>
      </c>
      <c r="D15" s="143">
        <v>0</v>
      </c>
      <c r="E15" s="143">
        <v>0</v>
      </c>
      <c r="F15" s="121">
        <v>0</v>
      </c>
      <c r="G15" s="143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10"/>
    </row>
    <row r="16" spans="1:17" ht="25.5">
      <c r="A16" s="191"/>
      <c r="B16" s="201"/>
      <c r="C16" s="119" t="s">
        <v>2</v>
      </c>
      <c r="D16" s="120">
        <v>0</v>
      </c>
      <c r="E16" s="120">
        <v>0</v>
      </c>
      <c r="F16" s="121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10"/>
    </row>
    <row r="17" spans="1:17" ht="15">
      <c r="A17" s="191"/>
      <c r="B17" s="201"/>
      <c r="C17" s="119" t="s">
        <v>262</v>
      </c>
      <c r="D17" s="120">
        <f>D22+D27</f>
        <v>1791.92</v>
      </c>
      <c r="E17" s="120">
        <f>E22+E27</f>
        <v>1791.92</v>
      </c>
      <c r="F17" s="121">
        <f>E17/D17*100%</f>
        <v>1</v>
      </c>
      <c r="G17" s="120">
        <v>1500.02222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291.9</v>
      </c>
      <c r="N17" s="120">
        <v>0</v>
      </c>
      <c r="O17" s="120"/>
      <c r="P17" s="120">
        <v>0</v>
      </c>
      <c r="Q17" s="110"/>
    </row>
    <row r="18" spans="1:17" ht="15">
      <c r="A18" s="191"/>
      <c r="B18" s="201"/>
      <c r="C18" s="119" t="s">
        <v>256</v>
      </c>
      <c r="D18" s="120">
        <v>0</v>
      </c>
      <c r="E18" s="120">
        <v>0</v>
      </c>
      <c r="F18" s="121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10"/>
    </row>
    <row r="19" spans="1:17" s="100" customFormat="1" ht="15">
      <c r="A19" s="200" t="s">
        <v>284</v>
      </c>
      <c r="B19" s="201" t="s">
        <v>271</v>
      </c>
      <c r="C19" s="115" t="s">
        <v>41</v>
      </c>
      <c r="D19" s="142">
        <f>SUM(D20:D23)</f>
        <v>1500</v>
      </c>
      <c r="E19" s="142">
        <f>SUM(E20:E23)</f>
        <v>1500</v>
      </c>
      <c r="F19" s="130">
        <f>E19/D19*100%</f>
        <v>1</v>
      </c>
      <c r="G19" s="142">
        <f>SUM(G20:G23)</f>
        <v>1500.02222</v>
      </c>
      <c r="H19" s="117">
        <f aca="true" t="shared" si="1" ref="H19:P19">SUM(H20:H23)</f>
        <v>0</v>
      </c>
      <c r="I19" s="117">
        <f t="shared" si="1"/>
        <v>0</v>
      </c>
      <c r="J19" s="117">
        <f t="shared" si="1"/>
        <v>0</v>
      </c>
      <c r="K19" s="117">
        <f t="shared" si="1"/>
        <v>0</v>
      </c>
      <c r="L19" s="117">
        <f t="shared" si="1"/>
        <v>0</v>
      </c>
      <c r="M19" s="117">
        <f t="shared" si="1"/>
        <v>0</v>
      </c>
      <c r="N19" s="117">
        <f t="shared" si="1"/>
        <v>0</v>
      </c>
      <c r="O19" s="125">
        <f t="shared" si="1"/>
        <v>0</v>
      </c>
      <c r="P19" s="117">
        <f t="shared" si="1"/>
        <v>0</v>
      </c>
      <c r="Q19" s="126"/>
    </row>
    <row r="20" spans="1:17" ht="15">
      <c r="A20" s="200"/>
      <c r="B20" s="201"/>
      <c r="C20" s="119" t="s">
        <v>37</v>
      </c>
      <c r="D20" s="143">
        <v>0</v>
      </c>
      <c r="E20" s="143">
        <v>0</v>
      </c>
      <c r="F20" s="121">
        <v>0</v>
      </c>
      <c r="G20" s="143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10"/>
    </row>
    <row r="21" spans="1:17" ht="25.5">
      <c r="A21" s="200"/>
      <c r="B21" s="201"/>
      <c r="C21" s="119" t="s">
        <v>2</v>
      </c>
      <c r="D21" s="120">
        <v>0</v>
      </c>
      <c r="E21" s="120">
        <v>0</v>
      </c>
      <c r="F21" s="121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10"/>
    </row>
    <row r="22" spans="1:17" ht="15">
      <c r="A22" s="200"/>
      <c r="B22" s="201"/>
      <c r="C22" s="119" t="s">
        <v>262</v>
      </c>
      <c r="D22" s="120">
        <v>1500</v>
      </c>
      <c r="E22" s="120">
        <v>1500</v>
      </c>
      <c r="F22" s="121">
        <f>E22/D22*100%</f>
        <v>1</v>
      </c>
      <c r="G22" s="120">
        <v>1500.02222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/>
      <c r="P22" s="120">
        <v>0</v>
      </c>
      <c r="Q22" s="110"/>
    </row>
    <row r="23" spans="1:17" ht="15">
      <c r="A23" s="200"/>
      <c r="B23" s="201"/>
      <c r="C23" s="119" t="s">
        <v>256</v>
      </c>
      <c r="D23" s="120">
        <v>0</v>
      </c>
      <c r="E23" s="120">
        <v>0</v>
      </c>
      <c r="F23" s="121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10"/>
    </row>
    <row r="24" spans="1:17" s="100" customFormat="1" ht="15">
      <c r="A24" s="200" t="s">
        <v>285</v>
      </c>
      <c r="B24" s="201" t="s">
        <v>271</v>
      </c>
      <c r="C24" s="115" t="s">
        <v>41</v>
      </c>
      <c r="D24" s="142">
        <f>SUM(D25:D28)</f>
        <v>291.92</v>
      </c>
      <c r="E24" s="142">
        <f>SUM(E25:E28)</f>
        <v>291.92</v>
      </c>
      <c r="F24" s="148">
        <f>E24/D24*100%</f>
        <v>1</v>
      </c>
      <c r="G24" s="142">
        <f>SUM(G25:G28)</f>
        <v>0</v>
      </c>
      <c r="H24" s="117">
        <f aca="true" t="shared" si="2" ref="H24:P24">SUM(H25:H28)</f>
        <v>0</v>
      </c>
      <c r="I24" s="117">
        <f t="shared" si="2"/>
        <v>0</v>
      </c>
      <c r="J24" s="117">
        <f t="shared" si="2"/>
        <v>0</v>
      </c>
      <c r="K24" s="117">
        <f t="shared" si="2"/>
        <v>0</v>
      </c>
      <c r="L24" s="117">
        <f t="shared" si="2"/>
        <v>0</v>
      </c>
      <c r="M24" s="117">
        <f t="shared" si="2"/>
        <v>291.92</v>
      </c>
      <c r="N24" s="117">
        <f t="shared" si="2"/>
        <v>0</v>
      </c>
      <c r="O24" s="125">
        <f t="shared" si="2"/>
        <v>0</v>
      </c>
      <c r="P24" s="117">
        <f t="shared" si="2"/>
        <v>0</v>
      </c>
      <c r="Q24" s="126"/>
    </row>
    <row r="25" spans="1:17" ht="15">
      <c r="A25" s="200"/>
      <c r="B25" s="201"/>
      <c r="C25" s="119" t="s">
        <v>37</v>
      </c>
      <c r="D25" s="143">
        <v>0</v>
      </c>
      <c r="E25" s="143">
        <v>0</v>
      </c>
      <c r="F25" s="121">
        <v>0</v>
      </c>
      <c r="G25" s="143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10"/>
    </row>
    <row r="26" spans="1:17" ht="25.5">
      <c r="A26" s="200"/>
      <c r="B26" s="201"/>
      <c r="C26" s="119" t="s">
        <v>2</v>
      </c>
      <c r="D26" s="120">
        <v>0</v>
      </c>
      <c r="E26" s="120">
        <v>0</v>
      </c>
      <c r="F26" s="121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10"/>
    </row>
    <row r="27" spans="1:17" ht="15">
      <c r="A27" s="200"/>
      <c r="B27" s="201"/>
      <c r="C27" s="119" t="s">
        <v>262</v>
      </c>
      <c r="D27" s="120">
        <v>291.92</v>
      </c>
      <c r="E27" s="120">
        <v>291.92</v>
      </c>
      <c r="F27" s="121">
        <f>E27/D27*100%</f>
        <v>1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291.92</v>
      </c>
      <c r="N27" s="120">
        <v>0</v>
      </c>
      <c r="O27" s="120"/>
      <c r="P27" s="120">
        <v>0</v>
      </c>
      <c r="Q27" s="110"/>
    </row>
    <row r="28" spans="1:17" ht="15">
      <c r="A28" s="200"/>
      <c r="B28" s="201"/>
      <c r="C28" s="119" t="s">
        <v>256</v>
      </c>
      <c r="D28" s="120">
        <v>0</v>
      </c>
      <c r="E28" s="120">
        <v>0</v>
      </c>
      <c r="F28" s="121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10"/>
    </row>
    <row r="29" spans="1:17" s="100" customFormat="1" ht="15">
      <c r="A29" s="191">
        <v>2</v>
      </c>
      <c r="B29" s="201" t="s">
        <v>273</v>
      </c>
      <c r="C29" s="115" t="s">
        <v>41</v>
      </c>
      <c r="D29" s="117">
        <f>SUM(D30:D33)</f>
        <v>6874.222218000001</v>
      </c>
      <c r="E29" s="117">
        <f>SUM(E30:E33)</f>
        <v>6874.222218000001</v>
      </c>
      <c r="F29" s="130">
        <f>E29/D29*100%</f>
        <v>1</v>
      </c>
      <c r="G29" s="117">
        <f>SUM(G30:G33)</f>
        <v>1800.889</v>
      </c>
      <c r="H29" s="128">
        <f aca="true" t="shared" si="3" ref="H29:P29">SUM(H30:H33)</f>
        <v>0</v>
      </c>
      <c r="I29" s="128">
        <f t="shared" si="3"/>
        <v>0</v>
      </c>
      <c r="J29" s="128">
        <f t="shared" si="3"/>
        <v>0</v>
      </c>
      <c r="K29" s="128">
        <f t="shared" si="3"/>
        <v>0</v>
      </c>
      <c r="L29" s="128">
        <f t="shared" si="3"/>
        <v>0</v>
      </c>
      <c r="M29" s="128">
        <f t="shared" si="3"/>
        <v>0</v>
      </c>
      <c r="N29" s="128">
        <f t="shared" si="3"/>
        <v>0</v>
      </c>
      <c r="O29" s="117">
        <f t="shared" si="3"/>
        <v>1805.26991</v>
      </c>
      <c r="P29" s="117">
        <f t="shared" si="3"/>
        <v>3268.06342</v>
      </c>
      <c r="Q29" s="140"/>
    </row>
    <row r="30" spans="1:17" ht="15">
      <c r="A30" s="191"/>
      <c r="B30" s="201"/>
      <c r="C30" s="119" t="s">
        <v>37</v>
      </c>
      <c r="D30" s="120">
        <v>0</v>
      </c>
      <c r="E30" s="120">
        <v>0</v>
      </c>
      <c r="F30" s="121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10"/>
    </row>
    <row r="31" spans="1:17" ht="25.5">
      <c r="A31" s="191"/>
      <c r="B31" s="201"/>
      <c r="C31" s="119" t="s">
        <v>2</v>
      </c>
      <c r="D31" s="120">
        <v>6186.799998</v>
      </c>
      <c r="E31" s="120">
        <v>6186.799998</v>
      </c>
      <c r="F31" s="121">
        <f>E31/D31*100%</f>
        <v>1</v>
      </c>
      <c r="G31" s="120">
        <v>1620.8</v>
      </c>
      <c r="H31" s="129">
        <v>0</v>
      </c>
      <c r="I31" s="129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1624.74292</v>
      </c>
      <c r="P31" s="120">
        <v>2941.25708</v>
      </c>
      <c r="Q31" s="124"/>
    </row>
    <row r="32" spans="1:17" ht="15">
      <c r="A32" s="191"/>
      <c r="B32" s="201"/>
      <c r="C32" s="119" t="s">
        <v>262</v>
      </c>
      <c r="D32" s="120">
        <v>687.42222</v>
      </c>
      <c r="E32" s="120">
        <v>687.42222</v>
      </c>
      <c r="F32" s="121">
        <f>E32/D32*100%</f>
        <v>1</v>
      </c>
      <c r="G32" s="120">
        <v>180.089</v>
      </c>
      <c r="H32" s="129">
        <v>0</v>
      </c>
      <c r="I32" s="129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180.52699</v>
      </c>
      <c r="P32" s="120">
        <v>326.80634</v>
      </c>
      <c r="Q32" s="124"/>
    </row>
    <row r="33" spans="1:17" ht="17.25" customHeight="1">
      <c r="A33" s="191"/>
      <c r="B33" s="201"/>
      <c r="C33" s="119" t="s">
        <v>256</v>
      </c>
      <c r="D33" s="120">
        <v>0</v>
      </c>
      <c r="E33" s="120">
        <v>0</v>
      </c>
      <c r="F33" s="121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10"/>
    </row>
    <row r="34" spans="1:17" s="100" customFormat="1" ht="15">
      <c r="A34" s="191">
        <v>3</v>
      </c>
      <c r="B34" s="201" t="s">
        <v>274</v>
      </c>
      <c r="C34" s="115" t="s">
        <v>41</v>
      </c>
      <c r="D34" s="117">
        <f>SUM(D35:D38)</f>
        <v>883.66667</v>
      </c>
      <c r="E34" s="117">
        <f>SUM(E35:E38)</f>
        <v>883.66667</v>
      </c>
      <c r="F34" s="130">
        <f>E34/D34*100%</f>
        <v>1</v>
      </c>
      <c r="G34" s="117">
        <f>G35+G36+G37+G38</f>
        <v>205.88889</v>
      </c>
      <c r="H34" s="117">
        <f>SUM(H35:H38)</f>
        <v>0</v>
      </c>
      <c r="I34" s="117">
        <f>SUM(I35:I38)</f>
        <v>0</v>
      </c>
      <c r="J34" s="117">
        <f>SUM(J35:J38)</f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f>O35+O36+O37+O38</f>
        <v>464.73093</v>
      </c>
      <c r="P34" s="117">
        <f>P35+P36+P37+P38</f>
        <v>213.04685999999998</v>
      </c>
      <c r="Q34" s="126"/>
    </row>
    <row r="35" spans="1:17" ht="15">
      <c r="A35" s="191"/>
      <c r="B35" s="201"/>
      <c r="C35" s="119" t="s">
        <v>37</v>
      </c>
      <c r="D35" s="120">
        <v>0</v>
      </c>
      <c r="E35" s="120">
        <v>0</v>
      </c>
      <c r="F35" s="121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10"/>
    </row>
    <row r="36" spans="1:17" ht="25.5">
      <c r="A36" s="191"/>
      <c r="B36" s="201"/>
      <c r="C36" s="119" t="s">
        <v>2</v>
      </c>
      <c r="D36" s="129">
        <v>795.3</v>
      </c>
      <c r="E36" s="129">
        <v>795.3</v>
      </c>
      <c r="F36" s="121">
        <f>E36/D36*100%</f>
        <v>1</v>
      </c>
      <c r="G36" s="120">
        <v>185.3</v>
      </c>
      <c r="H36" s="139">
        <v>0</v>
      </c>
      <c r="I36" s="120">
        <v>0</v>
      </c>
      <c r="J36" s="127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418.25784</v>
      </c>
      <c r="P36" s="120">
        <v>191.74217</v>
      </c>
      <c r="Q36" s="110"/>
    </row>
    <row r="37" spans="1:17" ht="15">
      <c r="A37" s="191"/>
      <c r="B37" s="201"/>
      <c r="C37" s="119" t="s">
        <v>262</v>
      </c>
      <c r="D37" s="129">
        <v>88.36667</v>
      </c>
      <c r="E37" s="129">
        <v>88.36667</v>
      </c>
      <c r="F37" s="121">
        <f>E37/D37*100%</f>
        <v>1</v>
      </c>
      <c r="G37" s="120">
        <v>20.58889</v>
      </c>
      <c r="H37" s="120">
        <v>0</v>
      </c>
      <c r="I37" s="120">
        <v>0</v>
      </c>
      <c r="J37" s="129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46.47309</v>
      </c>
      <c r="P37" s="120">
        <v>21.30469</v>
      </c>
      <c r="Q37" s="110"/>
    </row>
    <row r="38" spans="1:17" ht="15">
      <c r="A38" s="191"/>
      <c r="B38" s="201"/>
      <c r="C38" s="119" t="s">
        <v>256</v>
      </c>
      <c r="D38" s="120">
        <v>0</v>
      </c>
      <c r="E38" s="120">
        <v>0</v>
      </c>
      <c r="F38" s="121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10"/>
    </row>
    <row r="39" spans="1:17" s="100" customFormat="1" ht="15">
      <c r="A39" s="191">
        <v>4</v>
      </c>
      <c r="B39" s="201" t="s">
        <v>275</v>
      </c>
      <c r="C39" s="115" t="s">
        <v>41</v>
      </c>
      <c r="D39" s="117">
        <v>0</v>
      </c>
      <c r="E39" s="117">
        <v>0</v>
      </c>
      <c r="F39" s="130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26"/>
    </row>
    <row r="40" spans="1:17" ht="15">
      <c r="A40" s="191"/>
      <c r="B40" s="201"/>
      <c r="C40" s="119" t="s">
        <v>37</v>
      </c>
      <c r="D40" s="120">
        <v>0</v>
      </c>
      <c r="E40" s="120">
        <v>0</v>
      </c>
      <c r="F40" s="121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10"/>
    </row>
    <row r="41" spans="1:17" ht="25.5">
      <c r="A41" s="191"/>
      <c r="B41" s="201"/>
      <c r="C41" s="119" t="s">
        <v>2</v>
      </c>
      <c r="D41" s="120">
        <v>0</v>
      </c>
      <c r="E41" s="120">
        <v>0</v>
      </c>
      <c r="F41" s="121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10"/>
    </row>
    <row r="42" spans="1:17" ht="15">
      <c r="A42" s="191"/>
      <c r="B42" s="201"/>
      <c r="C42" s="119" t="s">
        <v>262</v>
      </c>
      <c r="D42" s="120">
        <v>0</v>
      </c>
      <c r="E42" s="120">
        <v>0</v>
      </c>
      <c r="F42" s="121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10"/>
    </row>
    <row r="43" spans="1:17" ht="15">
      <c r="A43" s="191"/>
      <c r="B43" s="201"/>
      <c r="C43" s="119" t="s">
        <v>256</v>
      </c>
      <c r="D43" s="120">
        <v>0</v>
      </c>
      <c r="E43" s="120">
        <v>0</v>
      </c>
      <c r="F43" s="121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10"/>
    </row>
    <row r="44" spans="1:17" s="100" customFormat="1" ht="15">
      <c r="A44" s="191">
        <v>5</v>
      </c>
      <c r="B44" s="201" t="s">
        <v>276</v>
      </c>
      <c r="C44" s="115" t="s">
        <v>41</v>
      </c>
      <c r="D44" s="117">
        <v>0</v>
      </c>
      <c r="E44" s="117">
        <v>0</v>
      </c>
      <c r="F44" s="130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26"/>
    </row>
    <row r="45" spans="1:17" ht="15">
      <c r="A45" s="191"/>
      <c r="B45" s="201"/>
      <c r="C45" s="119" t="s">
        <v>37</v>
      </c>
      <c r="D45" s="120">
        <v>0</v>
      </c>
      <c r="E45" s="120">
        <v>0</v>
      </c>
      <c r="F45" s="121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10"/>
    </row>
    <row r="46" spans="1:17" ht="25.5">
      <c r="A46" s="191"/>
      <c r="B46" s="201"/>
      <c r="C46" s="119" t="s">
        <v>2</v>
      </c>
      <c r="D46" s="120">
        <v>0</v>
      </c>
      <c r="E46" s="120">
        <v>0</v>
      </c>
      <c r="F46" s="121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10"/>
    </row>
    <row r="47" spans="1:17" ht="15">
      <c r="A47" s="191"/>
      <c r="B47" s="201"/>
      <c r="C47" s="119" t="s">
        <v>262</v>
      </c>
      <c r="D47" s="120">
        <v>0</v>
      </c>
      <c r="E47" s="120">
        <v>0</v>
      </c>
      <c r="F47" s="121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10"/>
    </row>
    <row r="48" spans="1:17" ht="15">
      <c r="A48" s="191"/>
      <c r="B48" s="201"/>
      <c r="C48" s="119" t="s">
        <v>256</v>
      </c>
      <c r="D48" s="120">
        <v>0</v>
      </c>
      <c r="E48" s="120">
        <v>0</v>
      </c>
      <c r="F48" s="121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10"/>
    </row>
    <row r="49" spans="1:17" s="100" customFormat="1" ht="15">
      <c r="A49" s="191">
        <v>6</v>
      </c>
      <c r="B49" s="201" t="s">
        <v>277</v>
      </c>
      <c r="C49" s="115" t="s">
        <v>41</v>
      </c>
      <c r="D49" s="117">
        <v>0</v>
      </c>
      <c r="E49" s="117">
        <v>0</v>
      </c>
      <c r="F49" s="130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26"/>
    </row>
    <row r="50" spans="1:17" ht="15">
      <c r="A50" s="191"/>
      <c r="B50" s="201"/>
      <c r="C50" s="119" t="s">
        <v>37</v>
      </c>
      <c r="D50" s="120">
        <v>0</v>
      </c>
      <c r="E50" s="120">
        <v>0</v>
      </c>
      <c r="F50" s="121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10"/>
    </row>
    <row r="51" spans="1:17" ht="25.5">
      <c r="A51" s="191"/>
      <c r="B51" s="201"/>
      <c r="C51" s="119" t="s">
        <v>2</v>
      </c>
      <c r="D51" s="120">
        <v>0</v>
      </c>
      <c r="E51" s="120">
        <v>0</v>
      </c>
      <c r="F51" s="121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10"/>
    </row>
    <row r="52" spans="1:17" ht="15">
      <c r="A52" s="191"/>
      <c r="B52" s="201"/>
      <c r="C52" s="119" t="s">
        <v>262</v>
      </c>
      <c r="D52" s="120">
        <v>0</v>
      </c>
      <c r="E52" s="120">
        <v>0</v>
      </c>
      <c r="F52" s="121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10"/>
    </row>
    <row r="53" spans="1:17" ht="20.25" customHeight="1">
      <c r="A53" s="191"/>
      <c r="B53" s="201"/>
      <c r="C53" s="119" t="s">
        <v>256</v>
      </c>
      <c r="D53" s="120">
        <v>0</v>
      </c>
      <c r="E53" s="120">
        <v>0</v>
      </c>
      <c r="F53" s="121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10"/>
    </row>
    <row r="54" spans="1:17" ht="1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23"/>
      <c r="P54" s="110"/>
      <c r="Q54" s="110"/>
    </row>
    <row r="55" spans="1:17" ht="1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23"/>
      <c r="P55" s="110"/>
      <c r="Q55" s="110"/>
    </row>
    <row r="56" spans="1:17" ht="1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23"/>
      <c r="P56" s="110"/>
      <c r="Q56" s="110"/>
    </row>
    <row r="57" spans="1:17" ht="1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23"/>
      <c r="P57" s="110"/>
      <c r="Q57" s="110"/>
    </row>
    <row r="58" spans="1:17" ht="1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23"/>
      <c r="P58" s="110"/>
      <c r="Q58" s="110"/>
    </row>
    <row r="59" spans="1:17" ht="1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23"/>
      <c r="P59" s="110"/>
      <c r="Q59" s="110"/>
    </row>
    <row r="60" spans="1:17" ht="1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23"/>
      <c r="P60" s="110"/>
      <c r="Q60" s="110"/>
    </row>
    <row r="61" spans="1:17" ht="1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23"/>
      <c r="P61" s="110"/>
      <c r="Q61" s="110"/>
    </row>
    <row r="62" spans="1:17" ht="1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23"/>
      <c r="P62" s="110"/>
      <c r="Q62" s="110"/>
    </row>
    <row r="63" spans="1:17" ht="1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23"/>
      <c r="P63" s="110"/>
      <c r="Q63" s="110"/>
    </row>
    <row r="64" spans="1:17" ht="1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23"/>
      <c r="P64" s="110"/>
      <c r="Q64" s="110"/>
    </row>
    <row r="65" spans="1:17" ht="1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23"/>
      <c r="P65" s="110"/>
      <c r="Q65" s="110"/>
    </row>
    <row r="66" spans="1:17" ht="1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23"/>
      <c r="P66" s="110"/>
      <c r="Q66" s="110"/>
    </row>
    <row r="67" spans="1:17" ht="1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23"/>
      <c r="P67" s="110"/>
      <c r="Q67" s="110"/>
    </row>
    <row r="68" spans="1:17" ht="1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23"/>
      <c r="P68" s="110"/>
      <c r="Q68" s="110"/>
    </row>
    <row r="69" spans="1:17" ht="1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23"/>
      <c r="P69" s="110"/>
      <c r="Q69" s="110"/>
    </row>
    <row r="70" spans="1:17" ht="1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23"/>
      <c r="P70" s="110"/>
      <c r="Q70" s="110"/>
    </row>
    <row r="71" spans="1:17" ht="1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23"/>
      <c r="P71" s="110"/>
      <c r="Q71" s="110"/>
    </row>
    <row r="72" spans="1:17" ht="1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23"/>
      <c r="P72" s="110"/>
      <c r="Q72" s="110"/>
    </row>
    <row r="73" spans="1:17" ht="1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23"/>
      <c r="P73" s="110"/>
      <c r="Q73" s="110"/>
    </row>
    <row r="74" spans="1:17" ht="1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23"/>
      <c r="P74" s="110"/>
      <c r="Q74" s="110"/>
    </row>
    <row r="75" spans="1:17" ht="1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23"/>
      <c r="P75" s="110"/>
      <c r="Q75" s="110"/>
    </row>
    <row r="76" spans="1:17" ht="1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23"/>
      <c r="P76" s="110"/>
      <c r="Q76" s="110"/>
    </row>
    <row r="77" spans="1:17" ht="1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23"/>
      <c r="P77" s="110"/>
      <c r="Q77" s="110"/>
    </row>
    <row r="78" spans="1:17" ht="1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23"/>
      <c r="P78" s="110"/>
      <c r="Q78" s="110"/>
    </row>
    <row r="79" spans="1:17" ht="1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23"/>
      <c r="P79" s="110"/>
      <c r="Q79" s="110"/>
    </row>
    <row r="80" spans="1:17" ht="1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23"/>
      <c r="P80" s="110"/>
      <c r="Q80" s="110"/>
    </row>
    <row r="81" spans="1:17" ht="15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23"/>
      <c r="P81" s="110"/>
      <c r="Q81" s="110"/>
    </row>
    <row r="82" spans="1:17" ht="1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23"/>
      <c r="P82" s="110"/>
      <c r="Q82" s="110"/>
    </row>
    <row r="83" spans="1:17" ht="1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23"/>
      <c r="P83" s="110"/>
      <c r="Q83" s="110"/>
    </row>
    <row r="84" spans="1:17" ht="15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23"/>
      <c r="P84" s="110"/>
      <c r="Q84" s="110"/>
    </row>
    <row r="85" spans="1:17" ht="15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23"/>
      <c r="P85" s="110"/>
      <c r="Q85" s="110"/>
    </row>
    <row r="86" spans="1:17" ht="1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23"/>
      <c r="P86" s="110"/>
      <c r="Q86" s="110"/>
    </row>
    <row r="87" spans="1:17" ht="15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23"/>
      <c r="P87" s="110"/>
      <c r="Q87" s="110"/>
    </row>
    <row r="88" spans="1:17" ht="15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23"/>
      <c r="P88" s="110"/>
      <c r="Q88" s="110"/>
    </row>
    <row r="89" spans="1:17" ht="15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23"/>
      <c r="P89" s="110"/>
      <c r="Q89" s="110"/>
    </row>
    <row r="90" spans="1:17" ht="15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23"/>
      <c r="P90" s="110"/>
      <c r="Q90" s="110"/>
    </row>
    <row r="91" spans="1:17" ht="15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23"/>
      <c r="P91" s="110"/>
      <c r="Q91" s="110"/>
    </row>
    <row r="92" spans="1:17" ht="15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23"/>
      <c r="P92" s="110"/>
      <c r="Q92" s="110"/>
    </row>
    <row r="93" spans="1:17" ht="15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23"/>
      <c r="P93" s="110"/>
      <c r="Q93" s="110"/>
    </row>
    <row r="94" spans="1:17" ht="15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23"/>
      <c r="P94" s="110"/>
      <c r="Q94" s="110"/>
    </row>
    <row r="95" spans="1:17" ht="15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23"/>
      <c r="P95" s="110"/>
      <c r="Q95" s="110"/>
    </row>
    <row r="96" spans="1:17" ht="15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23"/>
      <c r="P96" s="110"/>
      <c r="Q96" s="110"/>
    </row>
    <row r="97" spans="1:17" ht="15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23"/>
      <c r="P97" s="110"/>
      <c r="Q97" s="110"/>
    </row>
    <row r="98" spans="1:17" ht="1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23"/>
      <c r="P98" s="110"/>
      <c r="Q98" s="110"/>
    </row>
    <row r="99" spans="1:17" ht="15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23"/>
      <c r="P99" s="110"/>
      <c r="Q99" s="110"/>
    </row>
    <row r="100" spans="1:17" ht="15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23"/>
      <c r="P100" s="110"/>
      <c r="Q100" s="110"/>
    </row>
    <row r="101" spans="1:17" ht="15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23"/>
      <c r="P101" s="110"/>
      <c r="Q101" s="110"/>
    </row>
    <row r="102" spans="1:17" ht="15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23"/>
      <c r="P102" s="110"/>
      <c r="Q102" s="110"/>
    </row>
    <row r="103" spans="1:17" ht="15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23"/>
      <c r="P103" s="110"/>
      <c r="Q103" s="110"/>
    </row>
    <row r="104" spans="1:17" ht="15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23"/>
      <c r="P104" s="110"/>
      <c r="Q104" s="110"/>
    </row>
    <row r="105" spans="1:17" ht="15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23"/>
      <c r="P105" s="110"/>
      <c r="Q105" s="110"/>
    </row>
    <row r="106" spans="1:17" ht="15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23"/>
      <c r="P106" s="110"/>
      <c r="Q106" s="110"/>
    </row>
    <row r="107" spans="1:17" ht="15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23"/>
      <c r="P107" s="110"/>
      <c r="Q107" s="110"/>
    </row>
    <row r="108" spans="1:17" ht="15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23"/>
      <c r="P108" s="110"/>
      <c r="Q108" s="110"/>
    </row>
    <row r="109" spans="1:17" ht="15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23"/>
      <c r="P109" s="110"/>
      <c r="Q109" s="110"/>
    </row>
    <row r="110" spans="1:17" ht="15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23"/>
      <c r="P110" s="110"/>
      <c r="Q110" s="110"/>
    </row>
    <row r="111" spans="1:17" ht="15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23"/>
      <c r="P111" s="110"/>
      <c r="Q111" s="110"/>
    </row>
    <row r="112" spans="1:17" ht="15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23"/>
      <c r="P112" s="110"/>
      <c r="Q112" s="110"/>
    </row>
    <row r="113" spans="1:17" ht="15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23"/>
      <c r="P113" s="110"/>
      <c r="Q113" s="110"/>
    </row>
    <row r="114" spans="1:17" ht="15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23"/>
      <c r="P114" s="110"/>
      <c r="Q114" s="110"/>
    </row>
    <row r="115" spans="1:17" ht="15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23"/>
      <c r="P115" s="110"/>
      <c r="Q115" s="110"/>
    </row>
    <row r="116" spans="1:17" ht="15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23"/>
      <c r="P116" s="110"/>
      <c r="Q116" s="110"/>
    </row>
    <row r="117" spans="1:17" ht="15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23"/>
      <c r="P117" s="110"/>
      <c r="Q117" s="110"/>
    </row>
    <row r="118" spans="1:17" ht="15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23"/>
      <c r="P118" s="110"/>
      <c r="Q118" s="110"/>
    </row>
    <row r="119" spans="1:17" ht="15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23"/>
      <c r="P119" s="110"/>
      <c r="Q119" s="110"/>
    </row>
    <row r="120" spans="1:17" ht="15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23"/>
      <c r="P120" s="110"/>
      <c r="Q120" s="110"/>
    </row>
    <row r="121" spans="1:17" ht="15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23"/>
      <c r="P121" s="110"/>
      <c r="Q121" s="110"/>
    </row>
    <row r="122" spans="1:17" ht="15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23"/>
      <c r="P122" s="110"/>
      <c r="Q122" s="110"/>
    </row>
    <row r="123" spans="1:17" ht="15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23"/>
      <c r="P123" s="110"/>
      <c r="Q123" s="110"/>
    </row>
    <row r="124" spans="1:17" ht="15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23"/>
      <c r="P124" s="110"/>
      <c r="Q124" s="110"/>
    </row>
    <row r="125" spans="1:17" ht="15">
      <c r="A125" s="110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23"/>
      <c r="P125" s="110"/>
      <c r="Q125" s="110"/>
    </row>
    <row r="126" spans="1:17" ht="15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23"/>
      <c r="P126" s="110"/>
      <c r="Q126" s="110"/>
    </row>
    <row r="127" spans="1:17" ht="15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23"/>
      <c r="P127" s="110"/>
      <c r="Q127" s="110"/>
    </row>
    <row r="128" spans="1:17" ht="15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23"/>
      <c r="P128" s="110"/>
      <c r="Q128" s="110"/>
    </row>
    <row r="129" spans="1:17" ht="15">
      <c r="A129" s="110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23"/>
      <c r="P129" s="110"/>
      <c r="Q129" s="110"/>
    </row>
    <row r="130" spans="1:17" ht="15">
      <c r="A130" s="110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23"/>
      <c r="P130" s="110"/>
      <c r="Q130" s="110"/>
    </row>
    <row r="131" spans="1:17" ht="15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23"/>
      <c r="P131" s="110"/>
      <c r="Q131" s="110"/>
    </row>
    <row r="132" spans="1:17" ht="15">
      <c r="A132" s="110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23"/>
      <c r="P132" s="110"/>
      <c r="Q132" s="110"/>
    </row>
    <row r="133" spans="1:17" ht="15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23"/>
      <c r="P133" s="110"/>
      <c r="Q133" s="110"/>
    </row>
    <row r="134" spans="1:17" ht="15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23"/>
      <c r="P134" s="110"/>
      <c r="Q134" s="110"/>
    </row>
    <row r="135" spans="1:17" ht="15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23"/>
      <c r="P135" s="110"/>
      <c r="Q135" s="110"/>
    </row>
    <row r="136" spans="1:17" ht="1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23"/>
      <c r="P136" s="110"/>
      <c r="Q136" s="110"/>
    </row>
    <row r="137" spans="1:17" ht="15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23"/>
      <c r="P137" s="110"/>
      <c r="Q137" s="110"/>
    </row>
    <row r="138" spans="1:17" ht="15">
      <c r="A138" s="110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23"/>
      <c r="P138" s="110"/>
      <c r="Q138" s="110"/>
    </row>
    <row r="139" spans="1:17" ht="15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23"/>
      <c r="P139" s="110"/>
      <c r="Q139" s="110"/>
    </row>
    <row r="140" spans="1:17" ht="15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23"/>
      <c r="P140" s="110"/>
      <c r="Q140" s="110"/>
    </row>
    <row r="141" spans="1:17" ht="15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23"/>
      <c r="P141" s="110"/>
      <c r="Q141" s="110"/>
    </row>
    <row r="142" spans="1:17" ht="15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23"/>
      <c r="P142" s="110"/>
      <c r="Q142" s="110"/>
    </row>
    <row r="143" spans="1:17" ht="15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23"/>
      <c r="P143" s="110"/>
      <c r="Q143" s="110"/>
    </row>
    <row r="144" spans="1:17" ht="15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23"/>
      <c r="P144" s="110"/>
      <c r="Q144" s="110"/>
    </row>
    <row r="145" spans="1:17" ht="15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23"/>
      <c r="P145" s="110"/>
      <c r="Q145" s="110"/>
    </row>
    <row r="146" spans="1:17" ht="15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23"/>
      <c r="P146" s="110"/>
      <c r="Q146" s="110"/>
    </row>
    <row r="147" spans="1:17" ht="15">
      <c r="A147" s="110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23"/>
      <c r="P147" s="110"/>
      <c r="Q147" s="110"/>
    </row>
  </sheetData>
  <sheetProtection/>
  <mergeCells count="27">
    <mergeCell ref="A1:P1"/>
    <mergeCell ref="A2:P2"/>
    <mergeCell ref="A3:P3"/>
    <mergeCell ref="C4:E4"/>
    <mergeCell ref="A5:A7"/>
    <mergeCell ref="B5:B7"/>
    <mergeCell ref="C5:C7"/>
    <mergeCell ref="A44:A48"/>
    <mergeCell ref="A49:A53"/>
    <mergeCell ref="B44:B48"/>
    <mergeCell ref="B49:B53"/>
    <mergeCell ref="B14:B18"/>
    <mergeCell ref="B29:B33"/>
    <mergeCell ref="B34:B38"/>
    <mergeCell ref="A34:A38"/>
    <mergeCell ref="A39:A43"/>
    <mergeCell ref="B39:B43"/>
    <mergeCell ref="A14:A18"/>
    <mergeCell ref="A29:A33"/>
    <mergeCell ref="D5:D7"/>
    <mergeCell ref="E5:F6"/>
    <mergeCell ref="H5:P5"/>
    <mergeCell ref="A9:B13"/>
    <mergeCell ref="A19:A23"/>
    <mergeCell ref="B19:B23"/>
    <mergeCell ref="A24:A28"/>
    <mergeCell ref="B24:B28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="85" zoomScaleNormal="85" zoomScaleSheetLayoutView="85" zoomScalePageLayoutView="0" workbookViewId="0" topLeftCell="A1">
      <selection activeCell="D73" sqref="D73"/>
    </sheetView>
  </sheetViews>
  <sheetFormatPr defaultColWidth="9.140625" defaultRowHeight="15"/>
  <cols>
    <col min="1" max="1" width="10.00390625" style="0" bestFit="1" customWidth="1"/>
    <col min="2" max="2" width="38.7109375" style="0" customWidth="1"/>
    <col min="3" max="3" width="29.00390625" style="0" customWidth="1"/>
    <col min="4" max="4" width="16.421875" style="0" customWidth="1"/>
    <col min="5" max="5" width="13.421875" style="0" customWidth="1"/>
    <col min="6" max="6" width="11.421875" style="108" customWidth="1"/>
    <col min="7" max="7" width="51.57421875" style="102" customWidth="1"/>
  </cols>
  <sheetData>
    <row r="1" spans="1:7" ht="15.75">
      <c r="A1" s="206" t="s">
        <v>263</v>
      </c>
      <c r="B1" s="206"/>
      <c r="C1" s="206"/>
      <c r="D1" s="206"/>
      <c r="E1" s="206"/>
      <c r="F1" s="206"/>
      <c r="G1" s="206"/>
    </row>
    <row r="2" spans="1:7" ht="15.75">
      <c r="A2" s="206" t="s">
        <v>264</v>
      </c>
      <c r="B2" s="206"/>
      <c r="C2" s="206"/>
      <c r="D2" s="206"/>
      <c r="E2" s="206"/>
      <c r="F2" s="206"/>
      <c r="G2" s="206"/>
    </row>
    <row r="3" spans="1:7" ht="15.75">
      <c r="A3" s="206" t="s">
        <v>265</v>
      </c>
      <c r="B3" s="206"/>
      <c r="C3" s="206"/>
      <c r="D3" s="206"/>
      <c r="E3" s="206"/>
      <c r="F3" s="206"/>
      <c r="G3" s="206"/>
    </row>
    <row r="4" spans="1:7" ht="15.75">
      <c r="A4" s="206" t="s">
        <v>282</v>
      </c>
      <c r="B4" s="206"/>
      <c r="C4" s="206"/>
      <c r="D4" s="206"/>
      <c r="E4" s="206"/>
      <c r="F4" s="206"/>
      <c r="G4" s="206"/>
    </row>
    <row r="5" spans="1:6" ht="15.75">
      <c r="A5" s="151"/>
      <c r="B5" s="151"/>
      <c r="C5" s="151"/>
      <c r="D5" s="151"/>
      <c r="E5" s="151"/>
      <c r="F5" s="151"/>
    </row>
    <row r="6" ht="15.75">
      <c r="A6" s="95"/>
    </row>
    <row r="7" spans="1:7" ht="21.75" customHeight="1">
      <c r="A7" s="207" t="s">
        <v>289</v>
      </c>
      <c r="B7" s="207"/>
      <c r="C7" s="207"/>
      <c r="D7" s="207"/>
      <c r="E7" s="207"/>
      <c r="F7" s="207"/>
      <c r="G7" s="207"/>
    </row>
    <row r="8" ht="15.75">
      <c r="A8" s="95"/>
    </row>
    <row r="9" spans="1:7" ht="15.75">
      <c r="A9" s="216" t="s">
        <v>0</v>
      </c>
      <c r="B9" s="216" t="s">
        <v>258</v>
      </c>
      <c r="C9" s="216" t="s">
        <v>40</v>
      </c>
      <c r="D9" s="216" t="s">
        <v>266</v>
      </c>
      <c r="E9" s="216"/>
      <c r="F9" s="217" t="s">
        <v>267</v>
      </c>
      <c r="G9" s="211" t="s">
        <v>288</v>
      </c>
    </row>
    <row r="10" spans="1:7" ht="63">
      <c r="A10" s="216"/>
      <c r="B10" s="216"/>
      <c r="C10" s="216"/>
      <c r="D10" s="146" t="s">
        <v>290</v>
      </c>
      <c r="E10" s="146" t="s">
        <v>291</v>
      </c>
      <c r="F10" s="217"/>
      <c r="G10" s="211"/>
    </row>
    <row r="11" spans="1:7" ht="15.75">
      <c r="A11" s="146">
        <v>1</v>
      </c>
      <c r="B11" s="146">
        <v>2</v>
      </c>
      <c r="C11" s="146">
        <v>3</v>
      </c>
      <c r="D11" s="146">
        <v>4</v>
      </c>
      <c r="E11" s="146">
        <v>5</v>
      </c>
      <c r="F11" s="109">
        <v>6</v>
      </c>
      <c r="G11" s="149"/>
    </row>
    <row r="12" spans="1:7" s="103" customFormat="1" ht="15.75">
      <c r="A12" s="216">
        <v>1</v>
      </c>
      <c r="B12" s="215" t="s">
        <v>271</v>
      </c>
      <c r="C12" s="104" t="s">
        <v>268</v>
      </c>
      <c r="D12" s="131">
        <f>'Комплексный план'!D14</f>
        <v>1791.92</v>
      </c>
      <c r="E12" s="131">
        <f>'Комплексный план'!E14</f>
        <v>1791.92</v>
      </c>
      <c r="F12" s="133">
        <f>'Комплексный план'!F14</f>
        <v>1</v>
      </c>
      <c r="G12" s="208"/>
    </row>
    <row r="13" spans="1:7" ht="15.75">
      <c r="A13" s="216"/>
      <c r="B13" s="215"/>
      <c r="C13" s="145" t="s">
        <v>37</v>
      </c>
      <c r="D13" s="134">
        <f>'Комплексный план'!D15</f>
        <v>0</v>
      </c>
      <c r="E13" s="134">
        <f>'Комплексный план'!E15</f>
        <v>0</v>
      </c>
      <c r="F13" s="135">
        <f>'Комплексный план'!F15</f>
        <v>0</v>
      </c>
      <c r="G13" s="209"/>
    </row>
    <row r="14" spans="1:7" ht="15.75">
      <c r="A14" s="216"/>
      <c r="B14" s="215"/>
      <c r="C14" s="145" t="s">
        <v>2</v>
      </c>
      <c r="D14" s="134">
        <f>'Комплексный план'!D16</f>
        <v>0</v>
      </c>
      <c r="E14" s="134">
        <f>'Комплексный план'!E16</f>
        <v>0</v>
      </c>
      <c r="F14" s="135">
        <f>'Комплексный план'!F16</f>
        <v>0</v>
      </c>
      <c r="G14" s="209"/>
    </row>
    <row r="15" spans="1:7" s="102" customFormat="1" ht="15.75">
      <c r="A15" s="216"/>
      <c r="B15" s="215"/>
      <c r="C15" s="101" t="s">
        <v>262</v>
      </c>
      <c r="D15" s="134">
        <f>'Комплексный план'!D17</f>
        <v>1791.92</v>
      </c>
      <c r="E15" s="134">
        <f>'Комплексный план'!E17</f>
        <v>1791.92</v>
      </c>
      <c r="F15" s="135">
        <f>'Комплексный план'!F17</f>
        <v>1</v>
      </c>
      <c r="G15" s="209"/>
    </row>
    <row r="16" spans="1:7" ht="15.75">
      <c r="A16" s="216"/>
      <c r="B16" s="215"/>
      <c r="C16" s="145" t="s">
        <v>256</v>
      </c>
      <c r="D16" s="134">
        <f>'Комплексный план'!D18</f>
        <v>0</v>
      </c>
      <c r="E16" s="134">
        <f>'Комплексный план'!E18</f>
        <v>0</v>
      </c>
      <c r="F16" s="135">
        <f>'Комплексный план'!F18</f>
        <v>0</v>
      </c>
      <c r="G16" s="210"/>
    </row>
    <row r="17" spans="1:7" s="103" customFormat="1" ht="36.75" customHeight="1">
      <c r="A17" s="220" t="s">
        <v>284</v>
      </c>
      <c r="B17" s="215" t="s">
        <v>286</v>
      </c>
      <c r="C17" s="104" t="s">
        <v>268</v>
      </c>
      <c r="D17" s="131">
        <f>'Комплексный план'!D19</f>
        <v>1500</v>
      </c>
      <c r="E17" s="131">
        <f>'Комплексный план'!E19</f>
        <v>1500</v>
      </c>
      <c r="F17" s="133">
        <f>'Комплексный план'!F29</f>
        <v>1</v>
      </c>
      <c r="G17" s="212" t="s">
        <v>292</v>
      </c>
    </row>
    <row r="18" spans="1:7" ht="36.75" customHeight="1">
      <c r="A18" s="220"/>
      <c r="B18" s="215"/>
      <c r="C18" s="145" t="s">
        <v>37</v>
      </c>
      <c r="D18" s="134">
        <f>'Комплексный план'!D30</f>
        <v>0</v>
      </c>
      <c r="E18" s="134">
        <f>'Комплексный план'!E30</f>
        <v>0</v>
      </c>
      <c r="F18" s="135">
        <f>'Комплексный план'!F30</f>
        <v>0</v>
      </c>
      <c r="G18" s="213"/>
    </row>
    <row r="19" spans="1:7" ht="36.75" customHeight="1">
      <c r="A19" s="220"/>
      <c r="B19" s="215"/>
      <c r="C19" s="145" t="s">
        <v>2</v>
      </c>
      <c r="D19" s="134">
        <v>0</v>
      </c>
      <c r="E19" s="134">
        <v>0</v>
      </c>
      <c r="F19" s="135">
        <v>0</v>
      </c>
      <c r="G19" s="213"/>
    </row>
    <row r="20" spans="1:7" s="102" customFormat="1" ht="36.75" customHeight="1">
      <c r="A20" s="220"/>
      <c r="B20" s="215"/>
      <c r="C20" s="101" t="s">
        <v>262</v>
      </c>
      <c r="D20" s="134">
        <f>'Комплексный план'!D22</f>
        <v>1500</v>
      </c>
      <c r="E20" s="134">
        <f>'Комплексный план'!E22</f>
        <v>1500</v>
      </c>
      <c r="F20" s="135">
        <f>'Комплексный план'!F32</f>
        <v>1</v>
      </c>
      <c r="G20" s="213"/>
    </row>
    <row r="21" spans="1:7" ht="25.5" customHeight="1">
      <c r="A21" s="220"/>
      <c r="B21" s="215"/>
      <c r="C21" s="145" t="s">
        <v>256</v>
      </c>
      <c r="D21" s="134">
        <f>'Комплексный план'!D33</f>
        <v>0</v>
      </c>
      <c r="E21" s="134">
        <f>'Комплексный план'!E33</f>
        <v>0</v>
      </c>
      <c r="F21" s="135">
        <f>'Комплексный план'!F33</f>
        <v>0</v>
      </c>
      <c r="G21" s="214"/>
    </row>
    <row r="22" spans="1:7" s="103" customFormat="1" ht="15.75">
      <c r="A22" s="220" t="s">
        <v>285</v>
      </c>
      <c r="B22" s="215" t="s">
        <v>287</v>
      </c>
      <c r="C22" s="104" t="s">
        <v>268</v>
      </c>
      <c r="D22" s="131">
        <f>'Комплексный план'!D24</f>
        <v>291.92</v>
      </c>
      <c r="E22" s="131">
        <f>'Комплексный план'!E24</f>
        <v>291.92</v>
      </c>
      <c r="F22" s="133">
        <f>'Комплексный план'!F34</f>
        <v>1</v>
      </c>
      <c r="G22" s="212" t="s">
        <v>295</v>
      </c>
    </row>
    <row r="23" spans="1:7" ht="15.75">
      <c r="A23" s="220"/>
      <c r="B23" s="215"/>
      <c r="C23" s="145" t="s">
        <v>37</v>
      </c>
      <c r="D23" s="134">
        <f>'Комплексный план'!D35</f>
        <v>0</v>
      </c>
      <c r="E23" s="134">
        <f>'Комплексный план'!E35</f>
        <v>0</v>
      </c>
      <c r="F23" s="135">
        <f>'Комплексный план'!F35</f>
        <v>0</v>
      </c>
      <c r="G23" s="213"/>
    </row>
    <row r="24" spans="1:7" ht="17.25" customHeight="1">
      <c r="A24" s="220"/>
      <c r="B24" s="215"/>
      <c r="C24" s="145" t="s">
        <v>2</v>
      </c>
      <c r="D24" s="134">
        <v>0</v>
      </c>
      <c r="E24" s="134">
        <v>0</v>
      </c>
      <c r="F24" s="135">
        <v>0</v>
      </c>
      <c r="G24" s="213"/>
    </row>
    <row r="25" spans="1:7" s="102" customFormat="1" ht="15.75">
      <c r="A25" s="220"/>
      <c r="B25" s="215"/>
      <c r="C25" s="101" t="s">
        <v>262</v>
      </c>
      <c r="D25" s="134">
        <f>'Комплексный план'!D27</f>
        <v>291.92</v>
      </c>
      <c r="E25" s="134">
        <f>'Комплексный план'!E27</f>
        <v>291.92</v>
      </c>
      <c r="F25" s="135">
        <f>'Комплексный план'!F37</f>
        <v>1</v>
      </c>
      <c r="G25" s="213"/>
    </row>
    <row r="26" spans="1:7" ht="15.75">
      <c r="A26" s="220"/>
      <c r="B26" s="215"/>
      <c r="C26" s="145" t="s">
        <v>256</v>
      </c>
      <c r="D26" s="134">
        <f>'Комплексный план'!D38</f>
        <v>0</v>
      </c>
      <c r="E26" s="134">
        <f>'Комплексный план'!E38</f>
        <v>0</v>
      </c>
      <c r="F26" s="135">
        <f>'Комплексный план'!F38</f>
        <v>0</v>
      </c>
      <c r="G26" s="214"/>
    </row>
    <row r="27" spans="1:7" s="103" customFormat="1" ht="24.75" customHeight="1">
      <c r="A27" s="216">
        <v>2</v>
      </c>
      <c r="B27" s="215" t="s">
        <v>273</v>
      </c>
      <c r="C27" s="104" t="s">
        <v>268</v>
      </c>
      <c r="D27" s="131">
        <f>'Комплексный план'!D29</f>
        <v>6874.222218000001</v>
      </c>
      <c r="E27" s="131">
        <f>'Комплексный план'!E29</f>
        <v>6874.222218000001</v>
      </c>
      <c r="F27" s="133">
        <f>'Комплексный план'!F29</f>
        <v>1</v>
      </c>
      <c r="G27" s="212" t="s">
        <v>293</v>
      </c>
    </row>
    <row r="28" spans="1:7" ht="17.25" customHeight="1">
      <c r="A28" s="216"/>
      <c r="B28" s="215"/>
      <c r="C28" s="145" t="s">
        <v>37</v>
      </c>
      <c r="D28" s="134">
        <f>'Комплексный план'!D30</f>
        <v>0</v>
      </c>
      <c r="E28" s="134">
        <f>'Комплексный план'!E30</f>
        <v>0</v>
      </c>
      <c r="F28" s="135">
        <f>'Комплексный план'!F30</f>
        <v>0</v>
      </c>
      <c r="G28" s="213"/>
    </row>
    <row r="29" spans="1:7" ht="17.25" customHeight="1">
      <c r="A29" s="216"/>
      <c r="B29" s="215"/>
      <c r="C29" s="145" t="s">
        <v>2</v>
      </c>
      <c r="D29" s="134">
        <f>'Комплексный план'!D31</f>
        <v>6186.799998</v>
      </c>
      <c r="E29" s="134">
        <f>'Комплексный план'!E31</f>
        <v>6186.799998</v>
      </c>
      <c r="F29" s="135">
        <f>'Комплексный план'!F31</f>
        <v>1</v>
      </c>
      <c r="G29" s="213"/>
    </row>
    <row r="30" spans="1:7" ht="17.25" customHeight="1">
      <c r="A30" s="216"/>
      <c r="B30" s="215"/>
      <c r="C30" s="145" t="s">
        <v>262</v>
      </c>
      <c r="D30" s="134">
        <f>'Комплексный план'!D32</f>
        <v>687.42222</v>
      </c>
      <c r="E30" s="134">
        <f>'Комплексный план'!E32</f>
        <v>687.42222</v>
      </c>
      <c r="F30" s="135">
        <f>'Комплексный план'!F32</f>
        <v>1</v>
      </c>
      <c r="G30" s="213"/>
    </row>
    <row r="31" spans="1:7" ht="23.25" customHeight="1">
      <c r="A31" s="216"/>
      <c r="B31" s="215"/>
      <c r="C31" s="145" t="s">
        <v>256</v>
      </c>
      <c r="D31" s="134">
        <f>'Комплексный план'!D33</f>
        <v>0</v>
      </c>
      <c r="E31" s="134">
        <f>'Комплексный план'!E33</f>
        <v>0</v>
      </c>
      <c r="F31" s="135">
        <f>'Комплексный план'!F33</f>
        <v>0</v>
      </c>
      <c r="G31" s="214"/>
    </row>
    <row r="32" spans="1:7" s="103" customFormat="1" ht="18" customHeight="1">
      <c r="A32" s="216">
        <v>3</v>
      </c>
      <c r="B32" s="215" t="s">
        <v>274</v>
      </c>
      <c r="C32" s="104" t="s">
        <v>268</v>
      </c>
      <c r="D32" s="131">
        <f>'Комплексный план'!D34</f>
        <v>883.66667</v>
      </c>
      <c r="E32" s="131">
        <f>'Комплексный план'!E34</f>
        <v>883.66667</v>
      </c>
      <c r="F32" s="133">
        <f>'Комплексный план'!F34</f>
        <v>1</v>
      </c>
      <c r="G32" s="212" t="s">
        <v>294</v>
      </c>
    </row>
    <row r="33" spans="1:7" ht="15.75">
      <c r="A33" s="216"/>
      <c r="B33" s="215"/>
      <c r="C33" s="145" t="s">
        <v>37</v>
      </c>
      <c r="D33" s="134">
        <f>'Комплексный план'!D35</f>
        <v>0</v>
      </c>
      <c r="E33" s="134">
        <f>'Комплексный план'!E35</f>
        <v>0</v>
      </c>
      <c r="F33" s="135">
        <f>'Комплексный план'!F35</f>
        <v>0</v>
      </c>
      <c r="G33" s="213"/>
    </row>
    <row r="34" spans="1:7" ht="20.25" customHeight="1">
      <c r="A34" s="216"/>
      <c r="B34" s="215"/>
      <c r="C34" s="145" t="s">
        <v>2</v>
      </c>
      <c r="D34" s="134">
        <f>'Комплексный план'!D36</f>
        <v>795.3</v>
      </c>
      <c r="E34" s="134">
        <f>'Комплексный план'!E36</f>
        <v>795.3</v>
      </c>
      <c r="F34" s="135">
        <f>'Комплексный план'!F36</f>
        <v>1</v>
      </c>
      <c r="G34" s="213"/>
    </row>
    <row r="35" spans="1:7" ht="15.75">
      <c r="A35" s="216"/>
      <c r="B35" s="215"/>
      <c r="C35" s="145" t="s">
        <v>262</v>
      </c>
      <c r="D35" s="134">
        <f>'Комплексный план'!D37</f>
        <v>88.36667</v>
      </c>
      <c r="E35" s="134">
        <f>'Комплексный план'!E37</f>
        <v>88.36667</v>
      </c>
      <c r="F35" s="135">
        <f>'Комплексный план'!F37</f>
        <v>1</v>
      </c>
      <c r="G35" s="213"/>
    </row>
    <row r="36" spans="1:7" ht="15.75">
      <c r="A36" s="216"/>
      <c r="B36" s="215"/>
      <c r="C36" s="145" t="s">
        <v>256</v>
      </c>
      <c r="D36" s="134">
        <f>'Комплексный план'!D38</f>
        <v>0</v>
      </c>
      <c r="E36" s="134">
        <f>'Комплексный план'!E38</f>
        <v>0</v>
      </c>
      <c r="F36" s="135">
        <f>'Комплексный план'!F38</f>
        <v>0</v>
      </c>
      <c r="G36" s="214"/>
    </row>
    <row r="37" spans="1:7" s="103" customFormat="1" ht="15.75">
      <c r="A37" s="216">
        <v>4</v>
      </c>
      <c r="B37" s="215" t="s">
        <v>275</v>
      </c>
      <c r="C37" s="104" t="s">
        <v>268</v>
      </c>
      <c r="D37" s="131">
        <f>'Комплексный план'!D39</f>
        <v>0</v>
      </c>
      <c r="E37" s="131">
        <f>'Комплексный план'!E39</f>
        <v>0</v>
      </c>
      <c r="F37" s="133">
        <f>'Комплексный план'!F39</f>
        <v>0</v>
      </c>
      <c r="G37" s="208"/>
    </row>
    <row r="38" spans="1:7" ht="15.75">
      <c r="A38" s="216"/>
      <c r="B38" s="215"/>
      <c r="C38" s="145" t="s">
        <v>37</v>
      </c>
      <c r="D38" s="134">
        <f>'Комплексный план'!D40</f>
        <v>0</v>
      </c>
      <c r="E38" s="134">
        <f>'Комплексный план'!E40</f>
        <v>0</v>
      </c>
      <c r="F38" s="135">
        <f>'Комплексный план'!F40</f>
        <v>0</v>
      </c>
      <c r="G38" s="209"/>
    </row>
    <row r="39" spans="1:7" ht="15.75">
      <c r="A39" s="216"/>
      <c r="B39" s="215"/>
      <c r="C39" s="145" t="s">
        <v>2</v>
      </c>
      <c r="D39" s="134">
        <f>'Комплексный план'!D41</f>
        <v>0</v>
      </c>
      <c r="E39" s="134">
        <f>'Комплексный план'!E41</f>
        <v>0</v>
      </c>
      <c r="F39" s="135">
        <f>'Комплексный план'!F41</f>
        <v>0</v>
      </c>
      <c r="G39" s="209"/>
    </row>
    <row r="40" spans="1:7" ht="15.75">
      <c r="A40" s="216"/>
      <c r="B40" s="215"/>
      <c r="C40" s="145" t="s">
        <v>262</v>
      </c>
      <c r="D40" s="134">
        <f>'Комплексный план'!D42</f>
        <v>0</v>
      </c>
      <c r="E40" s="134">
        <f>'Комплексный план'!E42</f>
        <v>0</v>
      </c>
      <c r="F40" s="135">
        <f>'Комплексный план'!F42</f>
        <v>0</v>
      </c>
      <c r="G40" s="209"/>
    </row>
    <row r="41" spans="1:7" ht="15.75">
      <c r="A41" s="216"/>
      <c r="B41" s="215"/>
      <c r="C41" s="145" t="s">
        <v>256</v>
      </c>
      <c r="D41" s="134">
        <f>'Комплексный план'!D43</f>
        <v>0</v>
      </c>
      <c r="E41" s="134">
        <f>'Комплексный план'!E43</f>
        <v>0</v>
      </c>
      <c r="F41" s="135">
        <f>'Комплексный план'!F43</f>
        <v>0</v>
      </c>
      <c r="G41" s="210"/>
    </row>
    <row r="42" spans="1:7" s="103" customFormat="1" ht="15.75">
      <c r="A42" s="216">
        <v>5</v>
      </c>
      <c r="B42" s="215" t="s">
        <v>276</v>
      </c>
      <c r="C42" s="104" t="s">
        <v>268</v>
      </c>
      <c r="D42" s="131">
        <f>'Комплексный план'!D44</f>
        <v>0</v>
      </c>
      <c r="E42" s="131">
        <f>'Комплексный план'!E44</f>
        <v>0</v>
      </c>
      <c r="F42" s="133">
        <f>'Комплексный план'!F44</f>
        <v>0</v>
      </c>
      <c r="G42" s="208"/>
    </row>
    <row r="43" spans="1:7" ht="15.75">
      <c r="A43" s="216"/>
      <c r="B43" s="215"/>
      <c r="C43" s="145" t="s">
        <v>37</v>
      </c>
      <c r="D43" s="134">
        <f>'Комплексный план'!D45</f>
        <v>0</v>
      </c>
      <c r="E43" s="134">
        <f>'Комплексный план'!E45</f>
        <v>0</v>
      </c>
      <c r="F43" s="135">
        <f>'Комплексный план'!F45</f>
        <v>0</v>
      </c>
      <c r="G43" s="209"/>
    </row>
    <row r="44" spans="1:7" ht="15.75">
      <c r="A44" s="216"/>
      <c r="B44" s="215"/>
      <c r="C44" s="145" t="s">
        <v>2</v>
      </c>
      <c r="D44" s="134">
        <f>'Комплексный план'!D46</f>
        <v>0</v>
      </c>
      <c r="E44" s="134">
        <f>'Комплексный план'!E46</f>
        <v>0</v>
      </c>
      <c r="F44" s="135">
        <f>'Комплексный план'!F46</f>
        <v>0</v>
      </c>
      <c r="G44" s="209"/>
    </row>
    <row r="45" spans="1:7" ht="15.75">
      <c r="A45" s="216"/>
      <c r="B45" s="215"/>
      <c r="C45" s="145" t="s">
        <v>262</v>
      </c>
      <c r="D45" s="134">
        <f>'Комплексный план'!D47</f>
        <v>0</v>
      </c>
      <c r="E45" s="134">
        <f>'Комплексный план'!E47</f>
        <v>0</v>
      </c>
      <c r="F45" s="135">
        <f>'Комплексный план'!F47</f>
        <v>0</v>
      </c>
      <c r="G45" s="209"/>
    </row>
    <row r="46" spans="1:7" ht="15.75">
      <c r="A46" s="216"/>
      <c r="B46" s="215"/>
      <c r="C46" s="145" t="s">
        <v>256</v>
      </c>
      <c r="D46" s="134">
        <f>'Комплексный план'!D48</f>
        <v>0</v>
      </c>
      <c r="E46" s="134">
        <f>'Комплексный план'!E48</f>
        <v>0</v>
      </c>
      <c r="F46" s="135">
        <f>'Комплексный план'!F48</f>
        <v>0</v>
      </c>
      <c r="G46" s="210"/>
    </row>
    <row r="47" spans="1:7" s="103" customFormat="1" ht="15.75">
      <c r="A47" s="216">
        <v>6</v>
      </c>
      <c r="B47" s="215" t="s">
        <v>277</v>
      </c>
      <c r="C47" s="147" t="s">
        <v>268</v>
      </c>
      <c r="D47" s="131">
        <f>'Комплексный план'!D49</f>
        <v>0</v>
      </c>
      <c r="E47" s="131">
        <f>'Комплексный план'!E49</f>
        <v>0</v>
      </c>
      <c r="F47" s="133">
        <f>'Комплексный план'!F49</f>
        <v>0</v>
      </c>
      <c r="G47" s="208"/>
    </row>
    <row r="48" spans="1:7" ht="15.75">
      <c r="A48" s="216"/>
      <c r="B48" s="215"/>
      <c r="C48" s="145" t="s">
        <v>37</v>
      </c>
      <c r="D48" s="134">
        <f>'Комплексный план'!D50</f>
        <v>0</v>
      </c>
      <c r="E48" s="134">
        <f>'Комплексный план'!E50</f>
        <v>0</v>
      </c>
      <c r="F48" s="135">
        <f>'Комплексный план'!F50</f>
        <v>0</v>
      </c>
      <c r="G48" s="209"/>
    </row>
    <row r="49" spans="1:7" ht="15.75">
      <c r="A49" s="216"/>
      <c r="B49" s="215"/>
      <c r="C49" s="145" t="s">
        <v>2</v>
      </c>
      <c r="D49" s="134">
        <f>'Комплексный план'!D51</f>
        <v>0</v>
      </c>
      <c r="E49" s="134">
        <f>'Комплексный план'!E51</f>
        <v>0</v>
      </c>
      <c r="F49" s="135">
        <f>'Комплексный план'!F51</f>
        <v>0</v>
      </c>
      <c r="G49" s="209"/>
    </row>
    <row r="50" spans="1:7" ht="15.75">
      <c r="A50" s="216"/>
      <c r="B50" s="215"/>
      <c r="C50" s="145" t="s">
        <v>262</v>
      </c>
      <c r="D50" s="134">
        <f>'Комплексный план'!D52</f>
        <v>0</v>
      </c>
      <c r="E50" s="134">
        <f>'Комплексный план'!E52</f>
        <v>0</v>
      </c>
      <c r="F50" s="135">
        <f>'Комплексный план'!F52</f>
        <v>0</v>
      </c>
      <c r="G50" s="209"/>
    </row>
    <row r="51" spans="1:7" ht="15.75">
      <c r="A51" s="216"/>
      <c r="B51" s="215"/>
      <c r="C51" s="145" t="s">
        <v>256</v>
      </c>
      <c r="D51" s="134">
        <f>'Комплексный план'!D53</f>
        <v>0</v>
      </c>
      <c r="E51" s="134">
        <f>'Комплексный план'!E53</f>
        <v>0</v>
      </c>
      <c r="F51" s="135">
        <f>'Комплексный план'!F53</f>
        <v>0</v>
      </c>
      <c r="G51" s="210"/>
    </row>
    <row r="52" spans="1:7" s="105" customFormat="1" ht="15.75">
      <c r="A52" s="218" t="s">
        <v>269</v>
      </c>
      <c r="B52" s="218"/>
      <c r="C52" s="104" t="s">
        <v>268</v>
      </c>
      <c r="D52" s="131">
        <f>D53+D54+D55+D56</f>
        <v>9549.808888</v>
      </c>
      <c r="E52" s="131">
        <f>E53+E54+E55+E56</f>
        <v>9549.808888</v>
      </c>
      <c r="F52" s="133">
        <f>E52/D52</f>
        <v>1</v>
      </c>
      <c r="G52" s="150"/>
    </row>
    <row r="53" spans="1:7" s="105" customFormat="1" ht="15.75">
      <c r="A53" s="218"/>
      <c r="B53" s="218"/>
      <c r="C53" s="104" t="s">
        <v>37</v>
      </c>
      <c r="D53" s="136">
        <f aca="true" t="shared" si="0" ref="D53:E56">D59</f>
        <v>0</v>
      </c>
      <c r="E53" s="136">
        <f t="shared" si="0"/>
        <v>0</v>
      </c>
      <c r="F53" s="137">
        <v>0</v>
      </c>
      <c r="G53" s="150"/>
    </row>
    <row r="54" spans="1:7" s="105" customFormat="1" ht="31.5">
      <c r="A54" s="218"/>
      <c r="B54" s="218"/>
      <c r="C54" s="104" t="s">
        <v>2</v>
      </c>
      <c r="D54" s="136">
        <f t="shared" si="0"/>
        <v>6982.099998000001</v>
      </c>
      <c r="E54" s="136">
        <f t="shared" si="0"/>
        <v>6982.099998000001</v>
      </c>
      <c r="F54" s="138">
        <f aca="true" t="shared" si="1" ref="F54:F61">E54/D54</f>
        <v>1</v>
      </c>
      <c r="G54" s="150"/>
    </row>
    <row r="55" spans="1:7" s="105" customFormat="1" ht="15.75">
      <c r="A55" s="218"/>
      <c r="B55" s="218"/>
      <c r="C55" s="104" t="s">
        <v>262</v>
      </c>
      <c r="D55" s="136">
        <f t="shared" si="0"/>
        <v>2567.70889</v>
      </c>
      <c r="E55" s="136">
        <f t="shared" si="0"/>
        <v>2567.70889</v>
      </c>
      <c r="F55" s="137">
        <f t="shared" si="1"/>
        <v>1</v>
      </c>
      <c r="G55" s="150"/>
    </row>
    <row r="56" spans="1:7" s="105" customFormat="1" ht="15.75">
      <c r="A56" s="218"/>
      <c r="B56" s="218"/>
      <c r="C56" s="104" t="s">
        <v>256</v>
      </c>
      <c r="D56" s="136">
        <f t="shared" si="0"/>
        <v>0</v>
      </c>
      <c r="E56" s="136">
        <f t="shared" si="0"/>
        <v>0</v>
      </c>
      <c r="F56" s="137">
        <v>0</v>
      </c>
      <c r="G56" s="150"/>
    </row>
    <row r="57" spans="1:7" s="103" customFormat="1" ht="15.75" hidden="1">
      <c r="A57" s="219" t="s">
        <v>270</v>
      </c>
      <c r="B57" s="219"/>
      <c r="C57" s="147"/>
      <c r="D57" s="134"/>
      <c r="E57" s="134"/>
      <c r="F57" s="135"/>
      <c r="G57" s="149"/>
    </row>
    <row r="58" spans="1:7" s="103" customFormat="1" ht="15.75" hidden="1">
      <c r="A58" s="219" t="s">
        <v>272</v>
      </c>
      <c r="B58" s="219"/>
      <c r="C58" s="147" t="s">
        <v>268</v>
      </c>
      <c r="D58" s="131">
        <f aca="true" t="shared" si="2" ref="D58:E62">D12+D27+D32+D37+D42+D47</f>
        <v>9549.808888000001</v>
      </c>
      <c r="E58" s="131">
        <f t="shared" si="2"/>
        <v>9549.808888000001</v>
      </c>
      <c r="F58" s="133">
        <f t="shared" si="1"/>
        <v>1</v>
      </c>
      <c r="G58" s="149"/>
    </row>
    <row r="59" spans="1:7" s="103" customFormat="1" ht="15.75" hidden="1">
      <c r="A59" s="219"/>
      <c r="B59" s="219"/>
      <c r="C59" s="147" t="s">
        <v>37</v>
      </c>
      <c r="D59" s="134">
        <f t="shared" si="2"/>
        <v>0</v>
      </c>
      <c r="E59" s="134">
        <f t="shared" si="2"/>
        <v>0</v>
      </c>
      <c r="F59" s="135">
        <v>0</v>
      </c>
      <c r="G59" s="149"/>
    </row>
    <row r="60" spans="1:7" s="103" customFormat="1" ht="31.5" hidden="1">
      <c r="A60" s="219"/>
      <c r="B60" s="219"/>
      <c r="C60" s="147" t="s">
        <v>2</v>
      </c>
      <c r="D60" s="134">
        <f t="shared" si="2"/>
        <v>6982.099998000001</v>
      </c>
      <c r="E60" s="134">
        <f t="shared" si="2"/>
        <v>6982.099998000001</v>
      </c>
      <c r="F60" s="135">
        <f t="shared" si="1"/>
        <v>1</v>
      </c>
      <c r="G60" s="149"/>
    </row>
    <row r="61" spans="1:7" s="103" customFormat="1" ht="15.75" hidden="1">
      <c r="A61" s="219"/>
      <c r="B61" s="219"/>
      <c r="C61" s="147" t="s">
        <v>262</v>
      </c>
      <c r="D61" s="134">
        <f t="shared" si="2"/>
        <v>2567.70889</v>
      </c>
      <c r="E61" s="134">
        <f t="shared" si="2"/>
        <v>2567.70889</v>
      </c>
      <c r="F61" s="135">
        <f t="shared" si="1"/>
        <v>1</v>
      </c>
      <c r="G61" s="149"/>
    </row>
    <row r="62" spans="1:7" s="103" customFormat="1" ht="15.75" hidden="1">
      <c r="A62" s="219"/>
      <c r="B62" s="219"/>
      <c r="C62" s="147" t="s">
        <v>256</v>
      </c>
      <c r="D62" s="134">
        <f t="shared" si="2"/>
        <v>0</v>
      </c>
      <c r="E62" s="134">
        <f t="shared" si="2"/>
        <v>0</v>
      </c>
      <c r="F62" s="135">
        <v>0</v>
      </c>
      <c r="G62" s="149"/>
    </row>
    <row r="63" spans="1:5" ht="15.75">
      <c r="A63" s="132"/>
      <c r="B63" s="132"/>
      <c r="C63" s="132"/>
      <c r="D63" s="132"/>
      <c r="E63" s="132"/>
    </row>
    <row r="64" spans="1:5" ht="15.75">
      <c r="A64" s="132"/>
      <c r="B64" s="132"/>
      <c r="C64" s="132"/>
      <c r="D64" s="132"/>
      <c r="E64" s="132"/>
    </row>
    <row r="65" spans="1:5" ht="15.75">
      <c r="A65" s="132"/>
      <c r="B65" s="132"/>
      <c r="C65" s="132"/>
      <c r="D65" s="132"/>
      <c r="E65" s="132"/>
    </row>
    <row r="66" spans="1:5" ht="15.75">
      <c r="A66" s="132"/>
      <c r="B66" s="132"/>
      <c r="C66" s="132"/>
      <c r="D66" s="132"/>
      <c r="E66" s="132"/>
    </row>
    <row r="67" spans="1:5" ht="15.75">
      <c r="A67" s="132"/>
      <c r="B67" s="132"/>
      <c r="C67" s="132"/>
      <c r="D67" s="132"/>
      <c r="E67" s="132"/>
    </row>
    <row r="68" spans="1:5" ht="15.75">
      <c r="A68" s="132"/>
      <c r="B68" s="132"/>
      <c r="C68" s="132"/>
      <c r="D68" s="132"/>
      <c r="E68" s="132"/>
    </row>
    <row r="69" spans="1:5" ht="15.75">
      <c r="A69" s="132"/>
      <c r="B69" s="132"/>
      <c r="C69" s="132"/>
      <c r="D69" s="132"/>
      <c r="E69" s="132"/>
    </row>
    <row r="70" spans="1:5" ht="15.75">
      <c r="A70" s="132"/>
      <c r="B70" s="132"/>
      <c r="C70" s="132"/>
      <c r="D70" s="132"/>
      <c r="E70" s="132"/>
    </row>
    <row r="71" spans="1:5" ht="15.75">
      <c r="A71" s="132"/>
      <c r="B71" s="132"/>
      <c r="C71" s="132"/>
      <c r="D71" s="132"/>
      <c r="E71" s="132"/>
    </row>
    <row r="72" spans="1:5" ht="15.75">
      <c r="A72" s="132"/>
      <c r="B72" s="132"/>
      <c r="C72" s="132"/>
      <c r="D72" s="132"/>
      <c r="E72" s="132"/>
    </row>
    <row r="73" spans="1:5" ht="15.75">
      <c r="A73" s="132"/>
      <c r="B73" s="132"/>
      <c r="C73" s="132"/>
      <c r="D73" s="132"/>
      <c r="E73" s="132"/>
    </row>
    <row r="74" spans="1:5" ht="15.75">
      <c r="A74" s="132"/>
      <c r="B74" s="132"/>
      <c r="C74" s="132"/>
      <c r="D74" s="132"/>
      <c r="E74" s="132"/>
    </row>
    <row r="75" spans="1:5" ht="15.75">
      <c r="A75" s="132"/>
      <c r="B75" s="132"/>
      <c r="C75" s="132"/>
      <c r="D75" s="132"/>
      <c r="E75" s="132"/>
    </row>
    <row r="76" spans="1:5" ht="15.75">
      <c r="A76" s="132"/>
      <c r="B76" s="132"/>
      <c r="C76" s="132"/>
      <c r="D76" s="132"/>
      <c r="E76" s="132"/>
    </row>
    <row r="77" spans="1:5" ht="15.75">
      <c r="A77" s="132"/>
      <c r="B77" s="132"/>
      <c r="C77" s="132"/>
      <c r="D77" s="132"/>
      <c r="E77" s="132"/>
    </row>
    <row r="78" spans="1:5" ht="15.75">
      <c r="A78" s="132"/>
      <c r="B78" s="132"/>
      <c r="C78" s="132"/>
      <c r="D78" s="132"/>
      <c r="E78" s="132"/>
    </row>
    <row r="79" spans="1:5" ht="15.75">
      <c r="A79" s="132"/>
      <c r="B79" s="132"/>
      <c r="C79" s="132"/>
      <c r="D79" s="132"/>
      <c r="E79" s="132"/>
    </row>
    <row r="80" spans="1:5" ht="15.75">
      <c r="A80" s="132"/>
      <c r="B80" s="132"/>
      <c r="C80" s="132"/>
      <c r="D80" s="132"/>
      <c r="E80" s="132"/>
    </row>
    <row r="81" spans="1:5" ht="15.75">
      <c r="A81" s="132"/>
      <c r="B81" s="132"/>
      <c r="C81" s="132"/>
      <c r="D81" s="132"/>
      <c r="E81" s="132"/>
    </row>
    <row r="82" spans="1:5" ht="15.75">
      <c r="A82" s="132"/>
      <c r="B82" s="132"/>
      <c r="C82" s="132"/>
      <c r="D82" s="132"/>
      <c r="E82" s="132"/>
    </row>
    <row r="83" spans="1:5" ht="15.75">
      <c r="A83" s="132"/>
      <c r="B83" s="132"/>
      <c r="C83" s="132"/>
      <c r="D83" s="132"/>
      <c r="E83" s="132"/>
    </row>
    <row r="84" spans="1:5" ht="15.75">
      <c r="A84" s="132"/>
      <c r="B84" s="132"/>
      <c r="C84" s="132"/>
      <c r="D84" s="132"/>
      <c r="E84" s="132"/>
    </row>
    <row r="85" spans="1:5" ht="15.75">
      <c r="A85" s="132"/>
      <c r="B85" s="132"/>
      <c r="C85" s="132"/>
      <c r="D85" s="132"/>
      <c r="E85" s="132"/>
    </row>
    <row r="86" spans="1:5" ht="15.75">
      <c r="A86" s="132"/>
      <c r="B86" s="132"/>
      <c r="C86" s="132"/>
      <c r="D86" s="132"/>
      <c r="E86" s="132"/>
    </row>
    <row r="87" spans="1:5" ht="15.75">
      <c r="A87" s="132"/>
      <c r="B87" s="132"/>
      <c r="C87" s="132"/>
      <c r="D87" s="132"/>
      <c r="E87" s="132"/>
    </row>
    <row r="88" spans="1:5" ht="15.75">
      <c r="A88" s="132"/>
      <c r="B88" s="132"/>
      <c r="C88" s="132"/>
      <c r="D88" s="132"/>
      <c r="E88" s="132"/>
    </row>
    <row r="89" spans="1:5" ht="15.75">
      <c r="A89" s="132"/>
      <c r="B89" s="132"/>
      <c r="C89" s="132"/>
      <c r="D89" s="132"/>
      <c r="E89" s="132"/>
    </row>
    <row r="90" spans="1:5" ht="15.75">
      <c r="A90" s="132"/>
      <c r="B90" s="132"/>
      <c r="C90" s="132"/>
      <c r="D90" s="132"/>
      <c r="E90" s="132"/>
    </row>
    <row r="91" spans="1:5" ht="15.75">
      <c r="A91" s="132"/>
      <c r="B91" s="132"/>
      <c r="C91" s="132"/>
      <c r="D91" s="132"/>
      <c r="E91" s="132"/>
    </row>
    <row r="92" spans="1:5" ht="15.75">
      <c r="A92" s="132"/>
      <c r="B92" s="132"/>
      <c r="C92" s="132"/>
      <c r="D92" s="132"/>
      <c r="E92" s="132"/>
    </row>
    <row r="93" spans="1:5" ht="15.75">
      <c r="A93" s="132"/>
      <c r="B93" s="132"/>
      <c r="C93" s="132"/>
      <c r="D93" s="132"/>
      <c r="E93" s="132"/>
    </row>
    <row r="94" spans="1:5" ht="15.75">
      <c r="A94" s="132"/>
      <c r="B94" s="132"/>
      <c r="C94" s="132"/>
      <c r="D94" s="132"/>
      <c r="E94" s="132"/>
    </row>
    <row r="95" spans="1:5" ht="15.75">
      <c r="A95" s="132"/>
      <c r="B95" s="132"/>
      <c r="C95" s="132"/>
      <c r="D95" s="132"/>
      <c r="E95" s="132"/>
    </row>
    <row r="96" spans="1:5" ht="15.75">
      <c r="A96" s="132"/>
      <c r="B96" s="132"/>
      <c r="C96" s="132"/>
      <c r="D96" s="132"/>
      <c r="E96" s="132"/>
    </row>
    <row r="97" spans="1:5" ht="15.75">
      <c r="A97" s="132"/>
      <c r="B97" s="132"/>
      <c r="C97" s="132"/>
      <c r="D97" s="132"/>
      <c r="E97" s="132"/>
    </row>
    <row r="98" spans="1:5" ht="15.75">
      <c r="A98" s="132"/>
      <c r="B98" s="132"/>
      <c r="C98" s="132"/>
      <c r="D98" s="132"/>
      <c r="E98" s="132"/>
    </row>
    <row r="99" spans="1:5" ht="15.75">
      <c r="A99" s="132"/>
      <c r="B99" s="132"/>
      <c r="C99" s="132"/>
      <c r="D99" s="132"/>
      <c r="E99" s="132"/>
    </row>
    <row r="100" spans="1:5" ht="15.75">
      <c r="A100" s="132"/>
      <c r="B100" s="132"/>
      <c r="C100" s="132"/>
      <c r="D100" s="132"/>
      <c r="E100" s="132"/>
    </row>
    <row r="101" spans="1:5" ht="15.75">
      <c r="A101" s="132"/>
      <c r="B101" s="132"/>
      <c r="C101" s="132"/>
      <c r="D101" s="132"/>
      <c r="E101" s="132"/>
    </row>
    <row r="102" spans="1:5" ht="15.75">
      <c r="A102" s="132"/>
      <c r="B102" s="132"/>
      <c r="C102" s="132"/>
      <c r="D102" s="132"/>
      <c r="E102" s="132"/>
    </row>
    <row r="103" spans="1:5" ht="15.75">
      <c r="A103" s="132"/>
      <c r="B103" s="132"/>
      <c r="C103" s="132"/>
      <c r="D103" s="132"/>
      <c r="E103" s="132"/>
    </row>
    <row r="104" spans="1:5" ht="15.75">
      <c r="A104" s="132"/>
      <c r="B104" s="132"/>
      <c r="C104" s="132"/>
      <c r="D104" s="132"/>
      <c r="E104" s="132"/>
    </row>
    <row r="105" spans="1:5" ht="15.75">
      <c r="A105" s="132"/>
      <c r="B105" s="132"/>
      <c r="C105" s="132"/>
      <c r="D105" s="132"/>
      <c r="E105" s="132"/>
    </row>
    <row r="106" spans="1:5" ht="15.75">
      <c r="A106" s="132"/>
      <c r="B106" s="132"/>
      <c r="C106" s="132"/>
      <c r="D106" s="132"/>
      <c r="E106" s="132"/>
    </row>
    <row r="107" spans="1:5" ht="15.75">
      <c r="A107" s="132"/>
      <c r="B107" s="132"/>
      <c r="C107" s="132"/>
      <c r="D107" s="132"/>
      <c r="E107" s="132"/>
    </row>
    <row r="108" spans="1:5" ht="15.75">
      <c r="A108" s="132"/>
      <c r="B108" s="132"/>
      <c r="C108" s="132"/>
      <c r="D108" s="132"/>
      <c r="E108" s="132"/>
    </row>
    <row r="109" spans="1:5" ht="15.75">
      <c r="A109" s="132"/>
      <c r="B109" s="132"/>
      <c r="C109" s="132"/>
      <c r="D109" s="132"/>
      <c r="E109" s="132"/>
    </row>
    <row r="110" spans="1:5" ht="15.75">
      <c r="A110" s="132"/>
      <c r="B110" s="132"/>
      <c r="C110" s="132"/>
      <c r="D110" s="132"/>
      <c r="E110" s="132"/>
    </row>
    <row r="111" spans="1:5" ht="15.75">
      <c r="A111" s="132"/>
      <c r="B111" s="132"/>
      <c r="C111" s="132"/>
      <c r="D111" s="132"/>
      <c r="E111" s="132"/>
    </row>
    <row r="112" spans="1:5" ht="15.75">
      <c r="A112" s="132"/>
      <c r="B112" s="132"/>
      <c r="C112" s="132"/>
      <c r="D112" s="132"/>
      <c r="E112" s="132"/>
    </row>
    <row r="113" spans="1:5" ht="15.75">
      <c r="A113" s="132"/>
      <c r="B113" s="132"/>
      <c r="C113" s="132"/>
      <c r="D113" s="132"/>
      <c r="E113" s="132"/>
    </row>
    <row r="114" spans="1:5" ht="15.75">
      <c r="A114" s="132"/>
      <c r="B114" s="132"/>
      <c r="C114" s="132"/>
      <c r="D114" s="132"/>
      <c r="E114" s="132"/>
    </row>
    <row r="115" spans="1:5" ht="15.75">
      <c r="A115" s="132"/>
      <c r="B115" s="132"/>
      <c r="C115" s="132"/>
      <c r="D115" s="132"/>
      <c r="E115" s="132"/>
    </row>
    <row r="116" spans="1:5" ht="15.75">
      <c r="A116" s="132"/>
      <c r="B116" s="132"/>
      <c r="C116" s="132"/>
      <c r="D116" s="132"/>
      <c r="E116" s="132"/>
    </row>
    <row r="117" spans="1:5" ht="15.75">
      <c r="A117" s="132"/>
      <c r="B117" s="132"/>
      <c r="C117" s="132"/>
      <c r="D117" s="132"/>
      <c r="E117" s="132"/>
    </row>
    <row r="118" spans="1:5" ht="15.75">
      <c r="A118" s="132"/>
      <c r="B118" s="132"/>
      <c r="C118" s="132"/>
      <c r="D118" s="132"/>
      <c r="E118" s="132"/>
    </row>
    <row r="119" spans="1:5" ht="15.75">
      <c r="A119" s="132"/>
      <c r="B119" s="132"/>
      <c r="C119" s="132"/>
      <c r="D119" s="132"/>
      <c r="E119" s="132"/>
    </row>
    <row r="120" spans="1:5" ht="15.75">
      <c r="A120" s="132"/>
      <c r="B120" s="132"/>
      <c r="C120" s="132"/>
      <c r="D120" s="132"/>
      <c r="E120" s="132"/>
    </row>
    <row r="121" spans="1:5" ht="15.75">
      <c r="A121" s="132"/>
      <c r="B121" s="132"/>
      <c r="C121" s="132"/>
      <c r="D121" s="132"/>
      <c r="E121" s="132"/>
    </row>
    <row r="122" spans="1:5" ht="15.75">
      <c r="A122" s="132"/>
      <c r="B122" s="132"/>
      <c r="C122" s="132"/>
      <c r="D122" s="132"/>
      <c r="E122" s="132"/>
    </row>
  </sheetData>
  <sheetProtection formatCells="0" formatColumns="0" formatRows="0" insertColumns="0" insertRows="0" insertHyperlinks="0" deleteColumns="0" deleteRows="0" sort="0" autoFilter="0" pivotTables="0"/>
  <mergeCells count="38">
    <mergeCell ref="A52:B56"/>
    <mergeCell ref="A57:B57"/>
    <mergeCell ref="A58:B62"/>
    <mergeCell ref="A32:A36"/>
    <mergeCell ref="A37:A41"/>
    <mergeCell ref="A42:A46"/>
    <mergeCell ref="A47:A51"/>
    <mergeCell ref="B32:B36"/>
    <mergeCell ref="B37:B41"/>
    <mergeCell ref="B42:B46"/>
    <mergeCell ref="B47:B51"/>
    <mergeCell ref="B9:B10"/>
    <mergeCell ref="C9:C10"/>
    <mergeCell ref="D9:E9"/>
    <mergeCell ref="F9:F10"/>
    <mergeCell ref="A12:A16"/>
    <mergeCell ref="B12:B16"/>
    <mergeCell ref="A9:A10"/>
    <mergeCell ref="A27:A31"/>
    <mergeCell ref="B27:B31"/>
    <mergeCell ref="G47:G51"/>
    <mergeCell ref="G12:G16"/>
    <mergeCell ref="G9:G10"/>
    <mergeCell ref="G17:G21"/>
    <mergeCell ref="G27:G31"/>
    <mergeCell ref="G32:G36"/>
    <mergeCell ref="G22:G26"/>
    <mergeCell ref="G37:G41"/>
    <mergeCell ref="A1:G1"/>
    <mergeCell ref="A2:G2"/>
    <mergeCell ref="A3:G3"/>
    <mergeCell ref="A4:G4"/>
    <mergeCell ref="A7:G7"/>
    <mergeCell ref="G42:G46"/>
    <mergeCell ref="A17:A21"/>
    <mergeCell ref="B17:B21"/>
    <mergeCell ref="A22:A26"/>
    <mergeCell ref="B22:B26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Колесникова О.М.</cp:lastModifiedBy>
  <cp:lastPrinted>2016-12-12T05:54:35Z</cp:lastPrinted>
  <dcterms:created xsi:type="dcterms:W3CDTF">2011-05-17T05:04:33Z</dcterms:created>
  <dcterms:modified xsi:type="dcterms:W3CDTF">2024-02-16T09:10:32Z</dcterms:modified>
  <cp:category/>
  <cp:version/>
  <cp:contentType/>
  <cp:contentStatus/>
</cp:coreProperties>
</file>