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ожение на 01.01.2024 " sheetId="4" r:id="rId4"/>
  </sheets>
  <definedNames>
    <definedName name="_xlnm.Print_Titles" localSheetId="2">'Выполнение работ'!$3:$3</definedName>
    <definedName name="_xlnm.Print_Titles" localSheetId="3">'приложение на 01.01.2024 '!$3:$4</definedName>
    <definedName name="_xlnm.Print_Area" localSheetId="2">'Выполнение работ'!$A$1:$Q$81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<sst xmlns="http://schemas.openxmlformats.org/spreadsheetml/2006/main" count="577" uniqueCount="298">
  <si>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</si>
  <si>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</si>
  <si>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</si>
  <si>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</si>
  <si>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</si>
  <si>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</si>
  <si>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</si>
  <si>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</si>
  <si>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</si>
  <si>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</si>
  <si>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</si>
  <si>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</si>
  <si>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</si>
  <si>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</si>
  <si>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</si>
  <si>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</si>
  <si>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</si>
  <si>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</si>
  <si>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</si>
  <si>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</si>
  <si>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</si>
  <si>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</si>
  <si>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</si>
  <si>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</si>
  <si>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</si>
  <si>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</si>
  <si>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</si>
  <si>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</si>
  <si>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</si>
  <si>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</si>
  <si>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</si>
  <si>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</si>
  <si>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</si>
  <si>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</si>
  <si>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</si>
  <si>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</si>
  <si>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</si>
  <si>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</si>
  <si>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</si>
  <si>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</si>
  <si>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</si>
  <si>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</si>
  <si>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</si>
  <si>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</si>
  <si>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</si>
  <si>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</si>
  <si>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</si>
  <si>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</si>
  <si>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</si>
  <si>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</si>
  <si>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</si>
  <si>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</si>
  <si>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</si>
  <si>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</si>
  <si>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</si>
  <si>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</si>
  <si>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</si>
  <si>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</si>
  <si>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</si>
  <si>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</si>
  <si>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</si>
  <si>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</si>
  <si>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</si>
  <si>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</si>
  <si>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</si>
  <si>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</si>
  <si>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</si>
  <si>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</si>
  <si>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</si>
  <si>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</si>
  <si>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</si>
  <si>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</si>
  <si>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</si>
  <si>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</si>
  <si>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</si>
  <si>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</si>
  <si>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</si>
  <si>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</si>
  <si>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</si>
  <si>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</si>
  <si>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</si>
  <si>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</si>
  <si>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</si>
  <si>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</si>
  <si>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</si>
  <si>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</si>
  <si>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</si>
  <si>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</si>
  <si>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</si>
  <si>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</si>
  <si>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</si>
  <si>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</si>
  <si>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</si>
  <si>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</si>
  <si>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</si>
  <si>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</si>
  <si>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</si>
  <si>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</si>
  <si>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</si>
  <si>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</si>
  <si>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</si>
  <si>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</si>
  <si>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</si>
  <si>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</si>
  <si>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</si>
  <si>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</si>
  <si>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</si>
  <si>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</si>
  <si>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</si>
  <si>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</si>
  <si>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</si>
  <si>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</si>
  <si>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</si>
  <si>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</si>
  <si>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</si>
  <si>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</si>
  <si>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</si>
  <si>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</si>
  <si>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</si>
  <si>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</si>
  <si>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</si>
  <si>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</si>
  <si>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</si>
  <si>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</si>
  <si>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</si>
  <si>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</si>
  <si>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</si>
  <si>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</si>
  <si>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</si>
  <si>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</si>
  <si>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</si>
  <si>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</si>
  <si>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</si>
  <si>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</si>
  <si>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</si>
  <si>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</si>
  <si>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</si>
  <si>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</si>
  <si>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</si>
  <si>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</si>
  <si>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</si>
  <si>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</si>
  <si>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</si>
  <si>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</si>
  <si>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</si>
  <si>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</si>
  <si>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</si>
  <si>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</si>
  <si>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</si>
  <si>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</si>
  <si>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</si>
  <si>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</si>
  <si>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</si>
  <si>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</si>
  <si>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</si>
  <si>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</si>
  <si>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</si>
  <si>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</si>
  <si>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</si>
  <si>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</si>
  <si>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</si>
  <si>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</si>
  <si>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</si>
  <si>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</si>
  <si>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</si>
  <si>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</si>
  <si>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</si>
  <si>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</si>
  <si>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</si>
  <si>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</si>
  <si>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</si>
  <si>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</si>
  <si>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</si>
  <si>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</si>
  <si>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</si>
  <si>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</si>
  <si>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</si>
  <si>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</si>
  <si>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</si>
  <si>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</si>
  <si>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</si>
  <si>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</si>
  <si>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</si>
  <si>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</si>
  <si>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</si>
  <si>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</si>
  <si>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</si>
  <si>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</si>
  <si>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</si>
  <si>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</si>
  <si>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</si>
  <si>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</si>
  <si>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</si>
  <si>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</si>
  <si>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</si>
  <si>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</si>
  <si>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</si>
  <si>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</si>
  <si>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</si>
  <si>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</si>
  <si>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</si>
  <si>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</si>
  <si>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</si>
  <si>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</si>
  <si>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</si>
  <si>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</si>
  <si>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</si>
  <si>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</si>
  <si>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</si>
  <si>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</si>
  <si>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</si>
  <si>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</si>
  <si>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</si>
  <si>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</si>
  <si>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</si>
  <si>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</si>
  <si>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</si>
  <si>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</si>
  <si>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</si>
  <si>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</si>
  <si>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</si>
  <si>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</si>
  <si>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</si>
  <si>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</si>
  <si>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</si>
  <si>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</si>
  <si>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</si>
  <si>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</si>
  <si>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</si>
  <si>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</si>
  <si>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</si>
  <si>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</si>
  <si>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</si>
  <si>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</si>
  <si>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</si>
  <si>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</si>
  <si>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</si>
  <si>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</si>
  <si>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</si>
  <si>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</si>
  <si>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</si>
  <si>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</si>
  <si>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</si>
  <si>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</si>
  <si>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</si>
  <si>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</si>
  <si>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</si>
  <si>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</si>
  <si>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</si>
  <si>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</si>
  <si>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</si>
  <si>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</si>
  <si>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</si>
  <si>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</si>
  <si>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</si>
  <si>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</si>
  <si>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</si>
  <si>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</si>
  <si>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r>
      <t xml:space="preserve">№ мероприятия </t>
    </r>
    <r>
      <rPr>
        <sz val="8"/>
        <rFont val="Times New Roman"/>
        <family val="1"/>
      </rPr>
      <t>(из муниципальной программы)</t>
    </r>
  </si>
  <si>
    <t>Основное мероприятие:
Совершенствование и обеспечение работы системы дополнительного профессионального образования муниципальных служащих и лиц, включенных в кадровый резерв Ханты-Мансийского района (показатель 1)</t>
  </si>
  <si>
    <t>2.</t>
  </si>
  <si>
    <t>Обеспечение условий для деятельности администрации Ханты-Мансийского района</t>
  </si>
  <si>
    <t>Дополнительное пенсионное обеспечение за выслугу лет лицам, замещавшим муниципальные должности на постоянной основе и должности муниципальной службы в органах местного самоуправления Ханты-Мансийского района</t>
  </si>
  <si>
    <t>Основное мероприятие:
Обеспечение и выполнение полномочий и функций администрации Ханты-Мансийского района (показатели 2, 3)</t>
  </si>
  <si>
    <t>Ежегодные выплаты почетным гражданам Ханты-Мансийского района</t>
  </si>
  <si>
    <t>Проведение избирательной кампании по дополнительным выборам депутатов Думы Ханты-Мансийского района</t>
  </si>
  <si>
    <t>3.</t>
  </si>
  <si>
    <t>3.2.</t>
  </si>
  <si>
    <t>4.</t>
  </si>
  <si>
    <t>Основное мероприятие: Обеспечение выполнения отдельных государственных полномочий</t>
  </si>
  <si>
    <t>Субвенция на осуществление полномочий по государственной регистрации актов гражданского состояния в рамках государственной программы Ханты-Мансийского автономного округа – Югры «Развитие государственной гражданской и муниципальной службы»</t>
  </si>
  <si>
    <t>4.1.1.</t>
  </si>
  <si>
    <t>4.1.2.</t>
  </si>
  <si>
    <t>Сумма, (тыс. рублей)</t>
  </si>
  <si>
    <t>исполнено (касса)</t>
  </si>
  <si>
    <t>% исполнения</t>
  </si>
  <si>
    <t>Обеспечение надлежащего уровня эксплуатации недвижимого имущества, управление которым возложено на муниципальное казенное учреждение Ханты-Мансийского района «Управление технического обеспечения»</t>
  </si>
  <si>
    <t>Организационно-техническое и финансовое обеспечение муниципального казенного учреждения Ханты-Мансийского района «Управление технического обеспечения»</t>
  </si>
  <si>
    <t>утверждено в бюджете района на 2023 год</t>
  </si>
  <si>
    <t>Основное мероприятие:
Обеспечение и выполнение полномочий и функций органов Ханты-Мансийского района (показатели 2, 3)</t>
  </si>
  <si>
    <t>Обеспечение условий для деятельности Думы Ханты-Мансийского района</t>
  </si>
  <si>
    <t>Обеспечение условий для деятельности Контрольно-счетной палаты Ханты-Мансийского района</t>
  </si>
  <si>
    <t>2.6.</t>
  </si>
  <si>
    <t>2.7.</t>
  </si>
  <si>
    <t xml:space="preserve">Актуализация Стратегии социально-экономического развития Ханты-Мансийского района </t>
  </si>
  <si>
    <t xml:space="preserve">Отчет
о ходе реализации муниципальной программы и использования
финансовых средств за 2023 год
</t>
  </si>
  <si>
    <t>Наименование программы: "Повышение эффективности муниципального управления Ханты-Мансийского района"</t>
  </si>
  <si>
    <t xml:space="preserve">Информация об исполнении </t>
  </si>
  <si>
    <t>В соответствии с графиком повышение квалификации запланировано в течение календарного года по программам обучения на 2023 год - 55 муниципальных служащих в очном формате, дистанционной форме обучения. В течение 2023 года программы повышения по приоритетным направлениям повышение квалификации прошли - в очном формате по программе "Мобилизационная подготовка -1 муниципальный служащий при планируемом количестве - 2 , в дистанционном формате повышение квалификации при планируемом количестве - 53 муниципальных служащих повышение квалификации прошли - 54 человека, в том числе 27 служащих получили дополнительное профессиональное образование при содействии автономного округа и в рамках оказания помощи мунциипальным служащим сельских поселений. Экономия бюджетных ассигнований по мероприятию сложилась по причине отмены обучения в очном формате при планируемых командировочных расходах</t>
  </si>
  <si>
    <t xml:space="preserve">Остаток бюджетных ассигнований по оплате труда и начислением на оплату труда по мероприятию сложился в связи с наличием вакансий в администрации Ханты-Мансийского района в течение года, а также нахождением в отпуске по уходу за ребенком 3 человек. </t>
  </si>
  <si>
    <t>Остаток бюджетных ассигнований по оплате труда и начислениями на оплату труда в связи с нетрудоспособностью сотрудников Думы Ханты-Мансийского района в 4 квартале 2023 года</t>
  </si>
  <si>
    <t>57 жителям, удостоенным звания "Почетный гражданин Ханты-Мансийского района" произведены выплаты в течение 2023 года</t>
  </si>
  <si>
    <t>Бюджетные ассигнования направленны в Территориальную избирательную компанию для проведения дополнительных выборов в Думу седьмого созыва по 18 избирательному округу</t>
  </si>
  <si>
    <t>Средства распределены между отделом ЗАГС и сельскими поседениями Ханты-Мансийского района</t>
  </si>
  <si>
    <t>Выплаты производятся ежемесячно в течение года. Получателями на 31.12.2023 являются 87 человек, размер пенсии пересчитывается в зависимости изменения пенсии по старости</t>
  </si>
  <si>
    <t xml:space="preserve">В рамках данного мероприятия заключен муниципальный контракт на выполнение научно-исследовательской работы по теме: «Актуализация Стратегии социально-экономического развития Ханты-Мансийского района до 2036 года с целевыми ориентирами до 2050 года и плана мероприятий по ее реализации» на сумму 169,5 тыс.рублей в том числе: срок исполнения 1 и 2 этапа в 2023 году на сумму 118,7 тыс.рублей, 3 этап в 2024 году на сумму 50,8 тыс.рублей. В 2023 году кассовое исполнение по данному мероприятию составило 118,7 тыс.рублей. </t>
  </si>
  <si>
    <t>В рамках данного мероприятия МКУ Ханты-Мансийского района «Управление технического обеспечения» осуществляет содержание в надлежащем состоянии зданий, помещений прилегающей территории, обеспечивает техническую эксплуатацию и организацию охраны административных зданий по адресу: ул. Гагарина, д.214, ул. Гагарина, д.142, пер. Советский, д.2. Остаток неисполненных бюджетных асссигнований в объеме 1 518,0 тыс. рублей сложился по причине расчетов с ресурсоснабжающими организациями по факту оказанных услуг по потребляемым объемам, а также в связи с экономией при проведении торгов при заключении контрактов при отборе поставщиков(617,6 тыс. рублей)</t>
  </si>
  <si>
    <t xml:space="preserve">Данное мероприятие включает техническое обслуживание и содержание автомобильного и водного транспорта, обеспечение безопасных условий труда, профилактику производственного травматизма работников администрации, полноценное обслуживание и осуществление бесперебойной работы систем противопожарной защиты учреждений Ханты-Мансийского района, техническое обслуживание персональных компьютеров и периферийного оборудования, финансовое обеспечение учреждения, оплата налога на имущество, закрепленного на праве оперативного управления за учреждением. 
В целях исполнения мероприятия Учреждением заключены муниципальные контракты на год по поставке ГСМ, техническое обслуживание автомобильного и водного транспорта, мойку автотранспорта, предоставление услуг связи, обслуживание компьютерных программ и т.д. Остаток бюджетных обязательств по мероприятию сложился в связи с экономией финансовых средств, в том числе: оплата труда и начисления на оплату труда в сумме 1133,8 тыс.рублей (причина наличие вакансий в 4 квартале 2023 год, увеличением количества литсков нетрудоспособности в 4 квартале и, как следствие, уменьшение суммы выплат квартальной премии и заработной платы в 4 квартале 2023 года), заключенные контракты на ГСМ, мойку автотранспорта, услуги связи, периодические пред рейсовые и после рейсовые осмотры за отчетный период исполнены по фактической потребности. Экономия бюджетных ассигнований при проведении процедуры электронных торгов за 2023 год составила 1 919,5 тыс. рублей.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</si>
</sst>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56" fillId="0" borderId="0" xfId="0" applyFont="1" applyAlignment="1" applyProtection="1">
      <alignment vertical="center"/>
      <protection hidden="1"/>
    </xf>
    <xf numFmtId="172" fontId="57" fillId="0" borderId="10" xfId="0" applyNumberFormat="1" applyFont="1" applyBorder="1" applyAlignment="1" applyProtection="1">
      <alignment horizontal="center" vertical="top" wrapText="1"/>
      <protection hidden="1"/>
    </xf>
    <xf numFmtId="172" fontId="57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7" fillId="0" borderId="0" xfId="0" applyNumberFormat="1" applyFont="1" applyAlignment="1" applyProtection="1">
      <alignment vertical="center"/>
      <protection hidden="1"/>
    </xf>
    <xf numFmtId="172" fontId="57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7" fillId="0" borderId="11" xfId="0" applyNumberFormat="1" applyFont="1" applyBorder="1" applyAlignment="1" applyProtection="1">
      <alignment vertical="center"/>
      <protection hidden="1"/>
    </xf>
    <xf numFmtId="172" fontId="57" fillId="0" borderId="12" xfId="0" applyNumberFormat="1" applyFont="1" applyBorder="1" applyAlignment="1" applyProtection="1">
      <alignment horizontal="center" vertical="top" wrapText="1"/>
      <protection hidden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 wrapText="1"/>
    </xf>
    <xf numFmtId="0" fontId="58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left" vertical="center" wrapText="1"/>
    </xf>
    <xf numFmtId="174" fontId="15" fillId="6" borderId="1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174" fontId="14" fillId="0" borderId="19" xfId="0" applyNumberFormat="1" applyFont="1" applyFill="1" applyBorder="1" applyAlignment="1">
      <alignment horizontal="left" vertical="center" wrapText="1"/>
    </xf>
    <xf numFmtId="174" fontId="15" fillId="6" borderId="20" xfId="0" applyNumberFormat="1" applyFont="1" applyFill="1" applyBorder="1" applyAlignment="1">
      <alignment horizontal="left" vertical="center" wrapText="1"/>
    </xf>
    <xf numFmtId="174" fontId="14" fillId="0" borderId="21" xfId="0" applyNumberFormat="1" applyFont="1" applyFill="1" applyBorder="1" applyAlignment="1">
      <alignment horizontal="left" vertical="center" wrapText="1"/>
    </xf>
    <xf numFmtId="174" fontId="15" fillId="6" borderId="14" xfId="0" applyNumberFormat="1" applyFont="1" applyFill="1" applyBorder="1" applyAlignment="1">
      <alignment horizontal="left" vertical="center" wrapText="1"/>
    </xf>
    <xf numFmtId="0" fontId="58" fillId="0" borderId="13" xfId="0" applyNumberFormat="1" applyFont="1" applyBorder="1" applyAlignment="1">
      <alignment horizontal="center" vertical="center"/>
    </xf>
    <xf numFmtId="0" fontId="56" fillId="6" borderId="22" xfId="0" applyFont="1" applyFill="1" applyBorder="1" applyAlignment="1">
      <alignment/>
    </xf>
    <xf numFmtId="0" fontId="56" fillId="0" borderId="23" xfId="0" applyFont="1" applyBorder="1" applyAlignment="1">
      <alignment/>
    </xf>
    <xf numFmtId="0" fontId="56" fillId="0" borderId="24" xfId="0" applyFont="1" applyBorder="1" applyAlignment="1">
      <alignment/>
    </xf>
    <xf numFmtId="0" fontId="56" fillId="6" borderId="25" xfId="0" applyFont="1" applyFill="1" applyBorder="1" applyAlignment="1">
      <alignment/>
    </xf>
    <xf numFmtId="174" fontId="14" fillId="0" borderId="10" xfId="61" applyNumberFormat="1" applyFont="1" applyFill="1" applyBorder="1" applyAlignment="1">
      <alignment horizontal="center" vertical="center" wrapText="1"/>
    </xf>
    <xf numFmtId="9" fontId="14" fillId="0" borderId="26" xfId="61" applyNumberFormat="1" applyFont="1" applyFill="1" applyBorder="1" applyAlignment="1">
      <alignment horizontal="center" vertical="center" wrapText="1"/>
    </xf>
    <xf numFmtId="9" fontId="15" fillId="6" borderId="27" xfId="61" applyNumberFormat="1" applyFont="1" applyFill="1" applyBorder="1" applyAlignment="1">
      <alignment horizontal="center" vertical="center" wrapText="1"/>
    </xf>
    <xf numFmtId="9" fontId="14" fillId="0" borderId="13" xfId="61" applyNumberFormat="1" applyFont="1" applyFill="1" applyBorder="1" applyAlignment="1">
      <alignment horizontal="center" vertical="center" wrapText="1"/>
    </xf>
    <xf numFmtId="9" fontId="14" fillId="0" borderId="28" xfId="61" applyNumberFormat="1" applyFont="1" applyFill="1" applyBorder="1" applyAlignment="1">
      <alignment horizontal="center" vertical="center" wrapText="1"/>
    </xf>
    <xf numFmtId="9" fontId="14" fillId="0" borderId="10" xfId="6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wrapText="1"/>
    </xf>
    <xf numFmtId="9" fontId="15" fillId="6" borderId="10" xfId="61" applyNumberFormat="1" applyFont="1" applyFill="1" applyBorder="1" applyAlignment="1">
      <alignment horizontal="center" vertical="center" wrapText="1"/>
    </xf>
    <xf numFmtId="188" fontId="15" fillId="6" borderId="10" xfId="61" applyNumberFormat="1" applyFont="1" applyFill="1" applyBorder="1" applyAlignment="1">
      <alignment horizontal="center" vertical="center" wrapText="1"/>
    </xf>
    <xf numFmtId="0" fontId="56" fillId="0" borderId="29" xfId="0" applyFont="1" applyBorder="1" applyAlignment="1">
      <alignment/>
    </xf>
    <xf numFmtId="174" fontId="14" fillId="0" borderId="21" xfId="61" applyNumberFormat="1" applyFont="1" applyFill="1" applyBorder="1" applyAlignment="1">
      <alignment horizontal="center" vertical="center" wrapText="1"/>
    </xf>
    <xf numFmtId="9" fontId="14" fillId="0" borderId="21" xfId="61" applyNumberFormat="1" applyFont="1" applyFill="1" applyBorder="1" applyAlignment="1">
      <alignment horizontal="center" vertical="center" wrapText="1"/>
    </xf>
    <xf numFmtId="9" fontId="15" fillId="6" borderId="30" xfId="61" applyNumberFormat="1" applyFont="1" applyFill="1" applyBorder="1" applyAlignment="1">
      <alignment horizontal="center" vertical="center" wrapText="1"/>
    </xf>
    <xf numFmtId="0" fontId="56" fillId="6" borderId="23" xfId="0" applyFont="1" applyFill="1" applyBorder="1" applyAlignment="1">
      <alignment/>
    </xf>
    <xf numFmtId="9" fontId="15" fillId="6" borderId="14" xfId="61" applyNumberFormat="1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 vertical="center" wrapText="1"/>
    </xf>
    <xf numFmtId="9" fontId="14" fillId="0" borderId="30" xfId="61" applyNumberFormat="1" applyFont="1" applyFill="1" applyBorder="1" applyAlignment="1">
      <alignment horizontal="center" vertical="center" wrapText="1"/>
    </xf>
    <xf numFmtId="9" fontId="15" fillId="6" borderId="13" xfId="61" applyNumberFormat="1" applyFont="1" applyFill="1" applyBorder="1" applyAlignment="1">
      <alignment horizontal="center" vertical="center" wrapText="1"/>
    </xf>
    <xf numFmtId="9" fontId="15" fillId="6" borderId="20" xfId="61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 vertical="center" wrapText="1"/>
    </xf>
    <xf numFmtId="9" fontId="15" fillId="0" borderId="10" xfId="61" applyNumberFormat="1" applyFont="1" applyFill="1" applyBorder="1" applyAlignment="1">
      <alignment horizontal="center" vertical="center" wrapText="1"/>
    </xf>
    <xf numFmtId="0" fontId="59" fillId="6" borderId="23" xfId="0" applyFont="1" applyFill="1" applyBorder="1" applyAlignment="1">
      <alignment horizontal="left" vertical="center" wrapText="1"/>
    </xf>
    <xf numFmtId="174" fontId="14" fillId="0" borderId="19" xfId="0" applyNumberFormat="1" applyFont="1" applyFill="1" applyBorder="1" applyAlignment="1">
      <alignment horizontal="center" vertical="center" wrapText="1"/>
    </xf>
    <xf numFmtId="174" fontId="15" fillId="6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5" fillId="6" borderId="20" xfId="61" applyNumberFormat="1" applyFont="1" applyFill="1" applyBorder="1" applyAlignment="1">
      <alignment horizontal="center" vertical="center" wrapText="1"/>
    </xf>
    <xf numFmtId="174" fontId="14" fillId="0" borderId="19" xfId="61" applyNumberFormat="1" applyFont="1" applyFill="1" applyBorder="1" applyAlignment="1">
      <alignment horizontal="center" vertical="center" wrapText="1"/>
    </xf>
    <xf numFmtId="174" fontId="15" fillId="6" borderId="10" xfId="61" applyNumberFormat="1" applyFont="1" applyFill="1" applyBorder="1" applyAlignment="1">
      <alignment horizontal="center" vertical="center" wrapText="1"/>
    </xf>
    <xf numFmtId="174" fontId="15" fillId="6" borderId="14" xfId="61" applyNumberFormat="1" applyFont="1" applyFill="1" applyBorder="1" applyAlignment="1">
      <alignment horizontal="center" vertical="center" wrapText="1"/>
    </xf>
    <xf numFmtId="174" fontId="14" fillId="0" borderId="14" xfId="61" applyNumberFormat="1" applyFont="1" applyFill="1" applyBorder="1" applyAlignment="1">
      <alignment horizontal="center" vertical="center" wrapText="1"/>
    </xf>
    <xf numFmtId="174" fontId="15" fillId="6" borderId="30" xfId="61" applyNumberFormat="1" applyFont="1" applyFill="1" applyBorder="1" applyAlignment="1">
      <alignment horizontal="center" vertical="center" wrapText="1"/>
    </xf>
    <xf numFmtId="174" fontId="15" fillId="0" borderId="10" xfId="61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58" fillId="0" borderId="32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/>
    </xf>
    <xf numFmtId="0" fontId="56" fillId="6" borderId="25" xfId="0" applyFont="1" applyFill="1" applyBorder="1" applyAlignment="1">
      <alignment vertical="top"/>
    </xf>
    <xf numFmtId="188" fontId="15" fillId="6" borderId="20" xfId="61" applyNumberFormat="1" applyFont="1" applyFill="1" applyBorder="1" applyAlignment="1">
      <alignment horizontal="center" vertical="center" wrapText="1"/>
    </xf>
    <xf numFmtId="172" fontId="57" fillId="0" borderId="13" xfId="0" applyNumberFormat="1" applyFont="1" applyBorder="1" applyAlignment="1" applyProtection="1">
      <alignment horizontal="center" vertical="top" wrapText="1"/>
      <protection hidden="1"/>
    </xf>
    <xf numFmtId="172" fontId="57" fillId="0" borderId="16" xfId="0" applyNumberFormat="1" applyFont="1" applyBorder="1" applyAlignment="1" applyProtection="1">
      <alignment horizontal="center" vertical="top" wrapText="1"/>
      <protection hidden="1"/>
    </xf>
    <xf numFmtId="172" fontId="57" fillId="0" borderId="11" xfId="0" applyNumberFormat="1" applyFont="1" applyBorder="1" applyAlignment="1" applyProtection="1">
      <alignment horizontal="center" vertical="top" wrapText="1"/>
      <protection hidden="1"/>
    </xf>
    <xf numFmtId="172" fontId="57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7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7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7" fillId="0" borderId="10" xfId="0" applyNumberFormat="1" applyFont="1" applyBorder="1" applyAlignment="1" applyProtection="1">
      <alignment vertical="center"/>
      <protection hidden="1"/>
    </xf>
    <xf numFmtId="172" fontId="57" fillId="0" borderId="10" xfId="0" applyNumberFormat="1" applyFont="1" applyBorder="1" applyAlignment="1">
      <alignment vertical="center"/>
    </xf>
    <xf numFmtId="172" fontId="57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57" fillId="0" borderId="37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left" vertical="center" wrapText="1"/>
    </xf>
    <xf numFmtId="0" fontId="14" fillId="33" borderId="39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 wrapText="1"/>
    </xf>
    <xf numFmtId="0" fontId="14" fillId="33" borderId="40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 wrapText="1"/>
    </xf>
    <xf numFmtId="0" fontId="16" fillId="0" borderId="29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14" fillId="0" borderId="3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left" vertical="top" wrapText="1"/>
    </xf>
    <xf numFmtId="0" fontId="59" fillId="0" borderId="23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3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top" wrapText="1"/>
    </xf>
    <xf numFmtId="0" fontId="59" fillId="0" borderId="41" xfId="0" applyFont="1" applyFill="1" applyBorder="1" applyAlignment="1">
      <alignment horizontal="left" vertical="top" wrapText="1"/>
    </xf>
    <xf numFmtId="0" fontId="59" fillId="0" borderId="25" xfId="0" applyFont="1" applyFill="1" applyBorder="1" applyAlignment="1">
      <alignment horizontal="left" vertical="top" wrapText="1"/>
    </xf>
    <xf numFmtId="0" fontId="14" fillId="33" borderId="42" xfId="0" applyFont="1" applyFill="1" applyBorder="1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59" fillId="0" borderId="43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top" wrapText="1"/>
    </xf>
    <xf numFmtId="174" fontId="15" fillId="0" borderId="44" xfId="0" applyNumberFormat="1" applyFont="1" applyFill="1" applyBorder="1" applyAlignment="1">
      <alignment horizontal="center" vertical="center" wrapText="1"/>
    </xf>
    <xf numFmtId="174" fontId="15" fillId="0" borderId="45" xfId="0" applyNumberFormat="1" applyFont="1" applyFill="1" applyBorder="1" applyAlignment="1">
      <alignment horizontal="center" vertical="center" wrapText="1"/>
    </xf>
    <xf numFmtId="174" fontId="15" fillId="0" borderId="46" xfId="0" applyNumberFormat="1" applyFont="1" applyFill="1" applyBorder="1" applyAlignment="1">
      <alignment horizontal="center" vertical="center" wrapText="1"/>
    </xf>
    <xf numFmtId="174" fontId="15" fillId="0" borderId="47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top" wrapText="1"/>
    </xf>
    <xf numFmtId="0" fontId="59" fillId="0" borderId="43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56" t="s">
        <v>39</v>
      </c>
      <c r="B1" s="157"/>
      <c r="C1" s="158" t="s">
        <v>40</v>
      </c>
      <c r="D1" s="150" t="s">
        <v>44</v>
      </c>
      <c r="E1" s="151"/>
      <c r="F1" s="152"/>
      <c r="G1" s="150" t="s">
        <v>17</v>
      </c>
      <c r="H1" s="151"/>
      <c r="I1" s="152"/>
      <c r="J1" s="150" t="s">
        <v>18</v>
      </c>
      <c r="K1" s="151"/>
      <c r="L1" s="152"/>
      <c r="M1" s="150" t="s">
        <v>22</v>
      </c>
      <c r="N1" s="151"/>
      <c r="O1" s="152"/>
      <c r="P1" s="153" t="s">
        <v>23</v>
      </c>
      <c r="Q1" s="154"/>
      <c r="R1" s="150" t="s">
        <v>24</v>
      </c>
      <c r="S1" s="151"/>
      <c r="T1" s="152"/>
      <c r="U1" s="150" t="s">
        <v>25</v>
      </c>
      <c r="V1" s="151"/>
      <c r="W1" s="152"/>
      <c r="X1" s="153" t="s">
        <v>26</v>
      </c>
      <c r="Y1" s="155"/>
      <c r="Z1" s="154"/>
      <c r="AA1" s="153" t="s">
        <v>27</v>
      </c>
      <c r="AB1" s="154"/>
      <c r="AC1" s="150" t="s">
        <v>28</v>
      </c>
      <c r="AD1" s="151"/>
      <c r="AE1" s="152"/>
      <c r="AF1" s="150" t="s">
        <v>29</v>
      </c>
      <c r="AG1" s="151"/>
      <c r="AH1" s="152"/>
      <c r="AI1" s="150" t="s">
        <v>30</v>
      </c>
      <c r="AJ1" s="151"/>
      <c r="AK1" s="152"/>
      <c r="AL1" s="153" t="s">
        <v>31</v>
      </c>
      <c r="AM1" s="154"/>
      <c r="AN1" s="150" t="s">
        <v>32</v>
      </c>
      <c r="AO1" s="151"/>
      <c r="AP1" s="152"/>
      <c r="AQ1" s="150" t="s">
        <v>33</v>
      </c>
      <c r="AR1" s="151"/>
      <c r="AS1" s="152"/>
      <c r="AT1" s="150" t="s">
        <v>34</v>
      </c>
      <c r="AU1" s="151"/>
      <c r="AV1" s="152"/>
    </row>
    <row r="2" spans="1:48" ht="39" customHeight="1">
      <c r="A2" s="157"/>
      <c r="B2" s="157"/>
      <c r="C2" s="15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8" t="s">
        <v>82</v>
      </c>
      <c r="B3" s="15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58"/>
      <c r="B4" s="15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8"/>
      <c r="B5" s="15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8"/>
      <c r="B6" s="15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8"/>
      <c r="B7" s="15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8"/>
      <c r="B8" s="15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8"/>
      <c r="B9" s="15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9" t="s">
        <v>57</v>
      </c>
      <c r="B1" s="159"/>
      <c r="C1" s="159"/>
      <c r="D1" s="159"/>
      <c r="E1" s="159"/>
    </row>
    <row r="2" spans="1:5" ht="15">
      <c r="A2" s="12"/>
      <c r="B2" s="12"/>
      <c r="C2" s="12"/>
      <c r="D2" s="12"/>
      <c r="E2" s="12"/>
    </row>
    <row r="3" spans="1:5" ht="15">
      <c r="A3" s="160" t="s">
        <v>129</v>
      </c>
      <c r="B3" s="160"/>
      <c r="C3" s="160"/>
      <c r="D3" s="160"/>
      <c r="E3" s="16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61" t="s">
        <v>78</v>
      </c>
      <c r="B26" s="161"/>
      <c r="C26" s="161"/>
      <c r="D26" s="161"/>
      <c r="E26" s="161"/>
    </row>
    <row r="27" spans="1:5" ht="15">
      <c r="A27" s="28"/>
      <c r="B27" s="28"/>
      <c r="C27" s="28"/>
      <c r="D27" s="28"/>
      <c r="E27" s="28"/>
    </row>
    <row r="28" spans="1:5" ht="15">
      <c r="A28" s="161" t="s">
        <v>79</v>
      </c>
      <c r="B28" s="161"/>
      <c r="C28" s="161"/>
      <c r="D28" s="161"/>
      <c r="E28" s="161"/>
    </row>
    <row r="29" spans="1:5" ht="15">
      <c r="A29" s="161"/>
      <c r="B29" s="161"/>
      <c r="C29" s="161"/>
      <c r="D29" s="161"/>
      <c r="E29" s="161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88" t="s">
        <v>45</v>
      </c>
      <c r="C3" s="18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69" t="s">
        <v>1</v>
      </c>
      <c r="B5" s="16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69"/>
      <c r="B6" s="16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69"/>
      <c r="B7" s="16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69" t="s">
        <v>3</v>
      </c>
      <c r="B8" s="16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85" t="s">
        <v>204</v>
      </c>
      <c r="N8" s="186"/>
      <c r="O8" s="187"/>
      <c r="P8" s="56"/>
      <c r="Q8" s="56"/>
    </row>
    <row r="9" spans="1:17" ht="33.75" customHeight="1">
      <c r="A9" s="169"/>
      <c r="B9" s="16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69" t="s">
        <v>4</v>
      </c>
      <c r="B10" s="16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69"/>
      <c r="B11" s="16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69" t="s">
        <v>5</v>
      </c>
      <c r="B12" s="16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69"/>
      <c r="B13" s="16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69" t="s">
        <v>9</v>
      </c>
      <c r="B14" s="16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69"/>
      <c r="B15" s="16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68"/>
      <c r="AJ16" s="168"/>
      <c r="AK16" s="168"/>
      <c r="AZ16" s="168"/>
      <c r="BA16" s="168"/>
      <c r="BB16" s="168"/>
      <c r="BQ16" s="168"/>
      <c r="BR16" s="168"/>
      <c r="BS16" s="168"/>
      <c r="CH16" s="168"/>
      <c r="CI16" s="168"/>
      <c r="CJ16" s="168"/>
      <c r="CY16" s="168"/>
      <c r="CZ16" s="168"/>
      <c r="DA16" s="168"/>
      <c r="DP16" s="168"/>
      <c r="DQ16" s="168"/>
      <c r="DR16" s="168"/>
      <c r="EG16" s="168"/>
      <c r="EH16" s="168"/>
      <c r="EI16" s="168"/>
      <c r="EX16" s="168"/>
      <c r="EY16" s="168"/>
      <c r="EZ16" s="168"/>
      <c r="FO16" s="168"/>
      <c r="FP16" s="168"/>
      <c r="FQ16" s="168"/>
      <c r="GF16" s="168"/>
      <c r="GG16" s="168"/>
      <c r="GH16" s="168"/>
      <c r="GW16" s="168"/>
      <c r="GX16" s="168"/>
      <c r="GY16" s="168"/>
      <c r="HN16" s="168"/>
      <c r="HO16" s="168"/>
      <c r="HP16" s="168"/>
      <c r="IE16" s="168"/>
      <c r="IF16" s="168"/>
      <c r="IG16" s="168"/>
      <c r="IV16" s="168"/>
    </row>
    <row r="17" spans="1:17" ht="320.25" customHeight="1">
      <c r="A17" s="169" t="s">
        <v>6</v>
      </c>
      <c r="B17" s="16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69"/>
      <c r="B18" s="16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69" t="s">
        <v>7</v>
      </c>
      <c r="B19" s="16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69"/>
      <c r="B20" s="16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69" t="s">
        <v>8</v>
      </c>
      <c r="B21" s="16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69"/>
      <c r="B22" s="16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79" t="s">
        <v>14</v>
      </c>
      <c r="B23" s="17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80"/>
      <c r="B24" s="17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78" t="s">
        <v>15</v>
      </c>
      <c r="B25" s="17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78"/>
      <c r="B26" s="17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69" t="s">
        <v>93</v>
      </c>
      <c r="B31" s="16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69"/>
      <c r="B32" s="16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69" t="s">
        <v>95</v>
      </c>
      <c r="B34" s="16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69"/>
      <c r="B35" s="16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81" t="s">
        <v>97</v>
      </c>
      <c r="B36" s="17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82"/>
      <c r="B37" s="17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69" t="s">
        <v>99</v>
      </c>
      <c r="B39" s="16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71" t="s">
        <v>246</v>
      </c>
      <c r="I39" s="172"/>
      <c r="J39" s="172"/>
      <c r="K39" s="172"/>
      <c r="L39" s="172"/>
      <c r="M39" s="172"/>
      <c r="N39" s="172"/>
      <c r="O39" s="173"/>
      <c r="P39" s="55" t="s">
        <v>188</v>
      </c>
      <c r="Q39" s="56"/>
    </row>
    <row r="40" spans="1:17" ht="39.75" customHeight="1">
      <c r="A40" s="169" t="s">
        <v>10</v>
      </c>
      <c r="B40" s="16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69" t="s">
        <v>100</v>
      </c>
      <c r="B41" s="16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69"/>
      <c r="B42" s="16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69" t="s">
        <v>102</v>
      </c>
      <c r="B43" s="16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4" t="s">
        <v>191</v>
      </c>
      <c r="H43" s="165"/>
      <c r="I43" s="165"/>
      <c r="J43" s="165"/>
      <c r="K43" s="165"/>
      <c r="L43" s="165"/>
      <c r="M43" s="165"/>
      <c r="N43" s="165"/>
      <c r="O43" s="166"/>
      <c r="P43" s="56"/>
      <c r="Q43" s="56"/>
    </row>
    <row r="44" spans="1:17" ht="39.75" customHeight="1">
      <c r="A44" s="169"/>
      <c r="B44" s="16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69" t="s">
        <v>104</v>
      </c>
      <c r="B45" s="16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69" t="s">
        <v>12</v>
      </c>
      <c r="B46" s="16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74" t="s">
        <v>107</v>
      </c>
      <c r="B47" s="17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75"/>
      <c r="B48" s="17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74" t="s">
        <v>108</v>
      </c>
      <c r="B49" s="17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75"/>
      <c r="B50" s="17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69" t="s">
        <v>110</v>
      </c>
      <c r="B51" s="16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69"/>
      <c r="B52" s="16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69" t="s">
        <v>113</v>
      </c>
      <c r="B53" s="16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69"/>
      <c r="B54" s="16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69" t="s">
        <v>114</v>
      </c>
      <c r="B55" s="16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69"/>
      <c r="B56" s="16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69" t="s">
        <v>116</v>
      </c>
      <c r="B57" s="167" t="s">
        <v>117</v>
      </c>
      <c r="C57" s="53" t="s">
        <v>20</v>
      </c>
      <c r="D57" s="93" t="s">
        <v>234</v>
      </c>
      <c r="E57" s="92"/>
      <c r="F57" s="92" t="s">
        <v>235</v>
      </c>
      <c r="G57" s="184" t="s">
        <v>232</v>
      </c>
      <c r="H57" s="184"/>
      <c r="I57" s="92" t="s">
        <v>236</v>
      </c>
      <c r="J57" s="92" t="s">
        <v>237</v>
      </c>
      <c r="K57" s="185" t="s">
        <v>238</v>
      </c>
      <c r="L57" s="186"/>
      <c r="M57" s="186"/>
      <c r="N57" s="186"/>
      <c r="O57" s="187"/>
      <c r="P57" s="88" t="s">
        <v>198</v>
      </c>
      <c r="Q57" s="56"/>
    </row>
    <row r="58" spans="1:17" ht="39.75" customHeight="1">
      <c r="A58" s="169"/>
      <c r="B58" s="16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79" t="s">
        <v>119</v>
      </c>
      <c r="B59" s="179" t="s">
        <v>118</v>
      </c>
      <c r="C59" s="17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83"/>
      <c r="B60" s="183"/>
      <c r="C60" s="18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83"/>
      <c r="B61" s="183"/>
      <c r="C61" s="18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80"/>
      <c r="B62" s="18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69" t="s">
        <v>120</v>
      </c>
      <c r="B63" s="16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69"/>
      <c r="B64" s="16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78" t="s">
        <v>122</v>
      </c>
      <c r="B65" s="17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78"/>
      <c r="B66" s="17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69" t="s">
        <v>124</v>
      </c>
      <c r="B67" s="16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69"/>
      <c r="B68" s="16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74" t="s">
        <v>126</v>
      </c>
      <c r="B69" s="17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75"/>
      <c r="B70" s="17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2" t="s">
        <v>254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3" t="s">
        <v>215</v>
      </c>
      <c r="C79" s="163"/>
      <c r="D79" s="163"/>
      <c r="E79" s="16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8.140625" style="100" customWidth="1"/>
    <col min="2" max="2" width="33.57421875" style="100" customWidth="1"/>
    <col min="3" max="3" width="20.57421875" style="100" customWidth="1"/>
    <col min="4" max="4" width="12.7109375" style="100" customWidth="1"/>
    <col min="5" max="5" width="13.140625" style="100" customWidth="1"/>
    <col min="6" max="6" width="10.7109375" style="100" customWidth="1"/>
    <col min="7" max="7" width="68.7109375" style="100" customWidth="1"/>
    <col min="8" max="8" width="9.140625" style="100" customWidth="1"/>
    <col min="9" max="10" width="13.00390625" style="100" customWidth="1"/>
    <col min="11" max="11" width="61.421875" style="100" customWidth="1"/>
    <col min="12" max="16384" width="9.140625" style="100" customWidth="1"/>
  </cols>
  <sheetData>
    <row r="1" spans="1:7" ht="23.25" customHeight="1">
      <c r="A1" s="236" t="s">
        <v>285</v>
      </c>
      <c r="B1" s="236"/>
      <c r="C1" s="236"/>
      <c r="D1" s="236"/>
      <c r="E1" s="236"/>
      <c r="F1" s="236"/>
      <c r="G1" s="236"/>
    </row>
    <row r="2" spans="1:7" ht="39.75" customHeight="1">
      <c r="A2" s="236"/>
      <c r="B2" s="236"/>
      <c r="C2" s="236"/>
      <c r="D2" s="236"/>
      <c r="E2" s="236"/>
      <c r="F2" s="236"/>
      <c r="G2" s="236"/>
    </row>
    <row r="3" spans="1:7" ht="15" customHeight="1">
      <c r="A3" s="237" t="s">
        <v>286</v>
      </c>
      <c r="B3" s="237"/>
      <c r="C3" s="237"/>
      <c r="D3" s="237"/>
      <c r="E3" s="237"/>
      <c r="F3" s="237"/>
      <c r="G3" s="237"/>
    </row>
    <row r="4" spans="1:7" ht="13.5" customHeight="1" thickBot="1">
      <c r="A4" s="118"/>
      <c r="B4" s="118"/>
      <c r="C4" s="118"/>
      <c r="D4" s="118"/>
      <c r="E4" s="118"/>
      <c r="F4" s="118"/>
      <c r="G4" s="118"/>
    </row>
    <row r="5" spans="1:7" ht="23.25" customHeight="1">
      <c r="A5" s="238" t="s">
        <v>258</v>
      </c>
      <c r="B5" s="240" t="s">
        <v>256</v>
      </c>
      <c r="C5" s="240" t="s">
        <v>40</v>
      </c>
      <c r="D5" s="242" t="s">
        <v>273</v>
      </c>
      <c r="E5" s="243"/>
      <c r="F5" s="246" t="s">
        <v>275</v>
      </c>
      <c r="G5" s="249" t="s">
        <v>287</v>
      </c>
    </row>
    <row r="6" spans="1:7" ht="31.5" customHeight="1">
      <c r="A6" s="239"/>
      <c r="B6" s="241"/>
      <c r="C6" s="241"/>
      <c r="D6" s="244"/>
      <c r="E6" s="245"/>
      <c r="F6" s="247"/>
      <c r="G6" s="250"/>
    </row>
    <row r="7" spans="1:7" ht="36.75" customHeight="1">
      <c r="A7" s="239"/>
      <c r="B7" s="241"/>
      <c r="C7" s="241"/>
      <c r="D7" s="97" t="s">
        <v>278</v>
      </c>
      <c r="E7" s="97" t="s">
        <v>274</v>
      </c>
      <c r="F7" s="248"/>
      <c r="G7" s="250"/>
    </row>
    <row r="8" spans="1:7" ht="25.5" customHeight="1">
      <c r="A8" s="146">
        <v>1</v>
      </c>
      <c r="B8" s="96">
        <v>2</v>
      </c>
      <c r="C8" s="96">
        <v>3</v>
      </c>
      <c r="D8" s="95">
        <v>4</v>
      </c>
      <c r="E8" s="95">
        <v>5</v>
      </c>
      <c r="F8" s="106">
        <v>6</v>
      </c>
      <c r="G8" s="147">
        <v>7</v>
      </c>
    </row>
    <row r="9" spans="1:7" ht="24.75" customHeight="1">
      <c r="A9" s="227" t="s">
        <v>255</v>
      </c>
      <c r="B9" s="228"/>
      <c r="C9" s="99" t="s">
        <v>41</v>
      </c>
      <c r="D9" s="136">
        <f aca="true" t="shared" si="0" ref="D9:E12">SUM(D13,D17,D49,D61)</f>
        <v>384314.11</v>
      </c>
      <c r="E9" s="136">
        <f t="shared" si="0"/>
        <v>369915.08999999997</v>
      </c>
      <c r="F9" s="129">
        <f>E9/D9</f>
        <v>0.9625331997308139</v>
      </c>
      <c r="G9" s="125"/>
    </row>
    <row r="10" spans="1:7" ht="24.75" customHeight="1">
      <c r="A10" s="229"/>
      <c r="B10" s="230"/>
      <c r="C10" s="98" t="s">
        <v>37</v>
      </c>
      <c r="D10" s="137">
        <f t="shared" si="0"/>
        <v>3299</v>
      </c>
      <c r="E10" s="137">
        <f t="shared" si="0"/>
        <v>3299</v>
      </c>
      <c r="F10" s="114">
        <f>E10/D10</f>
        <v>1</v>
      </c>
      <c r="G10" s="108"/>
    </row>
    <row r="11" spans="1:7" ht="24.75" customHeight="1">
      <c r="A11" s="229"/>
      <c r="B11" s="230"/>
      <c r="C11" s="98" t="s">
        <v>2</v>
      </c>
      <c r="D11" s="137">
        <f t="shared" si="0"/>
        <v>1576.6</v>
      </c>
      <c r="E11" s="137">
        <f t="shared" si="0"/>
        <v>1576.6</v>
      </c>
      <c r="F11" s="114">
        <f>E11/D11</f>
        <v>1</v>
      </c>
      <c r="G11" s="108"/>
    </row>
    <row r="12" spans="1:7" ht="24.75" customHeight="1" thickBot="1">
      <c r="A12" s="229"/>
      <c r="B12" s="230"/>
      <c r="C12" s="102" t="s">
        <v>257</v>
      </c>
      <c r="D12" s="135">
        <f t="shared" si="0"/>
        <v>379438.51</v>
      </c>
      <c r="E12" s="135">
        <f t="shared" si="0"/>
        <v>365039.49</v>
      </c>
      <c r="F12" s="115">
        <f>E12/D12</f>
        <v>0.962051769600297</v>
      </c>
      <c r="G12" s="121"/>
    </row>
    <row r="13" spans="1:7" ht="37.5" customHeight="1">
      <c r="A13" s="199">
        <v>1</v>
      </c>
      <c r="B13" s="231" t="s">
        <v>259</v>
      </c>
      <c r="C13" s="103" t="s">
        <v>41</v>
      </c>
      <c r="D13" s="138">
        <f>D16</f>
        <v>495.3</v>
      </c>
      <c r="E13" s="138">
        <f>E16</f>
        <v>349.04</v>
      </c>
      <c r="F13" s="113">
        <f>E13/D13</f>
        <v>0.7047042196648496</v>
      </c>
      <c r="G13" s="234" t="s">
        <v>288</v>
      </c>
    </row>
    <row r="14" spans="1:7" ht="37.5" customHeight="1">
      <c r="A14" s="189"/>
      <c r="B14" s="232"/>
      <c r="C14" s="98" t="s">
        <v>37</v>
      </c>
      <c r="D14" s="111">
        <v>0</v>
      </c>
      <c r="E14" s="111">
        <v>0</v>
      </c>
      <c r="F14" s="114">
        <v>0</v>
      </c>
      <c r="G14" s="219"/>
    </row>
    <row r="15" spans="1:7" ht="37.5" customHeight="1">
      <c r="A15" s="189"/>
      <c r="B15" s="232"/>
      <c r="C15" s="98" t="s">
        <v>2</v>
      </c>
      <c r="D15" s="111">
        <v>0</v>
      </c>
      <c r="E15" s="111">
        <v>0</v>
      </c>
      <c r="F15" s="114">
        <v>0</v>
      </c>
      <c r="G15" s="219"/>
    </row>
    <row r="16" spans="1:7" ht="37.5" customHeight="1" thickBot="1">
      <c r="A16" s="190"/>
      <c r="B16" s="233"/>
      <c r="C16" s="104" t="s">
        <v>257</v>
      </c>
      <c r="D16" s="122">
        <v>495.3</v>
      </c>
      <c r="E16" s="122">
        <v>349.04</v>
      </c>
      <c r="F16" s="112">
        <f>E16/D16</f>
        <v>0.7047042196648496</v>
      </c>
      <c r="G16" s="235"/>
    </row>
    <row r="17" spans="1:7" ht="28.5" customHeight="1">
      <c r="A17" s="199" t="s">
        <v>260</v>
      </c>
      <c r="B17" s="200" t="s">
        <v>279</v>
      </c>
      <c r="C17" s="103" t="s">
        <v>41</v>
      </c>
      <c r="D17" s="138">
        <f>D20</f>
        <v>212699.51000000004</v>
      </c>
      <c r="E17" s="138">
        <f>E20</f>
        <v>204912.54999999996</v>
      </c>
      <c r="F17" s="113">
        <f>E17/D17</f>
        <v>0.9633898545417425</v>
      </c>
      <c r="G17" s="107"/>
    </row>
    <row r="18" spans="1:7" ht="29.25" customHeight="1">
      <c r="A18" s="189"/>
      <c r="B18" s="191"/>
      <c r="C18" s="98" t="s">
        <v>37</v>
      </c>
      <c r="D18" s="111">
        <f>D22+D26+D30+D34+D38+D42</f>
        <v>0</v>
      </c>
      <c r="E18" s="111">
        <f>E22+E26+E30+E34+E38+E42</f>
        <v>0</v>
      </c>
      <c r="F18" s="114">
        <v>0</v>
      </c>
      <c r="G18" s="108"/>
    </row>
    <row r="19" spans="1:7" ht="29.25" customHeight="1">
      <c r="A19" s="189"/>
      <c r="B19" s="191"/>
      <c r="C19" s="98" t="s">
        <v>2</v>
      </c>
      <c r="D19" s="111">
        <f>D23+D27+D31+D35+D39+D43</f>
        <v>0</v>
      </c>
      <c r="E19" s="111">
        <f>E23+E27+E31+E35+E39+E43</f>
        <v>0</v>
      </c>
      <c r="F19" s="114">
        <v>0</v>
      </c>
      <c r="G19" s="108"/>
    </row>
    <row r="20" spans="1:7" ht="26.25" customHeight="1">
      <c r="A20" s="221"/>
      <c r="B20" s="222"/>
      <c r="C20" s="102" t="s">
        <v>257</v>
      </c>
      <c r="D20" s="139">
        <f>D24+D28+D32+D36+D40+D44+D48</f>
        <v>212699.51000000004</v>
      </c>
      <c r="E20" s="139">
        <f>E24+E28+E32+E36+E40+E44+E48</f>
        <v>204912.54999999996</v>
      </c>
      <c r="F20" s="115">
        <f>E20/D20</f>
        <v>0.9633898545417425</v>
      </c>
      <c r="G20" s="121"/>
    </row>
    <row r="21" spans="1:7" ht="24.75" customHeight="1">
      <c r="A21" s="189" t="s">
        <v>6</v>
      </c>
      <c r="B21" s="191" t="s">
        <v>261</v>
      </c>
      <c r="C21" s="99" t="s">
        <v>41</v>
      </c>
      <c r="D21" s="140">
        <f>D24</f>
        <v>156504.6</v>
      </c>
      <c r="E21" s="140">
        <f>E24</f>
        <v>150537.9</v>
      </c>
      <c r="F21" s="119">
        <f>E21/D21</f>
        <v>0.9618752420056662</v>
      </c>
      <c r="G21" s="125"/>
    </row>
    <row r="22" spans="1:7" ht="24.75" customHeight="1">
      <c r="A22" s="189"/>
      <c r="B22" s="191"/>
      <c r="C22" s="98" t="s">
        <v>37</v>
      </c>
      <c r="D22" s="111">
        <v>0</v>
      </c>
      <c r="E22" s="111">
        <v>0</v>
      </c>
      <c r="F22" s="116">
        <v>0</v>
      </c>
      <c r="G22" s="210" t="s">
        <v>289</v>
      </c>
    </row>
    <row r="23" spans="1:7" ht="24.75" customHeight="1">
      <c r="A23" s="189"/>
      <c r="B23" s="191"/>
      <c r="C23" s="98" t="s">
        <v>2</v>
      </c>
      <c r="D23" s="111">
        <v>0</v>
      </c>
      <c r="E23" s="111">
        <v>0</v>
      </c>
      <c r="F23" s="116">
        <v>0</v>
      </c>
      <c r="G23" s="211"/>
    </row>
    <row r="24" spans="1:7" ht="24.75" customHeight="1">
      <c r="A24" s="189"/>
      <c r="B24" s="191"/>
      <c r="C24" s="98" t="s">
        <v>257</v>
      </c>
      <c r="D24" s="111">
        <v>156504.6</v>
      </c>
      <c r="E24" s="111">
        <v>150537.9</v>
      </c>
      <c r="F24" s="116">
        <f>E24/D24</f>
        <v>0.9618752420056662</v>
      </c>
      <c r="G24" s="211"/>
    </row>
    <row r="25" spans="1:7" ht="25.5" customHeight="1">
      <c r="A25" s="194" t="s">
        <v>7</v>
      </c>
      <c r="B25" s="197" t="s">
        <v>280</v>
      </c>
      <c r="C25" s="105" t="s">
        <v>41</v>
      </c>
      <c r="D25" s="141">
        <f>D28</f>
        <v>20976.7</v>
      </c>
      <c r="E25" s="141">
        <f>E28</f>
        <v>20350.4</v>
      </c>
      <c r="F25" s="124">
        <f>E25/D25</f>
        <v>0.9701430634942579</v>
      </c>
      <c r="G25" s="145"/>
    </row>
    <row r="26" spans="1:7" ht="25.5" customHeight="1">
      <c r="A26" s="194"/>
      <c r="B26" s="197"/>
      <c r="C26" s="98" t="s">
        <v>37</v>
      </c>
      <c r="D26" s="142">
        <v>0</v>
      </c>
      <c r="E26" s="142">
        <v>0</v>
      </c>
      <c r="F26" s="114">
        <v>0</v>
      </c>
      <c r="G26" s="218" t="s">
        <v>290</v>
      </c>
    </row>
    <row r="27" spans="1:7" ht="25.5" customHeight="1">
      <c r="A27" s="194"/>
      <c r="B27" s="197"/>
      <c r="C27" s="98" t="s">
        <v>2</v>
      </c>
      <c r="D27" s="142">
        <v>0</v>
      </c>
      <c r="E27" s="142">
        <v>0</v>
      </c>
      <c r="F27" s="114">
        <v>0</v>
      </c>
      <c r="G27" s="219"/>
    </row>
    <row r="28" spans="1:7" ht="25.5" customHeight="1">
      <c r="A28" s="201"/>
      <c r="B28" s="225"/>
      <c r="C28" s="98" t="s">
        <v>257</v>
      </c>
      <c r="D28" s="142">
        <v>20976.7</v>
      </c>
      <c r="E28" s="142">
        <v>20350.4</v>
      </c>
      <c r="F28" s="115">
        <f>E28/D28</f>
        <v>0.9701430634942579</v>
      </c>
      <c r="G28" s="220"/>
    </row>
    <row r="29" spans="1:7" ht="27" customHeight="1">
      <c r="A29" s="221" t="s">
        <v>8</v>
      </c>
      <c r="B29" s="224" t="s">
        <v>281</v>
      </c>
      <c r="C29" s="105" t="s">
        <v>41</v>
      </c>
      <c r="D29" s="141">
        <f>D32</f>
        <v>15674</v>
      </c>
      <c r="E29" s="143">
        <f>E32</f>
        <v>15663.8</v>
      </c>
      <c r="F29" s="119">
        <f>E29/D29</f>
        <v>0.999349240780911</v>
      </c>
      <c r="G29" s="127"/>
    </row>
    <row r="30" spans="1:7" ht="30.75" customHeight="1">
      <c r="A30" s="194"/>
      <c r="B30" s="197"/>
      <c r="C30" s="98" t="s">
        <v>37</v>
      </c>
      <c r="D30" s="142">
        <v>0</v>
      </c>
      <c r="E30" s="142">
        <v>0</v>
      </c>
      <c r="F30" s="128">
        <v>0</v>
      </c>
      <c r="G30" s="226"/>
    </row>
    <row r="31" spans="1:7" ht="29.25" customHeight="1">
      <c r="A31" s="194"/>
      <c r="B31" s="197"/>
      <c r="C31" s="98" t="s">
        <v>2</v>
      </c>
      <c r="D31" s="142">
        <v>0</v>
      </c>
      <c r="E31" s="142">
        <v>0</v>
      </c>
      <c r="F31" s="114">
        <v>0</v>
      </c>
      <c r="G31" s="219"/>
    </row>
    <row r="32" spans="1:7" ht="27.75" customHeight="1">
      <c r="A32" s="201"/>
      <c r="B32" s="225"/>
      <c r="C32" s="98" t="s">
        <v>257</v>
      </c>
      <c r="D32" s="142">
        <v>15674</v>
      </c>
      <c r="E32" s="142">
        <v>15663.8</v>
      </c>
      <c r="F32" s="115">
        <f>E32/D32</f>
        <v>0.999349240780911</v>
      </c>
      <c r="G32" s="220"/>
    </row>
    <row r="33" spans="1:7" ht="25.5" customHeight="1">
      <c r="A33" s="221" t="s">
        <v>14</v>
      </c>
      <c r="B33" s="202" t="s">
        <v>262</v>
      </c>
      <c r="C33" s="105" t="s">
        <v>41</v>
      </c>
      <c r="D33" s="141">
        <f>D36</f>
        <v>17112.61</v>
      </c>
      <c r="E33" s="141">
        <f>E36</f>
        <v>17014.3</v>
      </c>
      <c r="F33" s="119">
        <f>E33/D33</f>
        <v>0.9942551136267348</v>
      </c>
      <c r="G33" s="148"/>
    </row>
    <row r="34" spans="1:7" ht="25.5" customHeight="1">
      <c r="A34" s="194"/>
      <c r="B34" s="191"/>
      <c r="C34" s="98" t="s">
        <v>37</v>
      </c>
      <c r="D34" s="111">
        <v>0</v>
      </c>
      <c r="E34" s="111">
        <v>0</v>
      </c>
      <c r="F34" s="114">
        <v>0</v>
      </c>
      <c r="G34" s="218" t="s">
        <v>294</v>
      </c>
    </row>
    <row r="35" spans="1:7" ht="25.5" customHeight="1">
      <c r="A35" s="194"/>
      <c r="B35" s="191"/>
      <c r="C35" s="98" t="s">
        <v>2</v>
      </c>
      <c r="D35" s="111">
        <v>0</v>
      </c>
      <c r="E35" s="111">
        <v>0</v>
      </c>
      <c r="F35" s="114">
        <v>0</v>
      </c>
      <c r="G35" s="219"/>
    </row>
    <row r="36" spans="1:7" ht="25.5" customHeight="1">
      <c r="A36" s="201"/>
      <c r="B36" s="222"/>
      <c r="C36" s="102" t="s">
        <v>257</v>
      </c>
      <c r="D36" s="139">
        <v>17112.61</v>
      </c>
      <c r="E36" s="139">
        <v>17014.3</v>
      </c>
      <c r="F36" s="115">
        <f>E36/D36</f>
        <v>0.9942551136267348</v>
      </c>
      <c r="G36" s="220"/>
    </row>
    <row r="37" spans="1:7" ht="27" customHeight="1">
      <c r="A37" s="189" t="s">
        <v>15</v>
      </c>
      <c r="B37" s="191" t="s">
        <v>264</v>
      </c>
      <c r="C37" s="99" t="s">
        <v>41</v>
      </c>
      <c r="D37" s="140">
        <f>D40</f>
        <v>570</v>
      </c>
      <c r="E37" s="140">
        <f>E40</f>
        <v>570</v>
      </c>
      <c r="F37" s="120">
        <f>E37/D37</f>
        <v>1</v>
      </c>
      <c r="G37" s="125"/>
    </row>
    <row r="38" spans="1:7" ht="29.25" customHeight="1">
      <c r="A38" s="189"/>
      <c r="B38" s="191"/>
      <c r="C38" s="98" t="s">
        <v>37</v>
      </c>
      <c r="D38" s="111">
        <v>0</v>
      </c>
      <c r="E38" s="111">
        <v>0</v>
      </c>
      <c r="F38" s="114">
        <v>0</v>
      </c>
      <c r="G38" s="218" t="s">
        <v>291</v>
      </c>
    </row>
    <row r="39" spans="1:7" ht="32.25" customHeight="1">
      <c r="A39" s="189"/>
      <c r="B39" s="191"/>
      <c r="C39" s="98" t="s">
        <v>2</v>
      </c>
      <c r="D39" s="111">
        <v>0</v>
      </c>
      <c r="E39" s="111">
        <v>0</v>
      </c>
      <c r="F39" s="114">
        <v>0</v>
      </c>
      <c r="G39" s="219"/>
    </row>
    <row r="40" spans="1:7" ht="32.25" customHeight="1">
      <c r="A40" s="189"/>
      <c r="B40" s="191"/>
      <c r="C40" s="98" t="s">
        <v>257</v>
      </c>
      <c r="D40" s="111">
        <v>570</v>
      </c>
      <c r="E40" s="111">
        <v>570</v>
      </c>
      <c r="F40" s="115">
        <f>E40/D40</f>
        <v>1</v>
      </c>
      <c r="G40" s="220"/>
    </row>
    <row r="41" spans="1:7" ht="32.25" customHeight="1">
      <c r="A41" s="189" t="s">
        <v>282</v>
      </c>
      <c r="B41" s="191" t="s">
        <v>265</v>
      </c>
      <c r="C41" s="99" t="s">
        <v>41</v>
      </c>
      <c r="D41" s="140">
        <f>D44</f>
        <v>657.5</v>
      </c>
      <c r="E41" s="140">
        <f>E44</f>
        <v>657.5</v>
      </c>
      <c r="F41" s="120">
        <f>E41/D41</f>
        <v>1</v>
      </c>
      <c r="G41" s="125"/>
    </row>
    <row r="42" spans="1:7" ht="32.25" customHeight="1">
      <c r="A42" s="189"/>
      <c r="B42" s="191"/>
      <c r="C42" s="98" t="s">
        <v>37</v>
      </c>
      <c r="D42" s="111">
        <v>0</v>
      </c>
      <c r="E42" s="111">
        <v>0</v>
      </c>
      <c r="F42" s="114">
        <v>0</v>
      </c>
      <c r="G42" s="203" t="s">
        <v>292</v>
      </c>
    </row>
    <row r="43" spans="1:7" ht="32.25" customHeight="1">
      <c r="A43" s="189"/>
      <c r="B43" s="191"/>
      <c r="C43" s="98" t="s">
        <v>2</v>
      </c>
      <c r="D43" s="111">
        <v>0</v>
      </c>
      <c r="E43" s="111">
        <v>0</v>
      </c>
      <c r="F43" s="114">
        <v>0</v>
      </c>
      <c r="G43" s="204"/>
    </row>
    <row r="44" spans="1:7" ht="41.25" customHeight="1" thickBot="1">
      <c r="A44" s="221"/>
      <c r="B44" s="222"/>
      <c r="C44" s="102" t="s">
        <v>257</v>
      </c>
      <c r="D44" s="139">
        <v>657.5</v>
      </c>
      <c r="E44" s="139">
        <v>657.5</v>
      </c>
      <c r="F44" s="115">
        <f>E44/D44</f>
        <v>1</v>
      </c>
      <c r="G44" s="204"/>
    </row>
    <row r="45" spans="1:7" ht="30.75" customHeight="1">
      <c r="A45" s="193" t="s">
        <v>283</v>
      </c>
      <c r="B45" s="196" t="s">
        <v>284</v>
      </c>
      <c r="C45" s="103" t="s">
        <v>41</v>
      </c>
      <c r="D45" s="138">
        <f>D48</f>
        <v>1204.1</v>
      </c>
      <c r="E45" s="138">
        <f>E48</f>
        <v>118.65</v>
      </c>
      <c r="F45" s="149">
        <f>E45/D45</f>
        <v>0.09853832738144673</v>
      </c>
      <c r="G45" s="107"/>
    </row>
    <row r="46" spans="1:7" ht="26.25" customHeight="1">
      <c r="A46" s="194"/>
      <c r="B46" s="197"/>
      <c r="C46" s="98" t="s">
        <v>37</v>
      </c>
      <c r="D46" s="111">
        <v>0</v>
      </c>
      <c r="E46" s="111">
        <v>0</v>
      </c>
      <c r="F46" s="114">
        <v>0</v>
      </c>
      <c r="G46" s="203" t="s">
        <v>295</v>
      </c>
    </row>
    <row r="47" spans="1:7" ht="27.75" customHeight="1">
      <c r="A47" s="194"/>
      <c r="B47" s="197"/>
      <c r="C47" s="98" t="s">
        <v>2</v>
      </c>
      <c r="D47" s="111">
        <v>0</v>
      </c>
      <c r="E47" s="111">
        <v>0</v>
      </c>
      <c r="F47" s="114">
        <v>0</v>
      </c>
      <c r="G47" s="204"/>
    </row>
    <row r="48" spans="1:7" ht="27" customHeight="1" thickBot="1">
      <c r="A48" s="195"/>
      <c r="B48" s="198"/>
      <c r="C48" s="104" t="s">
        <v>257</v>
      </c>
      <c r="D48" s="122">
        <v>1204.1</v>
      </c>
      <c r="E48" s="122">
        <v>118.65</v>
      </c>
      <c r="F48" s="112">
        <f>E48/D48</f>
        <v>0.09853832738144673</v>
      </c>
      <c r="G48" s="223"/>
    </row>
    <row r="49" spans="1:7" ht="26.25" customHeight="1">
      <c r="A49" s="206" t="s">
        <v>266</v>
      </c>
      <c r="B49" s="208" t="s">
        <v>263</v>
      </c>
      <c r="C49" s="103" t="s">
        <v>41</v>
      </c>
      <c r="D49" s="138">
        <f>D50+D51+D52</f>
        <v>166243.69999999998</v>
      </c>
      <c r="E49" s="138">
        <f>E50+E51+E52</f>
        <v>159777.9</v>
      </c>
      <c r="F49" s="130">
        <f>E49/D49</f>
        <v>0.9611064960657156</v>
      </c>
      <c r="G49" s="107"/>
    </row>
    <row r="50" spans="1:7" ht="28.5" customHeight="1">
      <c r="A50" s="207"/>
      <c r="B50" s="209"/>
      <c r="C50" s="98" t="s">
        <v>37</v>
      </c>
      <c r="D50" s="111">
        <f aca="true" t="shared" si="1" ref="D50:E52">D54+D58</f>
        <v>0</v>
      </c>
      <c r="E50" s="111">
        <f t="shared" si="1"/>
        <v>0</v>
      </c>
      <c r="F50" s="116">
        <v>0</v>
      </c>
      <c r="G50" s="131"/>
    </row>
    <row r="51" spans="1:7" ht="26.25" customHeight="1">
      <c r="A51" s="207"/>
      <c r="B51" s="209"/>
      <c r="C51" s="98" t="s">
        <v>2</v>
      </c>
      <c r="D51" s="111">
        <f t="shared" si="1"/>
        <v>0</v>
      </c>
      <c r="E51" s="111">
        <f t="shared" si="1"/>
        <v>0</v>
      </c>
      <c r="F51" s="116">
        <v>0</v>
      </c>
      <c r="G51" s="131"/>
    </row>
    <row r="52" spans="1:7" ht="43.5" customHeight="1">
      <c r="A52" s="207"/>
      <c r="B52" s="209"/>
      <c r="C52" s="98" t="s">
        <v>257</v>
      </c>
      <c r="D52" s="111">
        <f t="shared" si="1"/>
        <v>166243.69999999998</v>
      </c>
      <c r="E52" s="111">
        <f t="shared" si="1"/>
        <v>159777.9</v>
      </c>
      <c r="F52" s="116">
        <f>E52/D52</f>
        <v>0.9611064960657156</v>
      </c>
      <c r="G52" s="131"/>
    </row>
    <row r="53" spans="1:7" ht="25.5" customHeight="1">
      <c r="A53" s="207" t="s">
        <v>16</v>
      </c>
      <c r="B53" s="209" t="s">
        <v>276</v>
      </c>
      <c r="C53" s="132" t="s">
        <v>41</v>
      </c>
      <c r="D53" s="144">
        <f>D56</f>
        <v>18971.3</v>
      </c>
      <c r="E53" s="144">
        <f>E56</f>
        <v>17453.3</v>
      </c>
      <c r="F53" s="133">
        <f>E53/D53</f>
        <v>0.9199843974846215</v>
      </c>
      <c r="G53" s="210" t="s">
        <v>296</v>
      </c>
    </row>
    <row r="54" spans="1:7" ht="25.5" customHeight="1">
      <c r="A54" s="207"/>
      <c r="B54" s="209"/>
      <c r="C54" s="98" t="s">
        <v>37</v>
      </c>
      <c r="D54" s="111">
        <v>0</v>
      </c>
      <c r="E54" s="111">
        <v>0</v>
      </c>
      <c r="F54" s="116">
        <v>0</v>
      </c>
      <c r="G54" s="211"/>
    </row>
    <row r="55" spans="1:11" ht="25.5" customHeight="1">
      <c r="A55" s="207"/>
      <c r="B55" s="209"/>
      <c r="C55" s="98" t="s">
        <v>2</v>
      </c>
      <c r="D55" s="111">
        <v>0</v>
      </c>
      <c r="E55" s="111">
        <v>0</v>
      </c>
      <c r="F55" s="116">
        <v>0</v>
      </c>
      <c r="G55" s="211"/>
      <c r="K55" s="117"/>
    </row>
    <row r="56" spans="1:7" ht="25.5" customHeight="1">
      <c r="A56" s="207"/>
      <c r="B56" s="209"/>
      <c r="C56" s="98" t="s">
        <v>257</v>
      </c>
      <c r="D56" s="111">
        <v>18971.3</v>
      </c>
      <c r="E56" s="111">
        <v>17453.3</v>
      </c>
      <c r="F56" s="116">
        <f>E56/D56</f>
        <v>0.9199843974846215</v>
      </c>
      <c r="G56" s="211"/>
    </row>
    <row r="57" spans="1:7" ht="24.75" customHeight="1">
      <c r="A57" s="212" t="s">
        <v>267</v>
      </c>
      <c r="B57" s="215" t="s">
        <v>277</v>
      </c>
      <c r="C57" s="99" t="s">
        <v>41</v>
      </c>
      <c r="D57" s="140">
        <f>D60</f>
        <v>147272.4</v>
      </c>
      <c r="E57" s="140">
        <f>E60</f>
        <v>142324.6</v>
      </c>
      <c r="F57" s="119">
        <f>E57/D57</f>
        <v>0.9664037525021661</v>
      </c>
      <c r="G57" s="134"/>
    </row>
    <row r="58" spans="1:7" ht="72.75" customHeight="1">
      <c r="A58" s="213"/>
      <c r="B58" s="216"/>
      <c r="C58" s="98" t="s">
        <v>37</v>
      </c>
      <c r="D58" s="111">
        <v>0</v>
      </c>
      <c r="E58" s="111">
        <v>0</v>
      </c>
      <c r="F58" s="116">
        <v>0</v>
      </c>
      <c r="G58" s="210" t="s">
        <v>297</v>
      </c>
    </row>
    <row r="59" spans="1:7" ht="72.75" customHeight="1">
      <c r="A59" s="213"/>
      <c r="B59" s="216"/>
      <c r="C59" s="98" t="s">
        <v>2</v>
      </c>
      <c r="D59" s="111">
        <v>0</v>
      </c>
      <c r="E59" s="111">
        <v>0</v>
      </c>
      <c r="F59" s="116">
        <v>0</v>
      </c>
      <c r="G59" s="211"/>
    </row>
    <row r="60" spans="1:7" ht="61.5" customHeight="1" thickBot="1">
      <c r="A60" s="214"/>
      <c r="B60" s="217"/>
      <c r="C60" s="104" t="s">
        <v>257</v>
      </c>
      <c r="D60" s="122">
        <v>147272.4</v>
      </c>
      <c r="E60" s="122">
        <v>142324.6</v>
      </c>
      <c r="F60" s="123">
        <f>E60/D60</f>
        <v>0.9664037525021661</v>
      </c>
      <c r="G60" s="211"/>
    </row>
    <row r="61" spans="1:7" ht="25.5" customHeight="1">
      <c r="A61" s="199" t="s">
        <v>268</v>
      </c>
      <c r="B61" s="200" t="s">
        <v>269</v>
      </c>
      <c r="C61" s="103" t="s">
        <v>41</v>
      </c>
      <c r="D61" s="138">
        <f>SUM(D62:D64)</f>
        <v>4875.6</v>
      </c>
      <c r="E61" s="138">
        <f>SUM(E62:E64)</f>
        <v>4875.6</v>
      </c>
      <c r="F61" s="130">
        <f>E61/D61</f>
        <v>1</v>
      </c>
      <c r="G61" s="107"/>
    </row>
    <row r="62" spans="1:7" ht="25.5" customHeight="1">
      <c r="A62" s="189"/>
      <c r="B62" s="191"/>
      <c r="C62" s="98" t="s">
        <v>37</v>
      </c>
      <c r="D62" s="111">
        <f aca="true" t="shared" si="2" ref="D62:E64">D66</f>
        <v>3299</v>
      </c>
      <c r="E62" s="111">
        <f t="shared" si="2"/>
        <v>3299</v>
      </c>
      <c r="F62" s="116">
        <f>E62/D62</f>
        <v>1</v>
      </c>
      <c r="G62" s="108"/>
    </row>
    <row r="63" spans="1:7" ht="25.5" customHeight="1">
      <c r="A63" s="189"/>
      <c r="B63" s="191"/>
      <c r="C63" s="98" t="s">
        <v>2</v>
      </c>
      <c r="D63" s="111">
        <f t="shared" si="2"/>
        <v>1576.6</v>
      </c>
      <c r="E63" s="111">
        <f t="shared" si="2"/>
        <v>1576.6</v>
      </c>
      <c r="F63" s="116">
        <f>E63/D63</f>
        <v>1</v>
      </c>
      <c r="G63" s="108"/>
    </row>
    <row r="64" spans="1:7" ht="25.5" customHeight="1">
      <c r="A64" s="189"/>
      <c r="B64" s="191"/>
      <c r="C64" s="98" t="s">
        <v>257</v>
      </c>
      <c r="D64" s="111">
        <f t="shared" si="2"/>
        <v>0</v>
      </c>
      <c r="E64" s="111">
        <f t="shared" si="2"/>
        <v>0</v>
      </c>
      <c r="F64" s="116">
        <v>0</v>
      </c>
      <c r="G64" s="108"/>
    </row>
    <row r="65" spans="1:7" ht="25.5" customHeight="1">
      <c r="A65" s="201" t="s">
        <v>93</v>
      </c>
      <c r="B65" s="202" t="s">
        <v>270</v>
      </c>
      <c r="C65" s="105" t="s">
        <v>41</v>
      </c>
      <c r="D65" s="141">
        <f>SUM(D66:D68)</f>
        <v>4875.6</v>
      </c>
      <c r="E65" s="141">
        <f>SUM(E66:E68)</f>
        <v>4875.6</v>
      </c>
      <c r="F65" s="126">
        <f>E65/D65</f>
        <v>1</v>
      </c>
      <c r="G65" s="110"/>
    </row>
    <row r="66" spans="1:7" ht="25.5" customHeight="1">
      <c r="A66" s="189"/>
      <c r="B66" s="191"/>
      <c r="C66" s="98" t="s">
        <v>37</v>
      </c>
      <c r="D66" s="111">
        <f aca="true" t="shared" si="3" ref="D66:E68">SUM(D70,D74)</f>
        <v>3299</v>
      </c>
      <c r="E66" s="111">
        <f>SUM(E70,E74)</f>
        <v>3299</v>
      </c>
      <c r="F66" s="114">
        <f>E66/D66</f>
        <v>1</v>
      </c>
      <c r="G66" s="203" t="s">
        <v>293</v>
      </c>
    </row>
    <row r="67" spans="1:7" ht="25.5" customHeight="1">
      <c r="A67" s="189"/>
      <c r="B67" s="191"/>
      <c r="C67" s="98" t="s">
        <v>2</v>
      </c>
      <c r="D67" s="111">
        <f t="shared" si="3"/>
        <v>1576.6</v>
      </c>
      <c r="E67" s="111">
        <f t="shared" si="3"/>
        <v>1576.6</v>
      </c>
      <c r="F67" s="114">
        <f>E67/D67</f>
        <v>1</v>
      </c>
      <c r="G67" s="204"/>
    </row>
    <row r="68" spans="1:7" ht="25.5" customHeight="1">
      <c r="A68" s="189"/>
      <c r="B68" s="191"/>
      <c r="C68" s="98" t="s">
        <v>257</v>
      </c>
      <c r="D68" s="111">
        <f t="shared" si="3"/>
        <v>0</v>
      </c>
      <c r="E68" s="111">
        <f t="shared" si="3"/>
        <v>0</v>
      </c>
      <c r="F68" s="115">
        <v>0</v>
      </c>
      <c r="G68" s="205"/>
    </row>
    <row r="69" spans="1:7" ht="24" customHeight="1">
      <c r="A69" s="201" t="s">
        <v>271</v>
      </c>
      <c r="B69" s="202"/>
      <c r="C69" s="105" t="s">
        <v>41</v>
      </c>
      <c r="D69" s="141">
        <f>SUM(D70:D72)</f>
        <v>4454.2</v>
      </c>
      <c r="E69" s="141">
        <f>SUM(E70:E72)</f>
        <v>4454.2</v>
      </c>
      <c r="F69" s="119">
        <f>E69/D69</f>
        <v>1</v>
      </c>
      <c r="G69" s="110"/>
    </row>
    <row r="70" spans="1:7" ht="24" customHeight="1">
      <c r="A70" s="189"/>
      <c r="B70" s="191"/>
      <c r="C70" s="98" t="s">
        <v>37</v>
      </c>
      <c r="D70" s="111">
        <v>3067.2</v>
      </c>
      <c r="E70" s="111">
        <v>3067.2</v>
      </c>
      <c r="F70" s="114">
        <f>E70/D70</f>
        <v>1</v>
      </c>
      <c r="G70" s="108"/>
    </row>
    <row r="71" spans="1:7" ht="24" customHeight="1">
      <c r="A71" s="189"/>
      <c r="B71" s="191"/>
      <c r="C71" s="98" t="s">
        <v>2</v>
      </c>
      <c r="D71" s="111">
        <v>1387</v>
      </c>
      <c r="E71" s="111">
        <v>1387</v>
      </c>
      <c r="F71" s="114">
        <f>E71/D71</f>
        <v>1</v>
      </c>
      <c r="G71" s="108"/>
    </row>
    <row r="72" spans="1:7" ht="24" customHeight="1">
      <c r="A72" s="189"/>
      <c r="B72" s="191"/>
      <c r="C72" s="98" t="s">
        <v>257</v>
      </c>
      <c r="D72" s="111">
        <v>0</v>
      </c>
      <c r="E72" s="111">
        <v>0</v>
      </c>
      <c r="F72" s="115">
        <v>0</v>
      </c>
      <c r="G72" s="108"/>
    </row>
    <row r="73" spans="1:7" ht="24" customHeight="1">
      <c r="A73" s="189" t="s">
        <v>272</v>
      </c>
      <c r="B73" s="191"/>
      <c r="C73" s="99" t="s">
        <v>41</v>
      </c>
      <c r="D73" s="140">
        <f>SUM(D74:D76)</f>
        <v>421.4</v>
      </c>
      <c r="E73" s="140">
        <f>SUM(E74:E76)</f>
        <v>421.4</v>
      </c>
      <c r="F73" s="119">
        <f>E73/D73</f>
        <v>1</v>
      </c>
      <c r="G73" s="125"/>
    </row>
    <row r="74" spans="1:7" ht="24" customHeight="1">
      <c r="A74" s="189"/>
      <c r="B74" s="191"/>
      <c r="C74" s="98" t="s">
        <v>37</v>
      </c>
      <c r="D74" s="111">
        <v>231.8</v>
      </c>
      <c r="E74" s="111">
        <v>231.8</v>
      </c>
      <c r="F74" s="114">
        <f>E74/D74</f>
        <v>1</v>
      </c>
      <c r="G74" s="108"/>
    </row>
    <row r="75" spans="1:7" ht="24" customHeight="1">
      <c r="A75" s="189"/>
      <c r="B75" s="191"/>
      <c r="C75" s="98" t="s">
        <v>2</v>
      </c>
      <c r="D75" s="111">
        <v>189.6</v>
      </c>
      <c r="E75" s="111">
        <v>189.6</v>
      </c>
      <c r="F75" s="114">
        <f>E75/D75</f>
        <v>1</v>
      </c>
      <c r="G75" s="108"/>
    </row>
    <row r="76" spans="1:7" ht="24" customHeight="1" thickBot="1">
      <c r="A76" s="190"/>
      <c r="B76" s="192"/>
      <c r="C76" s="104" t="s">
        <v>257</v>
      </c>
      <c r="D76" s="122">
        <v>0</v>
      </c>
      <c r="E76" s="122">
        <v>0</v>
      </c>
      <c r="F76" s="112">
        <v>0</v>
      </c>
      <c r="G76" s="109"/>
    </row>
    <row r="77" ht="36.75" customHeight="1"/>
    <row r="78" spans="1:2" ht="36.75" customHeight="1">
      <c r="A78" s="101"/>
      <c r="B78" s="101"/>
    </row>
    <row r="79" spans="1:2" ht="15">
      <c r="A79" s="101"/>
      <c r="B79" s="101"/>
    </row>
  </sheetData>
  <sheetProtection/>
  <mergeCells count="52">
    <mergeCell ref="A1:G2"/>
    <mergeCell ref="A3:G3"/>
    <mergeCell ref="A5:A7"/>
    <mergeCell ref="B5:B7"/>
    <mergeCell ref="C5:C7"/>
    <mergeCell ref="D5:E6"/>
    <mergeCell ref="F5:F7"/>
    <mergeCell ref="G5:G7"/>
    <mergeCell ref="A9:B12"/>
    <mergeCell ref="A13:A16"/>
    <mergeCell ref="B13:B16"/>
    <mergeCell ref="G13:G16"/>
    <mergeCell ref="A17:A20"/>
    <mergeCell ref="B17:B20"/>
    <mergeCell ref="A21:A24"/>
    <mergeCell ref="B21:B24"/>
    <mergeCell ref="G22:G24"/>
    <mergeCell ref="A25:A28"/>
    <mergeCell ref="B25:B28"/>
    <mergeCell ref="G26:G28"/>
    <mergeCell ref="A29:A32"/>
    <mergeCell ref="B29:B32"/>
    <mergeCell ref="G30:G32"/>
    <mergeCell ref="A33:A36"/>
    <mergeCell ref="B33:B36"/>
    <mergeCell ref="G34:G36"/>
    <mergeCell ref="G58:G60"/>
    <mergeCell ref="A37:A40"/>
    <mergeCell ref="B37:B40"/>
    <mergeCell ref="G38:G40"/>
    <mergeCell ref="A41:A44"/>
    <mergeCell ref="B41:B44"/>
    <mergeCell ref="G42:G44"/>
    <mergeCell ref="G46:G48"/>
    <mergeCell ref="G66:G68"/>
    <mergeCell ref="A69:A72"/>
    <mergeCell ref="B69:B72"/>
    <mergeCell ref="A49:A52"/>
    <mergeCell ref="B49:B52"/>
    <mergeCell ref="A53:A56"/>
    <mergeCell ref="B53:B56"/>
    <mergeCell ref="G53:G56"/>
    <mergeCell ref="A57:A60"/>
    <mergeCell ref="B57:B60"/>
    <mergeCell ref="A73:A76"/>
    <mergeCell ref="B73:B76"/>
    <mergeCell ref="A45:A48"/>
    <mergeCell ref="B45:B48"/>
    <mergeCell ref="A61:A64"/>
    <mergeCell ref="B61:B64"/>
    <mergeCell ref="A65:A68"/>
    <mergeCell ref="B65:B68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2024-02-01T11:48:07Z</cp:lastPrinted>
  <dcterms:created xsi:type="dcterms:W3CDTF">2011-05-17T05:04:33Z</dcterms:created>
  <dcterms:modified xsi:type="dcterms:W3CDTF">2024-02-15T04:10:02Z</dcterms:modified>
  <cp:category/>
  <cp:version/>
  <cp:contentType/>
  <cp:contentStatus/>
</cp:coreProperties>
</file>