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'таблица'!$A$1:$K$354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<sst xmlns="http://schemas.openxmlformats.org/spreadsheetml/2006/main" count="962" uniqueCount="376">
  <si>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</si>
  <si>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</si>
  <si>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</si>
  <si>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</si>
  <si>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</si>
  <si>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</si>
  <si>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</si>
  <si>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</si>
  <si>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</si>
  <si>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</si>
  <si>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</si>
  <si>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</si>
  <si>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</si>
  <si>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</si>
  <si>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</si>
  <si>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</si>
  <si>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</si>
  <si>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</si>
  <si>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</si>
  <si>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</si>
  <si>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</si>
  <si>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</si>
  <si>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</si>
  <si>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</si>
  <si>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</si>
  <si>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</si>
  <si>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</si>
  <si>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</si>
  <si>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</si>
  <si>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</si>
  <si>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</si>
  <si>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</si>
  <si>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</si>
  <si>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</si>
  <si>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</si>
  <si>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</si>
  <si>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</si>
  <si>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</si>
  <si>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</si>
  <si>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</si>
  <si>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</si>
  <si>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</si>
  <si>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</si>
  <si>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</si>
  <si>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</si>
  <si>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</si>
  <si>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</si>
  <si>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</si>
  <si>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</si>
  <si>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</si>
  <si>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</si>
  <si>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</si>
  <si>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</si>
  <si>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</si>
  <si>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</si>
  <si>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</si>
  <si>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</si>
  <si>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</si>
  <si>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</si>
  <si>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</si>
  <si>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</si>
  <si>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</si>
  <si>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</si>
  <si>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</si>
  <si>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</si>
  <si>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</si>
  <si>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</si>
  <si>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</si>
  <si>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</si>
  <si>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</si>
  <si>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</si>
  <si>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</si>
  <si>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</si>
  <si>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</si>
  <si>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</si>
  <si>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</si>
  <si>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</si>
  <si>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</si>
  <si>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</si>
  <si>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</si>
  <si>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</si>
  <si>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</si>
  <si>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</si>
  <si>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</si>
  <si>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</si>
  <si>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</si>
  <si>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</si>
  <si>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</si>
  <si>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</si>
  <si>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</si>
  <si>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</si>
  <si>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</si>
  <si>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</si>
  <si>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</si>
  <si>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</si>
  <si>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</si>
  <si>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</si>
  <si>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</si>
  <si>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</si>
  <si>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</si>
  <si>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</si>
  <si>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</si>
  <si>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</si>
  <si>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</si>
  <si>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</si>
  <si>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</si>
  <si>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</si>
  <si>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</si>
  <si>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</si>
  <si>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</si>
  <si>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</si>
  <si>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</si>
  <si>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</si>
  <si>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</si>
  <si>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</si>
  <si>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</si>
  <si>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</si>
  <si>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</si>
  <si>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</si>
  <si>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</si>
  <si>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</si>
  <si>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</si>
  <si>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</si>
  <si>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</si>
  <si>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</si>
  <si>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</si>
  <si>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</si>
  <si>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</si>
  <si>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</si>
  <si>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</si>
  <si>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</si>
  <si>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</si>
  <si>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</si>
  <si>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</si>
  <si>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</si>
  <si>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</si>
  <si>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</si>
  <si>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</si>
  <si>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</si>
  <si>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</si>
  <si>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</si>
  <si>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</si>
  <si>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</si>
  <si>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</si>
  <si>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</si>
  <si>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</si>
  <si>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</si>
  <si>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</si>
  <si>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</si>
  <si>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</si>
  <si>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</si>
  <si>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</si>
  <si>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</si>
  <si>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</si>
  <si>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</si>
  <si>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</si>
  <si>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</si>
  <si>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</si>
  <si>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</si>
  <si>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</si>
  <si>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</si>
  <si>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</si>
  <si>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</si>
  <si>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</si>
  <si>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</si>
  <si>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</si>
  <si>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</si>
  <si>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</si>
  <si>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</si>
  <si>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</si>
  <si>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</si>
  <si>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</si>
  <si>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</si>
  <si>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</si>
  <si>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</si>
  <si>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</si>
  <si>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</si>
  <si>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</si>
  <si>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</si>
  <si>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</si>
  <si>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</si>
  <si>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</si>
  <si>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</si>
  <si>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</si>
  <si>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</si>
  <si>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</si>
  <si>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</si>
  <si>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</si>
  <si>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</si>
  <si>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</si>
  <si>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</si>
  <si>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</si>
  <si>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</si>
  <si>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</si>
  <si>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</si>
  <si>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</si>
  <si>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</si>
  <si>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</si>
  <si>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</si>
  <si>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</si>
  <si>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</si>
  <si>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</si>
  <si>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</si>
  <si>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</si>
  <si>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</si>
  <si>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</si>
  <si>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</si>
  <si>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</si>
  <si>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</si>
  <si>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</si>
  <si>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</si>
  <si>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</si>
  <si>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</si>
  <si>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</si>
  <si>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</si>
  <si>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</si>
  <si>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</si>
  <si>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</si>
  <si>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</si>
  <si>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</si>
  <si>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</si>
  <si>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</si>
  <si>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</si>
  <si>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</si>
  <si>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</si>
  <si>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</si>
  <si>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</si>
  <si>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</si>
  <si>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</si>
  <si>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</si>
  <si>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</si>
  <si>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</si>
  <si>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</si>
  <si>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</si>
  <si>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</si>
  <si>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</si>
  <si>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</si>
  <si>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</si>
  <si>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</si>
  <si>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</si>
  <si>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</si>
  <si>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</si>
  <si>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</si>
  <si>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</si>
  <si>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</si>
  <si>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</si>
  <si>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</si>
  <si>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</si>
  <si>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</si>
  <si>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</si>
  <si>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</si>
  <si>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</si>
  <si>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</si>
  <si>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</si>
  <si>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</si>
  <si>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</si>
  <si>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</si>
  <si>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№ мероприятия (из муниципальной программы)</t>
  </si>
  <si>
    <t>бюджет района</t>
  </si>
  <si>
    <t>справочно: средства предприятий-недропользователей</t>
  </si>
  <si>
    <t>справочно: бюджет сельских поселений района</t>
  </si>
  <si>
    <t>приложение 1 к письму</t>
  </si>
  <si>
    <t>Плановые освоения денежных средств, тыс.рублей</t>
  </si>
  <si>
    <t>сумма невостребованных средств, тыс.рублей</t>
  </si>
  <si>
    <t>Региональный проект "Формирование комфортной городской среды»</t>
  </si>
  <si>
    <t>Основное мероприятие: Благоустройство территорий в населенных пунктах Ханты-Мансийского района</t>
  </si>
  <si>
    <t>1.2.7.</t>
  </si>
  <si>
    <t>1.2.22.</t>
  </si>
  <si>
    <t>1.2.23.</t>
  </si>
  <si>
    <t>1.2.24.</t>
  </si>
  <si>
    <t>Основное мероприятие: Реализация мероприятий по благоустройству сельских поселений на основании конкурсного отбора проектов инициативного бюджетирования</t>
  </si>
  <si>
    <t>"Устройство подхода к дебаркадеру в с.Нялинское (ПИР,СМР)"</t>
  </si>
  <si>
    <t>Благоустройство территории, в том числе устройство пешеходной зоны в сельском поселении Выкатной</t>
  </si>
  <si>
    <t>Благоустройство зоны отдыха с.Тюли СП Выкатной</t>
  </si>
  <si>
    <t>Устройство подхода к дебаркадеру в Горноправдинск</t>
  </si>
  <si>
    <t>"Устройство подхода к дебаркадеру в п.Кирпичный (ПИР,СМР)"</t>
  </si>
  <si>
    <t>"Устройство подхода к дебаркадеру в с.Троица (ПИР,СМР"</t>
  </si>
  <si>
    <t>Благоустройство набережной сельского поселения Выкатной</t>
  </si>
  <si>
    <t>Устройство подхода к дебаркадеру в п.Кирпичный</t>
  </si>
  <si>
    <t>Устройство детско-спортивной площадки в с.Троица</t>
  </si>
  <si>
    <t>Устройство детско-спортивной площадки в с.Кышик</t>
  </si>
  <si>
    <t>Благоустройство СП Выкатной</t>
  </si>
  <si>
    <t>Обустройство детской площадки на территории Храма в честь Святых Первоопостальных Петра и Павла, расположенного по ул.Центральная, д. 1а в д.Ярки Ханты-Мансийского района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</si>
  <si>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</si>
  <si>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</si>
  <si>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</si>
  <si>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</si>
  <si>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</si>
  <si>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</si>
  <si>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</si>
  <si>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</si>
  <si>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</si>
  <si>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</si>
  <si>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Приобретение экскаватора для СП Выкатной</t>
  </si>
  <si>
    <t>Строительство сквера в с. Елизарово</t>
  </si>
  <si>
    <t>Ремонт тротуаров с. Тюли, ул. Мира</t>
  </si>
  <si>
    <t>Устройство многофункциональной детско-спортивной площадки, расположенной в п. Луговской ул. Заводская д.5</t>
  </si>
  <si>
    <t>Устройство универсальной спортивной площадки в д. Ягурьях</t>
  </si>
  <si>
    <t>Выполнение работ по благоустройству лыжероллерной трассы «Спорт – это здоровье» в п. Горноправдинск (беседки, зрительская трибуна, пейнтбольная площадка, площадка Workout, фотозона)</t>
  </si>
  <si>
    <t>Обустройство памятника воинам-участникам Великой Отвечественной войны, расположенного в с. Зенково Ханты-Мансийского района (Шапша)</t>
  </si>
  <si>
    <t>Обустройство игрового комплекса п. Красноленинский</t>
  </si>
  <si>
    <t>Обустройство детской площадки по ул. Киевской 11 А, в п. Горноправдинск</t>
  </si>
  <si>
    <t>Финансовые средства в размере 471,67 рублей,  направлены на мероприятие "Благоустройство СП Выкатной (Укрепление берега р. Конда п. Выкатной: приобретение щебня, заполнение габтонов)"</t>
  </si>
  <si>
    <t>Финансовые средства в размере 92 197,63 рублей,  направлены на мероприятие "Благоустройство СП Выкатной (Укрепление берега р. Конда п. Выкатной: приобретение щебня, заполнение габтонов)"</t>
  </si>
  <si>
    <t>Исполнителем мероприятия является администрация сельского поселения Выкатной. Планируется распределение денежных средств на укрепление берега р. Конда.</t>
  </si>
  <si>
    <t xml:space="preserve">Исполнителем мероприятия является администрация сельского поселения Выкатной. Планируется распределение денежных средств на укрепление берега р. Конда. </t>
  </si>
  <si>
    <t>Ремонт прорезиненного покрытия детской площадки в д. Шапша, ул. Северная, д.3а, Ханты-Мансийского района</t>
  </si>
  <si>
    <t>2.15.</t>
  </si>
  <si>
    <t>2.16.</t>
  </si>
  <si>
    <t>2.17.</t>
  </si>
  <si>
    <t>Благоустройство сельского поселения Шапша (Выполнение работ по обустройству территории около хоккейного корта в д.Шапша по улице Молодежная)</t>
  </si>
  <si>
    <t>2.18.</t>
  </si>
  <si>
    <t>Обустройство территории Workout в п. Выкатной</t>
  </si>
  <si>
    <t>2.19.</t>
  </si>
  <si>
    <t>Благоустройство СП Выкатной (укрепление берега р. Конда п. Выкатной: приобретение щебня, заполнение габионов)</t>
  </si>
  <si>
    <t>2.20.</t>
  </si>
  <si>
    <t>Благоустройство сельского поселения Сибирский (Разработка ПСД объектов благоустройства)</t>
  </si>
  <si>
    <t>2.21.</t>
  </si>
  <si>
    <t>Благоустройство сельского поселения Сибирский (Парк в п. Сибирский)</t>
  </si>
  <si>
    <t>2.22.</t>
  </si>
  <si>
    <t>Благоустройство сельского поселения Сибирский (Сквер в с. Реполово)</t>
  </si>
  <si>
    <t>2.23.</t>
  </si>
  <si>
    <t>2.24.</t>
  </si>
  <si>
    <t>Благоустройство СП Красноленинский (Строительство металлической лестницы на берегу п. Урманный)</t>
  </si>
  <si>
    <t>2.25.</t>
  </si>
  <si>
    <t>Проведение капитального ремонта детской игровой площадки на территории МКОУ "СОШ п. Бобровский"</t>
  </si>
  <si>
    <t>3.</t>
  </si>
  <si>
    <t>3.2.</t>
  </si>
  <si>
    <t>3.3.</t>
  </si>
  <si>
    <t>3.4.</t>
  </si>
  <si>
    <t>3.5.</t>
  </si>
  <si>
    <t xml:space="preserve">Распределение средств в размере 6 000 000, 0 рублей бюджетам сельских поселений, на реализацию инициативных проектов.                                                                                   </t>
  </si>
  <si>
    <t>3.6.</t>
  </si>
  <si>
    <t>Устройство игрового комплекса п. Урманный сельского поселения Красноленинский</t>
  </si>
  <si>
    <t>Устройство обелиска участникам Великой отечественной войны в п. Красноленинский</t>
  </si>
  <si>
    <t>Приложение 1 к Порядку</t>
  </si>
  <si>
    <t>Отчет</t>
  </si>
  <si>
    <t>о ходе реализации муниципальной программы и использования финансовых средств</t>
  </si>
  <si>
    <t>Сумма, тыс. рублей</t>
  </si>
  <si>
    <t>утверждено в бюджете района на 2023 год</t>
  </si>
  <si>
    <t>исполнено (касса)</t>
  </si>
  <si>
    <t xml:space="preserve">% Исполнения                          </t>
  </si>
  <si>
    <t>Информация об исполнении</t>
  </si>
  <si>
    <t>Благоустройство сельского поселения Луговской (Устройство детской площадки в п. Кирпичный)</t>
  </si>
  <si>
    <t>Благоустройство сельского поселения Луговской (Благоустройство кладбища п. Кирпичный)</t>
  </si>
  <si>
    <t>2.26.</t>
  </si>
  <si>
    <t>Благоустройство СП Луговской (Благоустройство территории кладбища (подъездная дорога п. Кирпичный)</t>
  </si>
  <si>
    <t>Благоустройство территории сельского поселения Луговской - благоустройство озера и скейт-парк п. Луговской, ул. Ленина, 82А</t>
  </si>
  <si>
    <t>Благоустройство территории СП Селиярово</t>
  </si>
  <si>
    <t>Благоустройство СП Цингалы (устройство тротуаров в п. Цингалы по адресу: от ул. Советской, д. 44 до ул. Советская, д. 86)</t>
  </si>
  <si>
    <t>2.27.</t>
  </si>
  <si>
    <t>2.28.</t>
  </si>
  <si>
    <t>Изготовление памятной "Капсулы" к юбилею села Селиярово</t>
  </si>
  <si>
    <t>Благоустройство СП Шапша (выполнение работ по благоустройству территорий д. Ярки, д. Шапша, с. Зенково)</t>
  </si>
  <si>
    <t>2.30.</t>
  </si>
  <si>
    <t>Капитальный ремонт автодороги в микрорайоне новой застройки с. Селиярово</t>
  </si>
  <si>
    <t>2.31.</t>
  </si>
  <si>
    <t>Благоустройство СП Селиярово (ремонт муниципального жилого фонда)</t>
  </si>
  <si>
    <t>2.32.</t>
  </si>
  <si>
    <t>Благоустройство сельского поселения Выкатной (ремонт системы инженерной инфрастуктуры)</t>
  </si>
  <si>
    <t>Выполнение работ планируется в 2024 году.</t>
  </si>
  <si>
    <t>Наименование муниципальной программы «Благоустройство населенных пунктов Ханты-Мансийского района»</t>
  </si>
  <si>
    <t>Работы выполнены.</t>
  </si>
  <si>
    <t>Благоустройство сельского поселения Шапша (Приобретение и установка хоккейной площадки с ограждением за воротами)</t>
  </si>
  <si>
    <t>В связи с климатическими особенностями мероприятие переносится на 2024 год.</t>
  </si>
  <si>
    <t>Благоустройство СП Луговской (строительство тротуаров, пешеходных дорожек в п. Кирпичный)</t>
  </si>
  <si>
    <t>2.29</t>
  </si>
  <si>
    <t>Выполнены работы по планировке территории - отсыпка песком.</t>
  </si>
  <si>
    <t>Выполнены работы по устройству велосипедной дорожки, площадок и дорожек для отдыха, приобретены и поставлены - скамейки, урны, мобильные туалетные кабины, светильники со стойками на солнечных батареях.</t>
  </si>
  <si>
    <t xml:space="preserve">Работы выполнены.
Остаток финансовых средств планируется использовать в 2024 году на разработку проектно-сметой документации.
</t>
  </si>
  <si>
    <t>Работы выполнены. Остаток финансовых средств планируется использовать в 2024 году на озеленение, закупку и установку спортивного уличного оборудования.</t>
  </si>
  <si>
    <t>Работы выполнены. Остаток финансовых средств планируется использовать в 2024 году в рамках данного мероприятия.</t>
  </si>
  <si>
    <t xml:space="preserve">Выполнены работы по ремонту тротуаров, покрытия детской площадки по ул. Набережная 4, также выполнены работы по устройству тротуарной плитки по ул. Колхозная 9. Остаток финансовых средств планируется к исполнению в рамках данного мероприятия в 2024 году.  
</t>
  </si>
  <si>
    <t>Работы выполнены частично - произведен демонтаж резинового покрытия. Оплата за фактически выполненные работы. Остаток финансовых средств планируется к использованию в 2024 году в рамках данного мероприятия.</t>
  </si>
  <si>
    <t xml:space="preserve">Выполнены работы по уборке, вывозу и утилизации мусора мест общего пользования, мафов в д. Ярки, д. Шапша, с. Зенково, также выполнены покрасочные работы моста, лестниц, заборов, скамеек и урн, детской игровой площадки, остановочных комплексов и пр.     </t>
  </si>
  <si>
    <t>за 2023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</si>
</sst>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60" fillId="0" borderId="0" xfId="0" applyFont="1" applyAlignment="1" applyProtection="1">
      <alignment vertical="center"/>
      <protection hidden="1"/>
    </xf>
    <xf numFmtId="172" fontId="61" fillId="0" borderId="10" xfId="0" applyNumberFormat="1" applyFont="1" applyBorder="1" applyAlignment="1" applyProtection="1">
      <alignment horizontal="center" vertical="top" wrapText="1"/>
      <protection hidden="1"/>
    </xf>
    <xf numFmtId="172" fontId="61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1" fillId="0" borderId="0" xfId="0" applyNumberFormat="1" applyFont="1" applyAlignment="1" applyProtection="1">
      <alignment vertical="center"/>
      <protection hidden="1"/>
    </xf>
    <xf numFmtId="172" fontId="61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1" fillId="0" borderId="11" xfId="0" applyNumberFormat="1" applyFont="1" applyBorder="1" applyAlignment="1" applyProtection="1">
      <alignment vertical="center"/>
      <protection hidden="1"/>
    </xf>
    <xf numFmtId="172" fontId="61" fillId="0" borderId="12" xfId="0" applyNumberFormat="1" applyFont="1" applyBorder="1" applyAlignment="1" applyProtection="1">
      <alignment horizontal="center" vertical="top" wrapText="1"/>
      <protection hidden="1"/>
    </xf>
    <xf numFmtId="172" fontId="61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1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1" fillId="0" borderId="19" xfId="0" applyFont="1" applyFill="1" applyBorder="1" applyAlignment="1">
      <alignment horizontal="center" wrapText="1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3" fillId="0" borderId="15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top" wrapText="1"/>
    </xf>
    <xf numFmtId="0" fontId="6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174" fontId="2" fillId="6" borderId="10" xfId="0" applyNumberFormat="1" applyFont="1" applyFill="1" applyBorder="1" applyAlignment="1">
      <alignment horizontal="left" vertical="top" wrapText="1"/>
    </xf>
    <xf numFmtId="2" fontId="4" fillId="6" borderId="10" xfId="61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61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2" fontId="4" fillId="0" borderId="10" xfId="58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172" fontId="4" fillId="6" borderId="10" xfId="61" applyNumberFormat="1" applyFont="1" applyFill="1" applyBorder="1" applyAlignment="1">
      <alignment horizontal="center" vertical="center" wrapText="1"/>
    </xf>
    <xf numFmtId="172" fontId="4" fillId="0" borderId="10" xfId="61" applyNumberFormat="1" applyFont="1" applyFill="1" applyBorder="1" applyAlignment="1">
      <alignment horizontal="center" vertical="center" wrapText="1"/>
    </xf>
    <xf numFmtId="172" fontId="4" fillId="33" borderId="10" xfId="61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172" fontId="61" fillId="0" borderId="13" xfId="0" applyNumberFormat="1" applyFont="1" applyBorder="1" applyAlignment="1" applyProtection="1">
      <alignment horizontal="center" vertical="top" wrapText="1"/>
      <protection hidden="1"/>
    </xf>
    <xf numFmtId="172" fontId="61" fillId="0" borderId="16" xfId="0" applyNumberFormat="1" applyFont="1" applyBorder="1" applyAlignment="1" applyProtection="1">
      <alignment horizontal="center" vertical="top" wrapText="1"/>
      <protection hidden="1"/>
    </xf>
    <xf numFmtId="172" fontId="61" fillId="0" borderId="11" xfId="0" applyNumberFormat="1" applyFont="1" applyBorder="1" applyAlignment="1" applyProtection="1">
      <alignment horizontal="center" vertical="top" wrapText="1"/>
      <protection hidden="1"/>
    </xf>
    <xf numFmtId="172" fontId="61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1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1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1" fillId="0" borderId="10" xfId="0" applyNumberFormat="1" applyFont="1" applyBorder="1" applyAlignment="1" applyProtection="1">
      <alignment vertical="center"/>
      <protection hidden="1"/>
    </xf>
    <xf numFmtId="172" fontId="61" fillId="0" borderId="10" xfId="0" applyNumberFormat="1" applyFont="1" applyBorder="1" applyAlignment="1">
      <alignment vertical="center"/>
    </xf>
    <xf numFmtId="172" fontId="61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174" fontId="2" fillId="0" borderId="21" xfId="0" applyNumberFormat="1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174" fontId="2" fillId="0" borderId="22" xfId="0" applyNumberFormat="1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1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1" t="s">
        <v>39</v>
      </c>
      <c r="B1" s="132"/>
      <c r="C1" s="133" t="s">
        <v>40</v>
      </c>
      <c r="D1" s="125" t="s">
        <v>44</v>
      </c>
      <c r="E1" s="126"/>
      <c r="F1" s="127"/>
      <c r="G1" s="125" t="s">
        <v>17</v>
      </c>
      <c r="H1" s="126"/>
      <c r="I1" s="127"/>
      <c r="J1" s="125" t="s">
        <v>18</v>
      </c>
      <c r="K1" s="126"/>
      <c r="L1" s="127"/>
      <c r="M1" s="125" t="s">
        <v>22</v>
      </c>
      <c r="N1" s="126"/>
      <c r="O1" s="127"/>
      <c r="P1" s="128" t="s">
        <v>23</v>
      </c>
      <c r="Q1" s="129"/>
      <c r="R1" s="125" t="s">
        <v>24</v>
      </c>
      <c r="S1" s="126"/>
      <c r="T1" s="127"/>
      <c r="U1" s="125" t="s">
        <v>25</v>
      </c>
      <c r="V1" s="126"/>
      <c r="W1" s="127"/>
      <c r="X1" s="128" t="s">
        <v>26</v>
      </c>
      <c r="Y1" s="130"/>
      <c r="Z1" s="129"/>
      <c r="AA1" s="128" t="s">
        <v>27</v>
      </c>
      <c r="AB1" s="129"/>
      <c r="AC1" s="125" t="s">
        <v>28</v>
      </c>
      <c r="AD1" s="126"/>
      <c r="AE1" s="127"/>
      <c r="AF1" s="125" t="s">
        <v>29</v>
      </c>
      <c r="AG1" s="126"/>
      <c r="AH1" s="127"/>
      <c r="AI1" s="125" t="s">
        <v>30</v>
      </c>
      <c r="AJ1" s="126"/>
      <c r="AK1" s="127"/>
      <c r="AL1" s="128" t="s">
        <v>31</v>
      </c>
      <c r="AM1" s="129"/>
      <c r="AN1" s="125" t="s">
        <v>32</v>
      </c>
      <c r="AO1" s="126"/>
      <c r="AP1" s="127"/>
      <c r="AQ1" s="125" t="s">
        <v>33</v>
      </c>
      <c r="AR1" s="126"/>
      <c r="AS1" s="127"/>
      <c r="AT1" s="125" t="s">
        <v>34</v>
      </c>
      <c r="AU1" s="126"/>
      <c r="AV1" s="127"/>
    </row>
    <row r="2" spans="1:48" ht="39" customHeight="1">
      <c r="A2" s="132"/>
      <c r="B2" s="132"/>
      <c r="C2" s="133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3" t="s">
        <v>82</v>
      </c>
      <c r="B3" s="13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3"/>
      <c r="B4" s="13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3"/>
      <c r="B5" s="13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3"/>
      <c r="B6" s="13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3"/>
      <c r="B7" s="133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3"/>
      <c r="B8" s="13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3"/>
      <c r="B9" s="133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4" t="s">
        <v>57</v>
      </c>
      <c r="B1" s="134"/>
      <c r="C1" s="134"/>
      <c r="D1" s="134"/>
      <c r="E1" s="134"/>
    </row>
    <row r="2" spans="1:5" ht="15">
      <c r="A2" s="12"/>
      <c r="B2" s="12"/>
      <c r="C2" s="12"/>
      <c r="D2" s="12"/>
      <c r="E2" s="12"/>
    </row>
    <row r="3" spans="1:5" ht="15">
      <c r="A3" s="135" t="s">
        <v>129</v>
      </c>
      <c r="B3" s="135"/>
      <c r="C3" s="135"/>
      <c r="D3" s="135"/>
      <c r="E3" s="135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6" t="s">
        <v>78</v>
      </c>
      <c r="B26" s="136"/>
      <c r="C26" s="136"/>
      <c r="D26" s="136"/>
      <c r="E26" s="136"/>
    </row>
    <row r="27" spans="1:5" ht="15">
      <c r="A27" s="28"/>
      <c r="B27" s="28"/>
      <c r="C27" s="28"/>
      <c r="D27" s="28"/>
      <c r="E27" s="28"/>
    </row>
    <row r="28" spans="1:5" ht="15">
      <c r="A28" s="136" t="s">
        <v>79</v>
      </c>
      <c r="B28" s="136"/>
      <c r="C28" s="136"/>
      <c r="D28" s="136"/>
      <c r="E28" s="136"/>
    </row>
    <row r="29" spans="1:5" ht="15">
      <c r="A29" s="136"/>
      <c r="B29" s="136"/>
      <c r="C29" s="136"/>
      <c r="D29" s="136"/>
      <c r="E29" s="136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63" t="s">
        <v>45</v>
      </c>
      <c r="C3" s="16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44" t="s">
        <v>1</v>
      </c>
      <c r="B5" s="142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44"/>
      <c r="B6" s="142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44"/>
      <c r="B7" s="142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44" t="s">
        <v>3</v>
      </c>
      <c r="B8" s="142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60" t="s">
        <v>204</v>
      </c>
      <c r="N8" s="161"/>
      <c r="O8" s="162"/>
      <c r="P8" s="56"/>
      <c r="Q8" s="56"/>
    </row>
    <row r="9" spans="1:17" ht="33.75" customHeight="1">
      <c r="A9" s="144"/>
      <c r="B9" s="142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44" t="s">
        <v>4</v>
      </c>
      <c r="B10" s="142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44"/>
      <c r="B11" s="142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44" t="s">
        <v>5</v>
      </c>
      <c r="B12" s="142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44"/>
      <c r="B13" s="142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44" t="s">
        <v>9</v>
      </c>
      <c r="B14" s="142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44"/>
      <c r="B15" s="142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3"/>
      <c r="AJ16" s="143"/>
      <c r="AK16" s="143"/>
      <c r="AZ16" s="143"/>
      <c r="BA16" s="143"/>
      <c r="BB16" s="143"/>
      <c r="BQ16" s="143"/>
      <c r="BR16" s="143"/>
      <c r="BS16" s="143"/>
      <c r="CH16" s="143"/>
      <c r="CI16" s="143"/>
      <c r="CJ16" s="143"/>
      <c r="CY16" s="143"/>
      <c r="CZ16" s="143"/>
      <c r="DA16" s="143"/>
      <c r="DP16" s="143"/>
      <c r="DQ16" s="143"/>
      <c r="DR16" s="143"/>
      <c r="EG16" s="143"/>
      <c r="EH16" s="143"/>
      <c r="EI16" s="143"/>
      <c r="EX16" s="143"/>
      <c r="EY16" s="143"/>
      <c r="EZ16" s="143"/>
      <c r="FO16" s="143"/>
      <c r="FP16" s="143"/>
      <c r="FQ16" s="143"/>
      <c r="GF16" s="143"/>
      <c r="GG16" s="143"/>
      <c r="GH16" s="143"/>
      <c r="GW16" s="143"/>
      <c r="GX16" s="143"/>
      <c r="GY16" s="143"/>
      <c r="HN16" s="143"/>
      <c r="HO16" s="143"/>
      <c r="HP16" s="143"/>
      <c r="IE16" s="143"/>
      <c r="IF16" s="143"/>
      <c r="IG16" s="143"/>
      <c r="IV16" s="143"/>
    </row>
    <row r="17" spans="1:17" ht="320.25" customHeight="1">
      <c r="A17" s="144" t="s">
        <v>6</v>
      </c>
      <c r="B17" s="142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44"/>
      <c r="B18" s="142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44" t="s">
        <v>7</v>
      </c>
      <c r="B19" s="142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44"/>
      <c r="B20" s="142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44" t="s">
        <v>8</v>
      </c>
      <c r="B21" s="142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44"/>
      <c r="B22" s="142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54" t="s">
        <v>14</v>
      </c>
      <c r="B23" s="14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55"/>
      <c r="B24" s="14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53" t="s">
        <v>15</v>
      </c>
      <c r="B25" s="14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53"/>
      <c r="B26" s="14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44" t="s">
        <v>93</v>
      </c>
      <c r="B31" s="142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44"/>
      <c r="B32" s="142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44" t="s">
        <v>95</v>
      </c>
      <c r="B34" s="142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44"/>
      <c r="B35" s="142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6" t="s">
        <v>97</v>
      </c>
      <c r="B36" s="15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7"/>
      <c r="B37" s="15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44" t="s">
        <v>99</v>
      </c>
      <c r="B39" s="142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46" t="s">
        <v>246</v>
      </c>
      <c r="I39" s="147"/>
      <c r="J39" s="147"/>
      <c r="K39" s="147"/>
      <c r="L39" s="147"/>
      <c r="M39" s="147"/>
      <c r="N39" s="147"/>
      <c r="O39" s="148"/>
      <c r="P39" s="55" t="s">
        <v>188</v>
      </c>
      <c r="Q39" s="56"/>
    </row>
    <row r="40" spans="1:17" ht="39.75" customHeight="1">
      <c r="A40" s="144" t="s">
        <v>10</v>
      </c>
      <c r="B40" s="142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44" t="s">
        <v>100</v>
      </c>
      <c r="B41" s="142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44"/>
      <c r="B42" s="142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44" t="s">
        <v>102</v>
      </c>
      <c r="B43" s="142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39" t="s">
        <v>191</v>
      </c>
      <c r="H43" s="140"/>
      <c r="I43" s="140"/>
      <c r="J43" s="140"/>
      <c r="K43" s="140"/>
      <c r="L43" s="140"/>
      <c r="M43" s="140"/>
      <c r="N43" s="140"/>
      <c r="O43" s="141"/>
      <c r="P43" s="56"/>
      <c r="Q43" s="56"/>
    </row>
    <row r="44" spans="1:17" ht="39.75" customHeight="1">
      <c r="A44" s="144"/>
      <c r="B44" s="142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44" t="s">
        <v>104</v>
      </c>
      <c r="B45" s="142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44" t="s">
        <v>12</v>
      </c>
      <c r="B46" s="142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49" t="s">
        <v>107</v>
      </c>
      <c r="B47" s="15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50"/>
      <c r="B48" s="15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49" t="s">
        <v>108</v>
      </c>
      <c r="B49" s="15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50"/>
      <c r="B50" s="15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44" t="s">
        <v>110</v>
      </c>
      <c r="B51" s="142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44"/>
      <c r="B52" s="142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44" t="s">
        <v>113</v>
      </c>
      <c r="B53" s="142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44"/>
      <c r="B54" s="142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44" t="s">
        <v>114</v>
      </c>
      <c r="B55" s="142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44"/>
      <c r="B56" s="142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44" t="s">
        <v>116</v>
      </c>
      <c r="B57" s="142" t="s">
        <v>117</v>
      </c>
      <c r="C57" s="53" t="s">
        <v>20</v>
      </c>
      <c r="D57" s="93" t="s">
        <v>234</v>
      </c>
      <c r="E57" s="92"/>
      <c r="F57" s="92" t="s">
        <v>235</v>
      </c>
      <c r="G57" s="159" t="s">
        <v>232</v>
      </c>
      <c r="H57" s="159"/>
      <c r="I57" s="92" t="s">
        <v>236</v>
      </c>
      <c r="J57" s="92" t="s">
        <v>237</v>
      </c>
      <c r="K57" s="160" t="s">
        <v>238</v>
      </c>
      <c r="L57" s="161"/>
      <c r="M57" s="161"/>
      <c r="N57" s="161"/>
      <c r="O57" s="162"/>
      <c r="P57" s="88" t="s">
        <v>198</v>
      </c>
      <c r="Q57" s="56"/>
    </row>
    <row r="58" spans="1:17" ht="39.75" customHeight="1">
      <c r="A58" s="144"/>
      <c r="B58" s="142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54" t="s">
        <v>119</v>
      </c>
      <c r="B59" s="154" t="s">
        <v>118</v>
      </c>
      <c r="C59" s="15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58"/>
      <c r="B60" s="158"/>
      <c r="C60" s="158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58"/>
      <c r="B61" s="158"/>
      <c r="C61" s="15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55"/>
      <c r="B62" s="15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44" t="s">
        <v>120</v>
      </c>
      <c r="B63" s="142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44"/>
      <c r="B64" s="142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53" t="s">
        <v>122</v>
      </c>
      <c r="B65" s="14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53"/>
      <c r="B66" s="14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44" t="s">
        <v>124</v>
      </c>
      <c r="B67" s="142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44"/>
      <c r="B68" s="142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49" t="s">
        <v>126</v>
      </c>
      <c r="B69" s="15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50"/>
      <c r="B70" s="15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37" t="s">
        <v>254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38" t="s">
        <v>215</v>
      </c>
      <c r="C79" s="138"/>
      <c r="D79" s="138"/>
      <c r="E79" s="13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1"/>
  <sheetViews>
    <sheetView tabSelected="1" zoomScaleSheetLayoutView="100" workbookViewId="0" topLeftCell="A2">
      <selection activeCell="A7" sqref="A7"/>
    </sheetView>
  </sheetViews>
  <sheetFormatPr defaultColWidth="9.140625" defaultRowHeight="15"/>
  <cols>
    <col min="1" max="1" width="8.140625" style="96" customWidth="1"/>
    <col min="2" max="2" width="36.28125" style="95" customWidth="1"/>
    <col min="3" max="3" width="23.57421875" style="95" customWidth="1"/>
    <col min="4" max="4" width="14.28125" style="95" customWidth="1"/>
    <col min="5" max="5" width="12.8515625" style="95" customWidth="1"/>
    <col min="6" max="6" width="12.7109375" style="95" customWidth="1"/>
    <col min="7" max="7" width="13.8515625" style="95" hidden="1" customWidth="1"/>
    <col min="8" max="8" width="18.140625" style="95" hidden="1" customWidth="1"/>
    <col min="9" max="10" width="16.00390625" style="95" hidden="1" customWidth="1"/>
    <col min="11" max="11" width="62.57421875" style="102" customWidth="1"/>
    <col min="12" max="14" width="9.140625" style="95" customWidth="1"/>
    <col min="15" max="16384" width="9.140625" style="95" customWidth="1"/>
  </cols>
  <sheetData>
    <row r="1" spans="1:11" ht="15" hidden="1">
      <c r="A1" s="164" t="s">
        <v>261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>
      <c r="A2" s="164" t="s">
        <v>335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0.25">
      <c r="A3" s="165" t="s">
        <v>336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20.25">
      <c r="A4" s="165" t="s">
        <v>337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0.25">
      <c r="A5" s="165" t="s">
        <v>375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5">
      <c r="A6" s="122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6" ht="15.75">
      <c r="A7" s="207" t="s">
        <v>361</v>
      </c>
      <c r="B7" s="98"/>
      <c r="C7" s="98"/>
      <c r="D7" s="98"/>
      <c r="E7" s="98"/>
      <c r="F7" s="98"/>
    </row>
    <row r="8" spans="1:11" ht="21.75" customHeight="1">
      <c r="A8" s="178" t="s">
        <v>257</v>
      </c>
      <c r="B8" s="185" t="s">
        <v>256</v>
      </c>
      <c r="C8" s="185" t="s">
        <v>40</v>
      </c>
      <c r="D8" s="194" t="s">
        <v>338</v>
      </c>
      <c r="E8" s="195"/>
      <c r="F8" s="198" t="s">
        <v>341</v>
      </c>
      <c r="G8" s="200" t="s">
        <v>262</v>
      </c>
      <c r="H8" s="200"/>
      <c r="I8" s="200"/>
      <c r="J8" s="189" t="s">
        <v>263</v>
      </c>
      <c r="K8" s="189" t="s">
        <v>342</v>
      </c>
    </row>
    <row r="9" spans="1:11" ht="24" customHeight="1">
      <c r="A9" s="178"/>
      <c r="B9" s="185"/>
      <c r="C9" s="185"/>
      <c r="D9" s="196"/>
      <c r="E9" s="197"/>
      <c r="F9" s="199"/>
      <c r="G9" s="201"/>
      <c r="H9" s="201"/>
      <c r="I9" s="201"/>
      <c r="J9" s="190"/>
      <c r="K9" s="192"/>
    </row>
    <row r="10" spans="1:11" ht="39" customHeight="1">
      <c r="A10" s="178"/>
      <c r="B10" s="185"/>
      <c r="C10" s="185"/>
      <c r="D10" s="36" t="s">
        <v>339</v>
      </c>
      <c r="E10" s="113" t="s">
        <v>340</v>
      </c>
      <c r="F10" s="163"/>
      <c r="G10" s="114" t="s">
        <v>32</v>
      </c>
      <c r="H10" s="114" t="s">
        <v>33</v>
      </c>
      <c r="I10" s="114" t="s">
        <v>34</v>
      </c>
      <c r="J10" s="191"/>
      <c r="K10" s="193"/>
    </row>
    <row r="11" spans="1:11" s="97" customFormat="1" ht="12">
      <c r="A11" s="123">
        <v>1</v>
      </c>
      <c r="B11" s="116">
        <v>2</v>
      </c>
      <c r="C11" s="116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6">
        <v>9</v>
      </c>
      <c r="J11" s="116">
        <v>10</v>
      </c>
      <c r="K11" s="100">
        <v>7</v>
      </c>
    </row>
    <row r="12" spans="1:11" s="96" customFormat="1" ht="15">
      <c r="A12" s="179" t="s">
        <v>255</v>
      </c>
      <c r="B12" s="180"/>
      <c r="C12" s="106" t="s">
        <v>41</v>
      </c>
      <c r="D12" s="117">
        <f>D13+D14+D15</f>
        <v>80269.19876000001</v>
      </c>
      <c r="E12" s="117">
        <f>E13+E14+E15</f>
        <v>64156.01565999999</v>
      </c>
      <c r="F12" s="117">
        <f aca="true" t="shared" si="0" ref="F12:F20">E12/D12*100</f>
        <v>79.92606958968477</v>
      </c>
      <c r="G12" s="107">
        <f>G14+G15+G16</f>
        <v>0</v>
      </c>
      <c r="H12" s="107">
        <f>H13+H14+H15+H16+H17</f>
        <v>0</v>
      </c>
      <c r="I12" s="107">
        <f>I13+I14+I15+I16+I17</f>
        <v>0</v>
      </c>
      <c r="J12" s="107">
        <f>J13+J14+J15+J16+J17</f>
        <v>0</v>
      </c>
      <c r="K12" s="186"/>
    </row>
    <row r="13" spans="1:11" ht="15">
      <c r="A13" s="181"/>
      <c r="B13" s="182"/>
      <c r="C13" s="108" t="s">
        <v>37</v>
      </c>
      <c r="D13" s="120">
        <f>D19+D31+D289</f>
        <v>1061.72</v>
      </c>
      <c r="E13" s="120">
        <f>E19</f>
        <v>1061.72</v>
      </c>
      <c r="F13" s="120">
        <f t="shared" si="0"/>
        <v>100</v>
      </c>
      <c r="G13" s="109">
        <f>G19</f>
        <v>0</v>
      </c>
      <c r="H13" s="109">
        <f>H19</f>
        <v>0</v>
      </c>
      <c r="I13" s="109">
        <f>I19</f>
        <v>0</v>
      </c>
      <c r="J13" s="109">
        <f>J19</f>
        <v>0</v>
      </c>
      <c r="K13" s="187"/>
    </row>
    <row r="14" spans="1:11" ht="15" customHeight="1">
      <c r="A14" s="181"/>
      <c r="B14" s="182"/>
      <c r="C14" s="108" t="s">
        <v>2</v>
      </c>
      <c r="D14" s="120">
        <f>D20+D32+D290</f>
        <v>3281.3999999999996</v>
      </c>
      <c r="E14" s="120">
        <f>E20+E32+E290</f>
        <v>3281.38</v>
      </c>
      <c r="F14" s="120">
        <f t="shared" si="0"/>
        <v>99.99939050405317</v>
      </c>
      <c r="G14" s="109"/>
      <c r="H14" s="109"/>
      <c r="I14" s="109"/>
      <c r="J14" s="109">
        <f>J20</f>
        <v>0</v>
      </c>
      <c r="K14" s="187"/>
    </row>
    <row r="15" spans="1:11" ht="15">
      <c r="A15" s="181"/>
      <c r="B15" s="182"/>
      <c r="C15" s="108" t="s">
        <v>258</v>
      </c>
      <c r="D15" s="120">
        <f>D21+D33+D291</f>
        <v>75926.07876000002</v>
      </c>
      <c r="E15" s="120">
        <f>E21+E33+E291</f>
        <v>59812.91565999999</v>
      </c>
      <c r="F15" s="120">
        <f t="shared" si="0"/>
        <v>78.77782790425245</v>
      </c>
      <c r="G15" s="109"/>
      <c r="H15" s="109"/>
      <c r="I15" s="109"/>
      <c r="J15" s="109">
        <f>J21</f>
        <v>0</v>
      </c>
      <c r="K15" s="187"/>
    </row>
    <row r="16" spans="1:11" ht="38.25">
      <c r="A16" s="181"/>
      <c r="B16" s="182"/>
      <c r="C16" s="108" t="s">
        <v>259</v>
      </c>
      <c r="D16" s="120">
        <f>D22+D34</f>
        <v>55604.13919999999</v>
      </c>
      <c r="E16" s="120">
        <f>E22+E34</f>
        <v>39734.68924</v>
      </c>
      <c r="F16" s="120">
        <f t="shared" si="0"/>
        <v>71.45994850685506</v>
      </c>
      <c r="G16" s="109"/>
      <c r="H16" s="109"/>
      <c r="I16" s="109"/>
      <c r="J16" s="109">
        <f>J22</f>
        <v>0</v>
      </c>
      <c r="K16" s="187"/>
    </row>
    <row r="17" spans="1:11" ht="25.5">
      <c r="A17" s="183"/>
      <c r="B17" s="184"/>
      <c r="C17" s="108" t="s">
        <v>260</v>
      </c>
      <c r="D17" s="120">
        <f>D23+D35+D293</f>
        <v>1352.81109</v>
      </c>
      <c r="E17" s="120">
        <f>E23+E35+E293</f>
        <v>1352.81109</v>
      </c>
      <c r="F17" s="120">
        <f t="shared" si="0"/>
        <v>100</v>
      </c>
      <c r="G17" s="109"/>
      <c r="H17" s="109"/>
      <c r="I17" s="109"/>
      <c r="J17" s="109">
        <f>J23</f>
        <v>0</v>
      </c>
      <c r="K17" s="188"/>
    </row>
    <row r="18" spans="1:11" s="96" customFormat="1" ht="15">
      <c r="A18" s="176">
        <v>1</v>
      </c>
      <c r="B18" s="203" t="s">
        <v>264</v>
      </c>
      <c r="C18" s="106" t="s">
        <v>41</v>
      </c>
      <c r="D18" s="117">
        <f>D19+D20+D21</f>
        <v>3402.87692</v>
      </c>
      <c r="E18" s="117">
        <f>E19+E20+E21</f>
        <v>3402.87692</v>
      </c>
      <c r="F18" s="117">
        <f t="shared" si="0"/>
        <v>100</v>
      </c>
      <c r="G18" s="107">
        <f>G19+G20+G21+G22+G23</f>
        <v>0</v>
      </c>
      <c r="H18" s="107">
        <f>H19+H20+H21+H22+H23</f>
        <v>0</v>
      </c>
      <c r="I18" s="107">
        <f>I19+I20+I21+I22+I23</f>
        <v>0</v>
      </c>
      <c r="J18" s="107">
        <f>J19+J20+J21+J22+J23</f>
        <v>0</v>
      </c>
      <c r="K18" s="186"/>
    </row>
    <row r="19" spans="1:11" ht="15">
      <c r="A19" s="176"/>
      <c r="B19" s="203"/>
      <c r="C19" s="108" t="s">
        <v>37</v>
      </c>
      <c r="D19" s="118">
        <f aca="true" t="shared" si="1" ref="D19:E21">D25</f>
        <v>1061.72</v>
      </c>
      <c r="E19" s="118">
        <f t="shared" si="1"/>
        <v>1061.72</v>
      </c>
      <c r="F19" s="120">
        <f t="shared" si="0"/>
        <v>100</v>
      </c>
      <c r="G19" s="109"/>
      <c r="H19" s="109"/>
      <c r="I19" s="109"/>
      <c r="J19" s="109">
        <v>0</v>
      </c>
      <c r="K19" s="187"/>
    </row>
    <row r="20" spans="1:11" ht="15.75" customHeight="1">
      <c r="A20" s="176"/>
      <c r="B20" s="203"/>
      <c r="C20" s="108" t="s">
        <v>2</v>
      </c>
      <c r="D20" s="118">
        <f t="shared" si="1"/>
        <v>1660.58</v>
      </c>
      <c r="E20" s="118">
        <f t="shared" si="1"/>
        <v>1660.58</v>
      </c>
      <c r="F20" s="120">
        <f t="shared" si="0"/>
        <v>100</v>
      </c>
      <c r="G20" s="109"/>
      <c r="H20" s="109"/>
      <c r="I20" s="109"/>
      <c r="J20" s="109">
        <v>0</v>
      </c>
      <c r="K20" s="187"/>
    </row>
    <row r="21" spans="1:11" ht="15">
      <c r="A21" s="176"/>
      <c r="B21" s="203"/>
      <c r="C21" s="108" t="s">
        <v>258</v>
      </c>
      <c r="D21" s="118">
        <f t="shared" si="1"/>
        <v>680.57692</v>
      </c>
      <c r="E21" s="118">
        <f t="shared" si="1"/>
        <v>680.57692</v>
      </c>
      <c r="F21" s="120">
        <f>E21/D21*100</f>
        <v>100</v>
      </c>
      <c r="G21" s="109"/>
      <c r="H21" s="109"/>
      <c r="I21" s="109"/>
      <c r="J21" s="109">
        <v>0</v>
      </c>
      <c r="K21" s="187"/>
    </row>
    <row r="22" spans="1:11" ht="38.25">
      <c r="A22" s="176"/>
      <c r="B22" s="203"/>
      <c r="C22" s="108" t="s">
        <v>259</v>
      </c>
      <c r="D22" s="118">
        <v>0</v>
      </c>
      <c r="E22" s="118">
        <v>0</v>
      </c>
      <c r="F22" s="120">
        <v>0</v>
      </c>
      <c r="G22" s="109"/>
      <c r="H22" s="109"/>
      <c r="I22" s="109"/>
      <c r="J22" s="109">
        <f>D22-E22</f>
        <v>0</v>
      </c>
      <c r="K22" s="187"/>
    </row>
    <row r="23" spans="1:11" ht="25.5">
      <c r="A23" s="176"/>
      <c r="B23" s="203"/>
      <c r="C23" s="108" t="s">
        <v>260</v>
      </c>
      <c r="D23" s="118">
        <v>496.17614</v>
      </c>
      <c r="E23" s="118">
        <v>496.17614</v>
      </c>
      <c r="F23" s="120">
        <f>E23/D23*100</f>
        <v>100</v>
      </c>
      <c r="G23" s="109"/>
      <c r="H23" s="109"/>
      <c r="I23" s="109"/>
      <c r="J23" s="109">
        <v>0</v>
      </c>
      <c r="K23" s="188"/>
    </row>
    <row r="24" spans="1:11" s="96" customFormat="1" ht="14.25" customHeight="1">
      <c r="A24" s="176" t="s">
        <v>1</v>
      </c>
      <c r="B24" s="203" t="s">
        <v>298</v>
      </c>
      <c r="C24" s="106" t="s">
        <v>41</v>
      </c>
      <c r="D24" s="117">
        <f>D25+D26+D27</f>
        <v>3402.87692</v>
      </c>
      <c r="E24" s="117">
        <f>E25+E26+E27</f>
        <v>3402.87692</v>
      </c>
      <c r="F24" s="117">
        <f>E24/D24*100</f>
        <v>100</v>
      </c>
      <c r="G24" s="107">
        <f>G25+G26+G27+G28+G29</f>
        <v>0</v>
      </c>
      <c r="H24" s="107">
        <f>H25+H26+H27+H28+H29</f>
        <v>0</v>
      </c>
      <c r="I24" s="107">
        <f>I25+I26+I27+I28+I29</f>
        <v>0</v>
      </c>
      <c r="J24" s="107">
        <f>J25+J26+J27+J28+J29</f>
        <v>0</v>
      </c>
      <c r="K24" s="172" t="s">
        <v>362</v>
      </c>
    </row>
    <row r="25" spans="1:11" ht="16.5" customHeight="1">
      <c r="A25" s="176"/>
      <c r="B25" s="203"/>
      <c r="C25" s="108" t="s">
        <v>37</v>
      </c>
      <c r="D25" s="118">
        <v>1061.72</v>
      </c>
      <c r="E25" s="118">
        <v>1061.72</v>
      </c>
      <c r="F25" s="120">
        <f>E25/D25*100</f>
        <v>100</v>
      </c>
      <c r="G25" s="109"/>
      <c r="H25" s="109"/>
      <c r="I25" s="109"/>
      <c r="J25" s="109">
        <v>0</v>
      </c>
      <c r="K25" s="173"/>
    </row>
    <row r="26" spans="1:11" ht="15.75" customHeight="1">
      <c r="A26" s="176"/>
      <c r="B26" s="203"/>
      <c r="C26" s="108" t="s">
        <v>2</v>
      </c>
      <c r="D26" s="118">
        <v>1660.58</v>
      </c>
      <c r="E26" s="118">
        <v>1660.58</v>
      </c>
      <c r="F26" s="120">
        <f>E26/D26*100</f>
        <v>100</v>
      </c>
      <c r="G26" s="109"/>
      <c r="H26" s="109"/>
      <c r="I26" s="109"/>
      <c r="J26" s="109">
        <v>0</v>
      </c>
      <c r="K26" s="173"/>
    </row>
    <row r="27" spans="1:11" ht="15" customHeight="1">
      <c r="A27" s="176"/>
      <c r="B27" s="203"/>
      <c r="C27" s="108" t="s">
        <v>258</v>
      </c>
      <c r="D27" s="118">
        <v>680.57692</v>
      </c>
      <c r="E27" s="118">
        <v>680.57692</v>
      </c>
      <c r="F27" s="120">
        <f>E27/D27*100</f>
        <v>100</v>
      </c>
      <c r="G27" s="109"/>
      <c r="H27" s="109"/>
      <c r="I27" s="109"/>
      <c r="J27" s="109">
        <v>0</v>
      </c>
      <c r="K27" s="173"/>
    </row>
    <row r="28" spans="1:11" ht="36" customHeight="1">
      <c r="A28" s="176"/>
      <c r="B28" s="203"/>
      <c r="C28" s="108" t="s">
        <v>259</v>
      </c>
      <c r="D28" s="118">
        <v>0</v>
      </c>
      <c r="E28" s="118">
        <v>0</v>
      </c>
      <c r="F28" s="120">
        <v>0</v>
      </c>
      <c r="G28" s="109"/>
      <c r="H28" s="109"/>
      <c r="I28" s="109"/>
      <c r="J28" s="109">
        <f aca="true" t="shared" si="2" ref="J28:J35">D28-E28</f>
        <v>0</v>
      </c>
      <c r="K28" s="173"/>
    </row>
    <row r="29" spans="1:11" ht="24.75" customHeight="1">
      <c r="A29" s="176"/>
      <c r="B29" s="203"/>
      <c r="C29" s="108" t="s">
        <v>260</v>
      </c>
      <c r="D29" s="118">
        <v>496.17614</v>
      </c>
      <c r="E29" s="118">
        <v>496.17614</v>
      </c>
      <c r="F29" s="120">
        <f>E29/D29*100</f>
        <v>100</v>
      </c>
      <c r="G29" s="109"/>
      <c r="H29" s="109"/>
      <c r="I29" s="109"/>
      <c r="J29" s="109">
        <v>0</v>
      </c>
      <c r="K29" s="174"/>
    </row>
    <row r="30" spans="1:11" s="96" customFormat="1" ht="15">
      <c r="A30" s="176">
        <v>2</v>
      </c>
      <c r="B30" s="177" t="s">
        <v>265</v>
      </c>
      <c r="C30" s="106" t="s">
        <v>41</v>
      </c>
      <c r="D30" s="117">
        <f>D31+D32+D33</f>
        <v>69568.63784000001</v>
      </c>
      <c r="E30" s="117">
        <f>E31+E32+E33</f>
        <v>53699.17463999999</v>
      </c>
      <c r="F30" s="117">
        <f>E30/D30*100</f>
        <v>77.18876825431312</v>
      </c>
      <c r="G30" s="107">
        <f>G31+G32+G33+G34</f>
        <v>0</v>
      </c>
      <c r="H30" s="107">
        <f>H31+H32+H33+H34</f>
        <v>0</v>
      </c>
      <c r="I30" s="107">
        <f>I31+I32+I33+I34</f>
        <v>0</v>
      </c>
      <c r="J30" s="107">
        <f>J31+J32+J33+J34</f>
        <v>0</v>
      </c>
      <c r="K30" s="202"/>
    </row>
    <row r="31" spans="1:11" ht="15">
      <c r="A31" s="176"/>
      <c r="B31" s="177"/>
      <c r="C31" s="108" t="s">
        <v>37</v>
      </c>
      <c r="D31" s="118">
        <f>D37+D49+D55+D61+D67+D73+D97+D103+D109+D115+D121+D145+D151+D157+D163+D169+D175+D181+D187+D193+D199+D205+D211+D217+D223+D229+D235+D241+D247+D253+D259+D265+D271+D277</f>
        <v>0</v>
      </c>
      <c r="E31" s="118">
        <f>E37+E49+E55+E61+E67+E73+E97+E103+E109+E115+E121+E145+E151+E157</f>
        <v>0</v>
      </c>
      <c r="F31" s="120">
        <v>0</v>
      </c>
      <c r="G31" s="110"/>
      <c r="H31" s="110"/>
      <c r="I31" s="110"/>
      <c r="J31" s="110">
        <f t="shared" si="2"/>
        <v>0</v>
      </c>
      <c r="K31" s="202"/>
    </row>
    <row r="32" spans="1:11" ht="12.75" customHeight="1">
      <c r="A32" s="176"/>
      <c r="B32" s="177"/>
      <c r="C32" s="108" t="s">
        <v>2</v>
      </c>
      <c r="D32" s="118">
        <f>D38+D50+D56+D62+D68+D74+D98+D104+D110+D116+D122+D146+D152+D158+D164+D170+D176+D182+D188+D194+D200+D206+D212+D218+D224+D230+D236+D242+D248++D254+D260+D266+D272+D278</f>
        <v>0</v>
      </c>
      <c r="E32" s="118">
        <f>E38+E50+E56+E62+E68+E74+E98+E104+E110+E116+E122+E146+E152+E158</f>
        <v>0</v>
      </c>
      <c r="F32" s="120">
        <v>0</v>
      </c>
      <c r="G32" s="110"/>
      <c r="H32" s="110"/>
      <c r="I32" s="110"/>
      <c r="J32" s="110">
        <f t="shared" si="2"/>
        <v>0</v>
      </c>
      <c r="K32" s="202"/>
    </row>
    <row r="33" spans="1:11" ht="15">
      <c r="A33" s="176"/>
      <c r="B33" s="177"/>
      <c r="C33" s="108" t="s">
        <v>258</v>
      </c>
      <c r="D33" s="118">
        <f>D39+D51+D57+D63+D69+D75+D99+D105+D111+D117+D123+D147+D153+D159+D165+D171+D177+D183+D189+D195+D201+D207+D213+D219+D225+D231+D237+D243+D249+D255+D261+D267+D273+D279+D292</f>
        <v>69568.63784000001</v>
      </c>
      <c r="E33" s="118">
        <f>E39+E51+E57+E63+E69+E75+E99+E105+E111+E117+E123+E147+E153+E159+E165+E171+E177+E183+E189+E195+E201+E207+E213+E219+E225+E231+E237+E243+E249+E255+E261+E267+E273+E279+E292</f>
        <v>53699.17463999999</v>
      </c>
      <c r="F33" s="120">
        <f>E33/D33*100</f>
        <v>77.18876825431312</v>
      </c>
      <c r="G33" s="110"/>
      <c r="H33" s="110"/>
      <c r="I33" s="110"/>
      <c r="J33" s="110">
        <v>0</v>
      </c>
      <c r="K33" s="202"/>
    </row>
    <row r="34" spans="1:11" ht="38.25">
      <c r="A34" s="176"/>
      <c r="B34" s="177"/>
      <c r="C34" s="108" t="s">
        <v>259</v>
      </c>
      <c r="D34" s="118">
        <f>D40++D52++D70+D76+D100+D106+D118+D124+D148+D154+D160+D166+D172+D178+D184+D190+D196+D202+D208+D214+D220+D226+D232+D238+D244+D250+D256+D262+D286</f>
        <v>55604.13919999999</v>
      </c>
      <c r="E34" s="118">
        <f>E40++E52++E70+E76+E100+E106+E118+E124+E148+E154+E160+E166+E172+E178+E184+E190+E196+E202+E208+E214+E220+E226+E232+E238+E244+E250+E256+E262+E286</f>
        <v>39734.68924</v>
      </c>
      <c r="F34" s="120">
        <f>E34/D34*100</f>
        <v>71.45994850685506</v>
      </c>
      <c r="G34" s="110"/>
      <c r="H34" s="110"/>
      <c r="I34" s="110"/>
      <c r="J34" s="110">
        <v>0</v>
      </c>
      <c r="K34" s="202"/>
    </row>
    <row r="35" spans="1:11" ht="25.5">
      <c r="A35" s="176"/>
      <c r="B35" s="177"/>
      <c r="C35" s="108" t="s">
        <v>260</v>
      </c>
      <c r="D35" s="118">
        <f>D41+D53+D59+D65+D71+D77+D101+D107+D113+D119+D125+D149+D155+D161+D167+D173+D179+D185+D191+D197+D203+D209+D215+D221+D227</f>
        <v>155.63495</v>
      </c>
      <c r="E35" s="118">
        <f>E41+E53+E59+E65+E71+E77+E101+E107+E113+E119+E125+E149+E155+E161</f>
        <v>155.63495</v>
      </c>
      <c r="F35" s="120">
        <f>E35/D35*100</f>
        <v>100</v>
      </c>
      <c r="G35" s="110"/>
      <c r="H35" s="110"/>
      <c r="I35" s="110"/>
      <c r="J35" s="110">
        <f t="shared" si="2"/>
        <v>0</v>
      </c>
      <c r="K35" s="202"/>
    </row>
    <row r="36" spans="1:11" ht="15">
      <c r="A36" s="176" t="s">
        <v>6</v>
      </c>
      <c r="B36" s="177" t="s">
        <v>348</v>
      </c>
      <c r="C36" s="106" t="s">
        <v>41</v>
      </c>
      <c r="D36" s="117">
        <f>D37+D38+D39</f>
        <v>2563.72535</v>
      </c>
      <c r="E36" s="117">
        <f>E37+E38+E39</f>
        <v>563.72535</v>
      </c>
      <c r="F36" s="107">
        <f>E36/D36*100</f>
        <v>21.988523458645833</v>
      </c>
      <c r="G36" s="107">
        <f>G37+G38+G39+G40+G41</f>
        <v>0</v>
      </c>
      <c r="H36" s="107">
        <f>H37+H38+H39+H40+H41</f>
        <v>0</v>
      </c>
      <c r="I36" s="107">
        <f>I37+I38+I39+I40+I41</f>
        <v>0</v>
      </c>
      <c r="J36" s="107">
        <f>J39</f>
        <v>0</v>
      </c>
      <c r="K36" s="172" t="s">
        <v>372</v>
      </c>
    </row>
    <row r="37" spans="1:11" ht="15">
      <c r="A37" s="176"/>
      <c r="B37" s="177"/>
      <c r="C37" s="108" t="s">
        <v>37</v>
      </c>
      <c r="D37" s="118">
        <v>0</v>
      </c>
      <c r="E37" s="118">
        <v>0</v>
      </c>
      <c r="F37" s="109">
        <v>0</v>
      </c>
      <c r="G37" s="109"/>
      <c r="H37" s="109"/>
      <c r="I37" s="109"/>
      <c r="J37" s="109">
        <f>D37-E37</f>
        <v>0</v>
      </c>
      <c r="K37" s="173"/>
    </row>
    <row r="38" spans="1:11" ht="15" customHeight="1">
      <c r="A38" s="176"/>
      <c r="B38" s="177"/>
      <c r="C38" s="108" t="s">
        <v>2</v>
      </c>
      <c r="D38" s="118">
        <v>0</v>
      </c>
      <c r="E38" s="118">
        <v>0</v>
      </c>
      <c r="F38" s="109">
        <v>0</v>
      </c>
      <c r="G38" s="109"/>
      <c r="H38" s="109"/>
      <c r="I38" s="109"/>
      <c r="J38" s="109">
        <f>D38-E38</f>
        <v>0</v>
      </c>
      <c r="K38" s="173"/>
    </row>
    <row r="39" spans="1:11" ht="15">
      <c r="A39" s="176"/>
      <c r="B39" s="177"/>
      <c r="C39" s="108" t="s">
        <v>258</v>
      </c>
      <c r="D39" s="118">
        <v>2563.72535</v>
      </c>
      <c r="E39" s="118">
        <v>563.72535</v>
      </c>
      <c r="F39" s="109">
        <f>E39/D39*100</f>
        <v>21.988523458645833</v>
      </c>
      <c r="G39" s="109"/>
      <c r="H39" s="109"/>
      <c r="I39" s="109"/>
      <c r="J39" s="109">
        <v>0</v>
      </c>
      <c r="K39" s="173"/>
    </row>
    <row r="40" spans="1:11" ht="38.25">
      <c r="A40" s="176"/>
      <c r="B40" s="177"/>
      <c r="C40" s="108" t="s">
        <v>259</v>
      </c>
      <c r="D40" s="118">
        <v>2563.7</v>
      </c>
      <c r="E40" s="118">
        <v>563.72535</v>
      </c>
      <c r="F40" s="109">
        <v>21.99</v>
      </c>
      <c r="G40" s="109"/>
      <c r="H40" s="109"/>
      <c r="I40" s="109"/>
      <c r="J40" s="109">
        <v>0</v>
      </c>
      <c r="K40" s="173"/>
    </row>
    <row r="41" spans="1:11" ht="30.75" customHeight="1">
      <c r="A41" s="176"/>
      <c r="B41" s="177"/>
      <c r="C41" s="111" t="s">
        <v>260</v>
      </c>
      <c r="D41" s="118">
        <v>0</v>
      </c>
      <c r="E41" s="118">
        <v>0</v>
      </c>
      <c r="F41" s="109">
        <v>0</v>
      </c>
      <c r="G41" s="109"/>
      <c r="H41" s="109"/>
      <c r="I41" s="109"/>
      <c r="J41" s="109">
        <f>D41-E41</f>
        <v>0</v>
      </c>
      <c r="K41" s="174"/>
    </row>
    <row r="42" spans="1:11" ht="15" customHeight="1" hidden="1">
      <c r="A42" s="176" t="s">
        <v>266</v>
      </c>
      <c r="B42" s="177" t="s">
        <v>271</v>
      </c>
      <c r="C42" s="106" t="s">
        <v>41</v>
      </c>
      <c r="D42" s="117">
        <f>D43+D44+D45+D46</f>
        <v>0</v>
      </c>
      <c r="E42" s="117">
        <f>E43+E44+E45+E46</f>
        <v>0</v>
      </c>
      <c r="F42" s="107" t="e">
        <f>E42/D42*100</f>
        <v>#DIV/0!</v>
      </c>
      <c r="G42" s="107">
        <f>G43+G44+G45+G46+G47</f>
        <v>0</v>
      </c>
      <c r="H42" s="107">
        <f>H43+H44+H45+H46+H47</f>
        <v>0</v>
      </c>
      <c r="I42" s="107">
        <f>I43+I44+I45+I46+I47</f>
        <v>0</v>
      </c>
      <c r="J42" s="107">
        <f>J45</f>
        <v>0</v>
      </c>
      <c r="K42" s="172"/>
    </row>
    <row r="43" spans="1:11" ht="15" hidden="1">
      <c r="A43" s="176"/>
      <c r="B43" s="177"/>
      <c r="C43" s="108" t="s">
        <v>37</v>
      </c>
      <c r="D43" s="118">
        <v>0</v>
      </c>
      <c r="E43" s="118">
        <v>0</v>
      </c>
      <c r="F43" s="109">
        <v>0</v>
      </c>
      <c r="G43" s="109"/>
      <c r="H43" s="109"/>
      <c r="I43" s="110"/>
      <c r="J43" s="110">
        <f>D43-E43</f>
        <v>0</v>
      </c>
      <c r="K43" s="173"/>
    </row>
    <row r="44" spans="1:11" ht="13.5" customHeight="1" hidden="1">
      <c r="A44" s="176"/>
      <c r="B44" s="177"/>
      <c r="C44" s="108" t="s">
        <v>2</v>
      </c>
      <c r="D44" s="118">
        <v>0</v>
      </c>
      <c r="E44" s="118">
        <v>0</v>
      </c>
      <c r="F44" s="109">
        <v>0</v>
      </c>
      <c r="G44" s="109"/>
      <c r="H44" s="109"/>
      <c r="I44" s="110"/>
      <c r="J44" s="110">
        <f>D44-E44</f>
        <v>0</v>
      </c>
      <c r="K44" s="173"/>
    </row>
    <row r="45" spans="1:11" ht="15" hidden="1">
      <c r="A45" s="176"/>
      <c r="B45" s="177"/>
      <c r="C45" s="108" t="s">
        <v>258</v>
      </c>
      <c r="D45" s="118">
        <v>0</v>
      </c>
      <c r="E45" s="118">
        <v>0</v>
      </c>
      <c r="F45" s="109">
        <v>0</v>
      </c>
      <c r="G45" s="109"/>
      <c r="H45" s="109"/>
      <c r="I45" s="110"/>
      <c r="J45" s="110">
        <f>D45-E45</f>
        <v>0</v>
      </c>
      <c r="K45" s="173"/>
    </row>
    <row r="46" spans="1:11" ht="38.25" hidden="1">
      <c r="A46" s="176"/>
      <c r="B46" s="177"/>
      <c r="C46" s="108" t="s">
        <v>259</v>
      </c>
      <c r="D46" s="118">
        <v>0</v>
      </c>
      <c r="E46" s="118">
        <v>0</v>
      </c>
      <c r="F46" s="109">
        <v>0</v>
      </c>
      <c r="G46" s="109"/>
      <c r="H46" s="109"/>
      <c r="I46" s="110"/>
      <c r="J46" s="110">
        <f>D46-E46</f>
        <v>0</v>
      </c>
      <c r="K46" s="173"/>
    </row>
    <row r="47" spans="1:11" ht="25.5" hidden="1">
      <c r="A47" s="176"/>
      <c r="B47" s="177"/>
      <c r="C47" s="108" t="s">
        <v>260</v>
      </c>
      <c r="D47" s="118">
        <v>0</v>
      </c>
      <c r="E47" s="118">
        <v>0</v>
      </c>
      <c r="F47" s="109">
        <v>0</v>
      </c>
      <c r="G47" s="109"/>
      <c r="H47" s="109"/>
      <c r="I47" s="110"/>
      <c r="J47" s="110">
        <f>D47-E47</f>
        <v>0</v>
      </c>
      <c r="K47" s="174"/>
    </row>
    <row r="48" spans="1:11" ht="15">
      <c r="A48" s="176" t="s">
        <v>7</v>
      </c>
      <c r="B48" s="177" t="s">
        <v>294</v>
      </c>
      <c r="C48" s="106" t="s">
        <v>41</v>
      </c>
      <c r="D48" s="117">
        <f>D49+D50+D51</f>
        <v>100</v>
      </c>
      <c r="E48" s="117">
        <f>E49+E50+E51</f>
        <v>100</v>
      </c>
      <c r="F48" s="107">
        <f>E48/D48*100</f>
        <v>100</v>
      </c>
      <c r="G48" s="107">
        <f>G49+G50+G51+G52+G53</f>
        <v>0</v>
      </c>
      <c r="H48" s="107">
        <f>H49+H50+H51+H52+H53</f>
        <v>0</v>
      </c>
      <c r="I48" s="107">
        <v>0</v>
      </c>
      <c r="J48" s="107">
        <f>J52</f>
        <v>-0.0009999999999976694</v>
      </c>
      <c r="K48" s="172" t="s">
        <v>367</v>
      </c>
    </row>
    <row r="49" spans="1:11" ht="15">
      <c r="A49" s="176"/>
      <c r="B49" s="177"/>
      <c r="C49" s="108" t="s">
        <v>37</v>
      </c>
      <c r="D49" s="118">
        <v>0</v>
      </c>
      <c r="E49" s="118">
        <v>0</v>
      </c>
      <c r="F49" s="109">
        <v>0</v>
      </c>
      <c r="G49" s="109"/>
      <c r="H49" s="109"/>
      <c r="I49" s="110"/>
      <c r="J49" s="110">
        <f>D49-E49</f>
        <v>0</v>
      </c>
      <c r="K49" s="173"/>
    </row>
    <row r="50" spans="1:11" ht="14.25" customHeight="1">
      <c r="A50" s="176"/>
      <c r="B50" s="177"/>
      <c r="C50" s="108" t="s">
        <v>2</v>
      </c>
      <c r="D50" s="118">
        <v>0</v>
      </c>
      <c r="E50" s="118">
        <v>0</v>
      </c>
      <c r="F50" s="109">
        <v>0</v>
      </c>
      <c r="G50" s="109"/>
      <c r="H50" s="109"/>
      <c r="I50" s="110"/>
      <c r="J50" s="110">
        <f>D50-E50</f>
        <v>0</v>
      </c>
      <c r="K50" s="173"/>
    </row>
    <row r="51" spans="1:11" ht="15">
      <c r="A51" s="176"/>
      <c r="B51" s="177"/>
      <c r="C51" s="108" t="s">
        <v>258</v>
      </c>
      <c r="D51" s="119">
        <v>100</v>
      </c>
      <c r="E51" s="119">
        <v>100</v>
      </c>
      <c r="F51" s="109">
        <f>E51/D51*100</f>
        <v>100</v>
      </c>
      <c r="G51" s="109"/>
      <c r="H51" s="109"/>
      <c r="I51" s="110"/>
      <c r="J51" s="110">
        <f>D51-E51</f>
        <v>0</v>
      </c>
      <c r="K51" s="173"/>
    </row>
    <row r="52" spans="1:11" ht="38.25">
      <c r="A52" s="176"/>
      <c r="B52" s="177"/>
      <c r="C52" s="108" t="s">
        <v>259</v>
      </c>
      <c r="D52" s="118">
        <v>57.429</v>
      </c>
      <c r="E52" s="118">
        <v>57.43</v>
      </c>
      <c r="F52" s="109">
        <f>E52/D52*100</f>
        <v>100.00174128053769</v>
      </c>
      <c r="G52" s="109"/>
      <c r="H52" s="109"/>
      <c r="I52" s="110"/>
      <c r="J52" s="110">
        <f>D52-E52</f>
        <v>-0.0009999999999976694</v>
      </c>
      <c r="K52" s="173"/>
    </row>
    <row r="53" spans="1:11" ht="25.5">
      <c r="A53" s="176"/>
      <c r="B53" s="177"/>
      <c r="C53" s="108" t="s">
        <v>260</v>
      </c>
      <c r="D53" s="118">
        <v>0</v>
      </c>
      <c r="E53" s="118">
        <v>0</v>
      </c>
      <c r="F53" s="109">
        <v>0</v>
      </c>
      <c r="G53" s="109"/>
      <c r="H53" s="109"/>
      <c r="I53" s="110"/>
      <c r="J53" s="110">
        <f>D53-E53</f>
        <v>0</v>
      </c>
      <c r="K53" s="174"/>
    </row>
    <row r="54" spans="1:11" ht="15" hidden="1">
      <c r="A54" s="176" t="s">
        <v>8</v>
      </c>
      <c r="B54" s="177" t="s">
        <v>293</v>
      </c>
      <c r="C54" s="106" t="s">
        <v>41</v>
      </c>
      <c r="D54" s="117">
        <f>D55+D56+D57</f>
        <v>0</v>
      </c>
      <c r="E54" s="117">
        <f>E55+E56+E57+E58</f>
        <v>0</v>
      </c>
      <c r="F54" s="107">
        <v>0</v>
      </c>
      <c r="G54" s="107">
        <f>G55+G56+G57+G58+G59</f>
        <v>0</v>
      </c>
      <c r="H54" s="107">
        <f>H55+H56+H57+H58+H59</f>
        <v>0</v>
      </c>
      <c r="I54" s="107">
        <v>0</v>
      </c>
      <c r="J54" s="107">
        <f>J58</f>
        <v>0</v>
      </c>
      <c r="K54" s="172" t="s">
        <v>302</v>
      </c>
    </row>
    <row r="55" spans="1:11" ht="15" hidden="1">
      <c r="A55" s="176"/>
      <c r="B55" s="177"/>
      <c r="C55" s="108" t="s">
        <v>37</v>
      </c>
      <c r="D55" s="118">
        <v>0</v>
      </c>
      <c r="E55" s="118">
        <v>0</v>
      </c>
      <c r="F55" s="109">
        <v>0</v>
      </c>
      <c r="G55" s="109"/>
      <c r="H55" s="109"/>
      <c r="I55" s="110"/>
      <c r="J55" s="110">
        <f>D55-E55</f>
        <v>0</v>
      </c>
      <c r="K55" s="173"/>
    </row>
    <row r="56" spans="1:11" ht="15" customHeight="1" hidden="1">
      <c r="A56" s="176"/>
      <c r="B56" s="177"/>
      <c r="C56" s="108" t="s">
        <v>2</v>
      </c>
      <c r="D56" s="118">
        <v>0</v>
      </c>
      <c r="E56" s="118">
        <v>0</v>
      </c>
      <c r="F56" s="109">
        <v>0</v>
      </c>
      <c r="G56" s="109"/>
      <c r="H56" s="109"/>
      <c r="I56" s="110"/>
      <c r="J56" s="110">
        <f>D56-E56</f>
        <v>0</v>
      </c>
      <c r="K56" s="173"/>
    </row>
    <row r="57" spans="1:11" ht="15" hidden="1">
      <c r="A57" s="176"/>
      <c r="B57" s="177"/>
      <c r="C57" s="108" t="s">
        <v>258</v>
      </c>
      <c r="D57" s="118">
        <f>D58</f>
        <v>0</v>
      </c>
      <c r="E57" s="118">
        <f>E58</f>
        <v>0</v>
      </c>
      <c r="F57" s="109">
        <v>0</v>
      </c>
      <c r="G57" s="109"/>
      <c r="H57" s="109"/>
      <c r="I57" s="110"/>
      <c r="J57" s="110">
        <v>0</v>
      </c>
      <c r="K57" s="173"/>
    </row>
    <row r="58" spans="1:11" ht="38.25" hidden="1">
      <c r="A58" s="176"/>
      <c r="B58" s="177"/>
      <c r="C58" s="108" t="s">
        <v>259</v>
      </c>
      <c r="D58" s="118">
        <v>0</v>
      </c>
      <c r="E58" s="118">
        <v>0</v>
      </c>
      <c r="F58" s="109">
        <v>0</v>
      </c>
      <c r="G58" s="109"/>
      <c r="H58" s="109"/>
      <c r="I58" s="110"/>
      <c r="J58" s="110">
        <v>0</v>
      </c>
      <c r="K58" s="173"/>
    </row>
    <row r="59" spans="1:11" ht="25.5" hidden="1">
      <c r="A59" s="176"/>
      <c r="B59" s="177"/>
      <c r="C59" s="108" t="s">
        <v>260</v>
      </c>
      <c r="D59" s="118">
        <v>0</v>
      </c>
      <c r="E59" s="118">
        <v>0</v>
      </c>
      <c r="F59" s="109">
        <v>0</v>
      </c>
      <c r="G59" s="109"/>
      <c r="H59" s="109"/>
      <c r="I59" s="110"/>
      <c r="J59" s="110">
        <f>D59-E59</f>
        <v>0</v>
      </c>
      <c r="K59" s="174"/>
    </row>
    <row r="60" spans="1:11" ht="15" hidden="1">
      <c r="A60" s="176" t="s">
        <v>14</v>
      </c>
      <c r="B60" s="177" t="s">
        <v>277</v>
      </c>
      <c r="C60" s="106" t="s">
        <v>41</v>
      </c>
      <c r="D60" s="117">
        <f>D61+D62+D63</f>
        <v>0</v>
      </c>
      <c r="E60" s="117">
        <f>E61+E62+E63</f>
        <v>0</v>
      </c>
      <c r="F60" s="107">
        <v>0</v>
      </c>
      <c r="G60" s="107">
        <f>G61+G62+G63+G64+G65</f>
        <v>0</v>
      </c>
      <c r="H60" s="107">
        <f>H61+H62+H63+H64+H65</f>
        <v>0</v>
      </c>
      <c r="I60" s="107">
        <v>0</v>
      </c>
      <c r="J60" s="107">
        <f>J64</f>
        <v>0</v>
      </c>
      <c r="K60" s="172" t="s">
        <v>303</v>
      </c>
    </row>
    <row r="61" spans="1:11" ht="15" hidden="1">
      <c r="A61" s="176"/>
      <c r="B61" s="177"/>
      <c r="C61" s="108" t="s">
        <v>37</v>
      </c>
      <c r="D61" s="118">
        <v>0</v>
      </c>
      <c r="E61" s="118">
        <v>0</v>
      </c>
      <c r="F61" s="109">
        <v>0</v>
      </c>
      <c r="G61" s="109"/>
      <c r="H61" s="109"/>
      <c r="I61" s="110"/>
      <c r="J61" s="110">
        <f aca="true" t="shared" si="3" ref="J61:J71">D61-E61</f>
        <v>0</v>
      </c>
      <c r="K61" s="173"/>
    </row>
    <row r="62" spans="1:11" ht="17.25" customHeight="1" hidden="1">
      <c r="A62" s="176"/>
      <c r="B62" s="177"/>
      <c r="C62" s="108" t="s">
        <v>2</v>
      </c>
      <c r="D62" s="118">
        <v>0</v>
      </c>
      <c r="E62" s="118">
        <v>0</v>
      </c>
      <c r="F62" s="109">
        <v>0</v>
      </c>
      <c r="G62" s="109"/>
      <c r="H62" s="109"/>
      <c r="I62" s="110"/>
      <c r="J62" s="110">
        <f t="shared" si="3"/>
        <v>0</v>
      </c>
      <c r="K62" s="173"/>
    </row>
    <row r="63" spans="1:11" ht="15" hidden="1">
      <c r="A63" s="176"/>
      <c r="B63" s="177"/>
      <c r="C63" s="108" t="s">
        <v>258</v>
      </c>
      <c r="D63" s="118">
        <v>0</v>
      </c>
      <c r="E63" s="118">
        <v>0</v>
      </c>
      <c r="F63" s="109">
        <v>0</v>
      </c>
      <c r="G63" s="109"/>
      <c r="H63" s="109"/>
      <c r="I63" s="110"/>
      <c r="J63" s="110">
        <v>0</v>
      </c>
      <c r="K63" s="173"/>
    </row>
    <row r="64" spans="1:11" ht="38.25" hidden="1">
      <c r="A64" s="176"/>
      <c r="B64" s="177"/>
      <c r="C64" s="108" t="s">
        <v>259</v>
      </c>
      <c r="D64" s="118">
        <v>0</v>
      </c>
      <c r="E64" s="118">
        <v>0</v>
      </c>
      <c r="F64" s="109">
        <v>0</v>
      </c>
      <c r="G64" s="109"/>
      <c r="H64" s="109"/>
      <c r="I64" s="110"/>
      <c r="J64" s="110">
        <v>0</v>
      </c>
      <c r="K64" s="173"/>
    </row>
    <row r="65" spans="1:11" ht="30" customHeight="1" hidden="1">
      <c r="A65" s="176"/>
      <c r="B65" s="177"/>
      <c r="C65" s="108" t="s">
        <v>260</v>
      </c>
      <c r="D65" s="118">
        <v>0</v>
      </c>
      <c r="E65" s="118">
        <v>0</v>
      </c>
      <c r="F65" s="109">
        <v>0</v>
      </c>
      <c r="G65" s="109"/>
      <c r="H65" s="109"/>
      <c r="I65" s="110"/>
      <c r="J65" s="110">
        <f t="shared" si="3"/>
        <v>0</v>
      </c>
      <c r="K65" s="174"/>
    </row>
    <row r="66" spans="1:11" ht="15">
      <c r="A66" s="176" t="s">
        <v>8</v>
      </c>
      <c r="B66" s="177" t="s">
        <v>272</v>
      </c>
      <c r="C66" s="106" t="s">
        <v>41</v>
      </c>
      <c r="D66" s="117">
        <f>D67+D68+D69</f>
        <v>5656.639</v>
      </c>
      <c r="E66" s="117">
        <f>E67+E68+E69</f>
        <v>5656.643</v>
      </c>
      <c r="F66" s="107">
        <f>E66/D66*100</f>
        <v>100.00007071336883</v>
      </c>
      <c r="G66" s="107">
        <f>G67+G68+G69+G70+G71</f>
        <v>0</v>
      </c>
      <c r="H66" s="107">
        <f>H67+H68+H69+H70+H71</f>
        <v>0</v>
      </c>
      <c r="I66" s="107">
        <v>0</v>
      </c>
      <c r="J66" s="107">
        <f>J70</f>
        <v>0</v>
      </c>
      <c r="K66" s="172" t="s">
        <v>368</v>
      </c>
    </row>
    <row r="67" spans="1:11" ht="15">
      <c r="A67" s="176"/>
      <c r="B67" s="177"/>
      <c r="C67" s="108" t="s">
        <v>37</v>
      </c>
      <c r="D67" s="118">
        <v>0</v>
      </c>
      <c r="E67" s="118">
        <v>0</v>
      </c>
      <c r="F67" s="109">
        <v>0</v>
      </c>
      <c r="G67" s="109"/>
      <c r="H67" s="109"/>
      <c r="I67" s="110"/>
      <c r="J67" s="110">
        <f t="shared" si="3"/>
        <v>0</v>
      </c>
      <c r="K67" s="173"/>
    </row>
    <row r="68" spans="1:11" ht="15" customHeight="1">
      <c r="A68" s="176"/>
      <c r="B68" s="177"/>
      <c r="C68" s="108" t="s">
        <v>2</v>
      </c>
      <c r="D68" s="118">
        <v>0</v>
      </c>
      <c r="E68" s="118">
        <v>0</v>
      </c>
      <c r="F68" s="109">
        <v>0</v>
      </c>
      <c r="G68" s="109"/>
      <c r="H68" s="109"/>
      <c r="I68" s="110"/>
      <c r="J68" s="110">
        <f t="shared" si="3"/>
        <v>0</v>
      </c>
      <c r="K68" s="173"/>
    </row>
    <row r="69" spans="1:11" ht="15">
      <c r="A69" s="176"/>
      <c r="B69" s="177"/>
      <c r="C69" s="108" t="s">
        <v>258</v>
      </c>
      <c r="D69" s="118">
        <v>5656.639</v>
      </c>
      <c r="E69" s="118">
        <v>5656.643</v>
      </c>
      <c r="F69" s="109">
        <f>E69/D69*100</f>
        <v>100.00007071336883</v>
      </c>
      <c r="G69" s="109"/>
      <c r="H69" s="109"/>
      <c r="I69" s="110"/>
      <c r="J69" s="110">
        <v>0</v>
      </c>
      <c r="K69" s="173"/>
    </row>
    <row r="70" spans="1:11" ht="38.25">
      <c r="A70" s="176"/>
      <c r="B70" s="177"/>
      <c r="C70" s="108" t="s">
        <v>259</v>
      </c>
      <c r="D70" s="118">
        <v>5656.639</v>
      </c>
      <c r="E70" s="118">
        <v>5656.643</v>
      </c>
      <c r="F70" s="109">
        <f>E70/D70*100</f>
        <v>100.00007071336883</v>
      </c>
      <c r="G70" s="109"/>
      <c r="H70" s="109"/>
      <c r="I70" s="110"/>
      <c r="J70" s="110">
        <v>0</v>
      </c>
      <c r="K70" s="173"/>
    </row>
    <row r="71" spans="1:11" ht="30.75" customHeight="1">
      <c r="A71" s="176"/>
      <c r="B71" s="177"/>
      <c r="C71" s="108" t="s">
        <v>260</v>
      </c>
      <c r="D71" s="118">
        <v>0</v>
      </c>
      <c r="E71" s="118">
        <v>0</v>
      </c>
      <c r="F71" s="109">
        <v>0</v>
      </c>
      <c r="G71" s="109"/>
      <c r="H71" s="109"/>
      <c r="I71" s="110"/>
      <c r="J71" s="110">
        <f t="shared" si="3"/>
        <v>0</v>
      </c>
      <c r="K71" s="174"/>
    </row>
    <row r="72" spans="1:11" ht="15">
      <c r="A72" s="176" t="s">
        <v>14</v>
      </c>
      <c r="B72" s="177" t="s">
        <v>273</v>
      </c>
      <c r="C72" s="106" t="s">
        <v>41</v>
      </c>
      <c r="D72" s="117">
        <f>D73+D74+D75</f>
        <v>500</v>
      </c>
      <c r="E72" s="117">
        <f>E73+E74+E75</f>
        <v>500</v>
      </c>
      <c r="F72" s="107">
        <f>E72/D72*100</f>
        <v>100</v>
      </c>
      <c r="G72" s="107">
        <f>G73+G74+G75+G76+G77</f>
        <v>0</v>
      </c>
      <c r="H72" s="107">
        <f>H73+H74+H75+H76+H77</f>
        <v>0</v>
      </c>
      <c r="I72" s="107">
        <v>0</v>
      </c>
      <c r="J72" s="107">
        <f>J76</f>
        <v>0</v>
      </c>
      <c r="K72" s="172" t="s">
        <v>362</v>
      </c>
    </row>
    <row r="73" spans="1:11" ht="15">
      <c r="A73" s="176"/>
      <c r="B73" s="177"/>
      <c r="C73" s="108" t="s">
        <v>37</v>
      </c>
      <c r="D73" s="118">
        <v>0</v>
      </c>
      <c r="E73" s="118">
        <v>0</v>
      </c>
      <c r="F73" s="109">
        <v>0</v>
      </c>
      <c r="G73" s="109"/>
      <c r="H73" s="110"/>
      <c r="I73" s="110"/>
      <c r="J73" s="110">
        <f>D73-E73</f>
        <v>0</v>
      </c>
      <c r="K73" s="173"/>
    </row>
    <row r="74" spans="1:11" ht="14.25" customHeight="1">
      <c r="A74" s="176"/>
      <c r="B74" s="177"/>
      <c r="C74" s="108" t="s">
        <v>2</v>
      </c>
      <c r="D74" s="118">
        <v>0</v>
      </c>
      <c r="E74" s="118">
        <v>0</v>
      </c>
      <c r="F74" s="109">
        <v>0</v>
      </c>
      <c r="G74" s="109"/>
      <c r="H74" s="110"/>
      <c r="I74" s="110"/>
      <c r="J74" s="110">
        <f>D74-E74</f>
        <v>0</v>
      </c>
      <c r="K74" s="173"/>
    </row>
    <row r="75" spans="1:11" ht="15">
      <c r="A75" s="176"/>
      <c r="B75" s="177"/>
      <c r="C75" s="108" t="s">
        <v>258</v>
      </c>
      <c r="D75" s="118">
        <f>D76</f>
        <v>500</v>
      </c>
      <c r="E75" s="118">
        <f>E76</f>
        <v>500</v>
      </c>
      <c r="F75" s="109">
        <f>E75/D75*100</f>
        <v>100</v>
      </c>
      <c r="G75" s="109"/>
      <c r="H75" s="110"/>
      <c r="I75" s="110"/>
      <c r="J75" s="110">
        <v>0</v>
      </c>
      <c r="K75" s="173"/>
    </row>
    <row r="76" spans="1:11" ht="38.25">
      <c r="A76" s="176"/>
      <c r="B76" s="177"/>
      <c r="C76" s="108" t="s">
        <v>259</v>
      </c>
      <c r="D76" s="118">
        <v>500</v>
      </c>
      <c r="E76" s="118">
        <v>500</v>
      </c>
      <c r="F76" s="109">
        <f>E76/D76*100</f>
        <v>100</v>
      </c>
      <c r="G76" s="109"/>
      <c r="H76" s="110"/>
      <c r="I76" s="110"/>
      <c r="J76" s="110">
        <v>0</v>
      </c>
      <c r="K76" s="173"/>
    </row>
    <row r="77" spans="1:11" ht="25.5">
      <c r="A77" s="176"/>
      <c r="B77" s="177"/>
      <c r="C77" s="108" t="s">
        <v>260</v>
      </c>
      <c r="D77" s="118">
        <v>0</v>
      </c>
      <c r="E77" s="118">
        <v>0</v>
      </c>
      <c r="F77" s="109">
        <v>0</v>
      </c>
      <c r="G77" s="109"/>
      <c r="H77" s="110"/>
      <c r="I77" s="110"/>
      <c r="J77" s="110">
        <f>D77-E77</f>
        <v>0</v>
      </c>
      <c r="K77" s="174"/>
    </row>
    <row r="78" spans="1:11" ht="15" hidden="1">
      <c r="A78" s="176" t="s">
        <v>267</v>
      </c>
      <c r="B78" s="177" t="s">
        <v>274</v>
      </c>
      <c r="C78" s="106" t="s">
        <v>41</v>
      </c>
      <c r="D78" s="117">
        <f>D79+D80+D81+D82</f>
        <v>0</v>
      </c>
      <c r="E78" s="117">
        <f>E79+E80+E81+E82</f>
        <v>0</v>
      </c>
      <c r="F78" s="107" t="e">
        <f>E78/D78*100</f>
        <v>#DIV/0!</v>
      </c>
      <c r="G78" s="107">
        <f>G79+G80+G81+G82+G83</f>
        <v>0</v>
      </c>
      <c r="H78" s="107">
        <f>H79+H80+H81+H82+H83</f>
        <v>0</v>
      </c>
      <c r="I78" s="107">
        <f>I81</f>
        <v>0</v>
      </c>
      <c r="J78" s="107">
        <f>J82</f>
        <v>0</v>
      </c>
      <c r="K78" s="172"/>
    </row>
    <row r="79" spans="1:11" ht="15" hidden="1">
      <c r="A79" s="176"/>
      <c r="B79" s="177"/>
      <c r="C79" s="108" t="s">
        <v>37</v>
      </c>
      <c r="D79" s="118">
        <v>0</v>
      </c>
      <c r="E79" s="118">
        <v>0</v>
      </c>
      <c r="F79" s="109">
        <v>0</v>
      </c>
      <c r="G79" s="109"/>
      <c r="H79" s="110"/>
      <c r="I79" s="110"/>
      <c r="J79" s="110">
        <f>D79-E79</f>
        <v>0</v>
      </c>
      <c r="K79" s="173"/>
    </row>
    <row r="80" spans="1:11" ht="13.5" customHeight="1" hidden="1">
      <c r="A80" s="176"/>
      <c r="B80" s="177"/>
      <c r="C80" s="108" t="s">
        <v>2</v>
      </c>
      <c r="D80" s="118">
        <v>0</v>
      </c>
      <c r="E80" s="118">
        <v>0</v>
      </c>
      <c r="F80" s="109">
        <v>0</v>
      </c>
      <c r="G80" s="109"/>
      <c r="H80" s="110"/>
      <c r="I80" s="110"/>
      <c r="J80" s="110">
        <f>D80-E80</f>
        <v>0</v>
      </c>
      <c r="K80" s="173"/>
    </row>
    <row r="81" spans="1:11" ht="15" hidden="1">
      <c r="A81" s="176"/>
      <c r="B81" s="177"/>
      <c r="C81" s="108" t="s">
        <v>258</v>
      </c>
      <c r="D81" s="118">
        <v>0</v>
      </c>
      <c r="E81" s="118">
        <v>0</v>
      </c>
      <c r="F81" s="109">
        <v>0</v>
      </c>
      <c r="G81" s="109"/>
      <c r="H81" s="110"/>
      <c r="I81" s="110"/>
      <c r="J81" s="110">
        <f>D81-E81</f>
        <v>0</v>
      </c>
      <c r="K81" s="173"/>
    </row>
    <row r="82" spans="1:11" ht="38.25" hidden="1">
      <c r="A82" s="176"/>
      <c r="B82" s="177"/>
      <c r="C82" s="108" t="s">
        <v>259</v>
      </c>
      <c r="D82" s="118">
        <v>0</v>
      </c>
      <c r="E82" s="118">
        <v>0</v>
      </c>
      <c r="F82" s="109">
        <v>0</v>
      </c>
      <c r="G82" s="109"/>
      <c r="H82" s="110"/>
      <c r="I82" s="110"/>
      <c r="J82" s="110">
        <f>D82-E82</f>
        <v>0</v>
      </c>
      <c r="K82" s="173"/>
    </row>
    <row r="83" spans="1:11" ht="25.5" hidden="1">
      <c r="A83" s="176"/>
      <c r="B83" s="177"/>
      <c r="C83" s="108" t="s">
        <v>260</v>
      </c>
      <c r="D83" s="118">
        <v>0</v>
      </c>
      <c r="E83" s="118">
        <v>0</v>
      </c>
      <c r="F83" s="109">
        <v>0</v>
      </c>
      <c r="G83" s="109"/>
      <c r="H83" s="110"/>
      <c r="I83" s="110"/>
      <c r="J83" s="110">
        <f>D83-E83</f>
        <v>0</v>
      </c>
      <c r="K83" s="174"/>
    </row>
    <row r="84" spans="1:11" ht="15" hidden="1">
      <c r="A84" s="176" t="s">
        <v>268</v>
      </c>
      <c r="B84" s="177" t="s">
        <v>275</v>
      </c>
      <c r="C84" s="106" t="s">
        <v>41</v>
      </c>
      <c r="D84" s="117">
        <f>D85+D86+D87+D88</f>
        <v>0</v>
      </c>
      <c r="E84" s="117">
        <f>E85+E86+E87+E88</f>
        <v>0</v>
      </c>
      <c r="F84" s="107" t="e">
        <f>E84/D84*100</f>
        <v>#DIV/0!</v>
      </c>
      <c r="G84" s="107">
        <f>G85+G86+G87+G88+G89</f>
        <v>0</v>
      </c>
      <c r="H84" s="107">
        <f>H85+H86+H87+H88+H89</f>
        <v>0</v>
      </c>
      <c r="I84" s="107">
        <f>I87</f>
        <v>0</v>
      </c>
      <c r="J84" s="107">
        <f>J88</f>
        <v>0</v>
      </c>
      <c r="K84" s="172"/>
    </row>
    <row r="85" spans="1:11" ht="15" hidden="1">
      <c r="A85" s="176"/>
      <c r="B85" s="177"/>
      <c r="C85" s="108" t="s">
        <v>37</v>
      </c>
      <c r="D85" s="118">
        <v>0</v>
      </c>
      <c r="E85" s="118">
        <v>0</v>
      </c>
      <c r="F85" s="109">
        <v>0</v>
      </c>
      <c r="G85" s="109"/>
      <c r="H85" s="110"/>
      <c r="I85" s="110"/>
      <c r="J85" s="110">
        <f>D85-E85</f>
        <v>0</v>
      </c>
      <c r="K85" s="173"/>
    </row>
    <row r="86" spans="1:11" ht="25.5" hidden="1">
      <c r="A86" s="176"/>
      <c r="B86" s="177"/>
      <c r="C86" s="108" t="s">
        <v>2</v>
      </c>
      <c r="D86" s="118">
        <v>0</v>
      </c>
      <c r="E86" s="118">
        <v>0</v>
      </c>
      <c r="F86" s="109">
        <v>0</v>
      </c>
      <c r="G86" s="109"/>
      <c r="H86" s="110"/>
      <c r="I86" s="110"/>
      <c r="J86" s="110">
        <f>D86-E86</f>
        <v>0</v>
      </c>
      <c r="K86" s="173"/>
    </row>
    <row r="87" spans="1:11" ht="15" hidden="1">
      <c r="A87" s="176"/>
      <c r="B87" s="177"/>
      <c r="C87" s="108" t="s">
        <v>258</v>
      </c>
      <c r="D87" s="118">
        <v>0</v>
      </c>
      <c r="E87" s="118">
        <v>0</v>
      </c>
      <c r="F87" s="109">
        <v>0</v>
      </c>
      <c r="G87" s="109"/>
      <c r="H87" s="110"/>
      <c r="I87" s="110"/>
      <c r="J87" s="110">
        <f>D87-E87</f>
        <v>0</v>
      </c>
      <c r="K87" s="173"/>
    </row>
    <row r="88" spans="1:11" ht="38.25" hidden="1">
      <c r="A88" s="176"/>
      <c r="B88" s="177"/>
      <c r="C88" s="108" t="s">
        <v>259</v>
      </c>
      <c r="D88" s="118">
        <v>0</v>
      </c>
      <c r="E88" s="118">
        <v>0</v>
      </c>
      <c r="F88" s="109">
        <v>0</v>
      </c>
      <c r="G88" s="109"/>
      <c r="H88" s="110"/>
      <c r="I88" s="110"/>
      <c r="J88" s="110">
        <f>D88-E88</f>
        <v>0</v>
      </c>
      <c r="K88" s="173"/>
    </row>
    <row r="89" spans="1:11" ht="25.5" hidden="1">
      <c r="A89" s="176"/>
      <c r="B89" s="177"/>
      <c r="C89" s="108" t="s">
        <v>260</v>
      </c>
      <c r="D89" s="118">
        <v>0</v>
      </c>
      <c r="E89" s="118">
        <v>0</v>
      </c>
      <c r="F89" s="109">
        <v>0</v>
      </c>
      <c r="G89" s="109"/>
      <c r="H89" s="110"/>
      <c r="I89" s="110"/>
      <c r="J89" s="110">
        <f>D89-E89</f>
        <v>0</v>
      </c>
      <c r="K89" s="174"/>
    </row>
    <row r="90" spans="1:11" ht="15" hidden="1">
      <c r="A90" s="176" t="s">
        <v>269</v>
      </c>
      <c r="B90" s="177" t="s">
        <v>276</v>
      </c>
      <c r="C90" s="106" t="s">
        <v>41</v>
      </c>
      <c r="D90" s="117">
        <f>D91+D92+D93+D94</f>
        <v>0</v>
      </c>
      <c r="E90" s="117">
        <f>E91+E92+E93+E94</f>
        <v>0</v>
      </c>
      <c r="F90" s="107" t="e">
        <f>E90/D90*100</f>
        <v>#DIV/0!</v>
      </c>
      <c r="G90" s="107">
        <f>G91+G92+G93+G94+G95</f>
        <v>0</v>
      </c>
      <c r="H90" s="107">
        <f>H91+H92+H93+H94+H95</f>
        <v>0</v>
      </c>
      <c r="I90" s="107">
        <f>I93</f>
        <v>0</v>
      </c>
      <c r="J90" s="107">
        <f>J94</f>
        <v>0</v>
      </c>
      <c r="K90" s="172"/>
    </row>
    <row r="91" spans="1:11" ht="15" hidden="1">
      <c r="A91" s="176"/>
      <c r="B91" s="177"/>
      <c r="C91" s="108" t="s">
        <v>37</v>
      </c>
      <c r="D91" s="118">
        <v>0</v>
      </c>
      <c r="E91" s="118">
        <v>0</v>
      </c>
      <c r="F91" s="109">
        <v>0</v>
      </c>
      <c r="G91" s="109"/>
      <c r="H91" s="110"/>
      <c r="I91" s="110"/>
      <c r="J91" s="110">
        <f>D91-E91</f>
        <v>0</v>
      </c>
      <c r="K91" s="173"/>
    </row>
    <row r="92" spans="1:11" ht="25.5" hidden="1">
      <c r="A92" s="176"/>
      <c r="B92" s="177"/>
      <c r="C92" s="108" t="s">
        <v>2</v>
      </c>
      <c r="D92" s="118">
        <v>0</v>
      </c>
      <c r="E92" s="118">
        <v>0</v>
      </c>
      <c r="F92" s="109">
        <v>0</v>
      </c>
      <c r="G92" s="109"/>
      <c r="H92" s="110"/>
      <c r="I92" s="110"/>
      <c r="J92" s="110">
        <f>D92-E92</f>
        <v>0</v>
      </c>
      <c r="K92" s="173"/>
    </row>
    <row r="93" spans="1:11" ht="15" hidden="1">
      <c r="A93" s="176"/>
      <c r="B93" s="177"/>
      <c r="C93" s="108" t="s">
        <v>258</v>
      </c>
      <c r="D93" s="118">
        <v>0</v>
      </c>
      <c r="E93" s="118">
        <v>0</v>
      </c>
      <c r="F93" s="109">
        <v>0</v>
      </c>
      <c r="G93" s="109"/>
      <c r="H93" s="110"/>
      <c r="I93" s="110"/>
      <c r="J93" s="110">
        <f>D93-E93</f>
        <v>0</v>
      </c>
      <c r="K93" s="173"/>
    </row>
    <row r="94" spans="1:11" ht="38.25" hidden="1">
      <c r="A94" s="176"/>
      <c r="B94" s="177"/>
      <c r="C94" s="108" t="s">
        <v>259</v>
      </c>
      <c r="D94" s="118">
        <v>0</v>
      </c>
      <c r="E94" s="118">
        <v>0</v>
      </c>
      <c r="F94" s="109">
        <v>0</v>
      </c>
      <c r="G94" s="109"/>
      <c r="H94" s="110"/>
      <c r="I94" s="110"/>
      <c r="J94" s="110">
        <f>D94-E94</f>
        <v>0</v>
      </c>
      <c r="K94" s="173"/>
    </row>
    <row r="95" spans="1:11" ht="25.5" hidden="1">
      <c r="A95" s="176"/>
      <c r="B95" s="177"/>
      <c r="C95" s="108" t="s">
        <v>260</v>
      </c>
      <c r="D95" s="118">
        <v>0</v>
      </c>
      <c r="E95" s="118">
        <v>0</v>
      </c>
      <c r="F95" s="109">
        <v>0</v>
      </c>
      <c r="G95" s="109"/>
      <c r="H95" s="110"/>
      <c r="I95" s="110"/>
      <c r="J95" s="110">
        <f>D95-E95</f>
        <v>0</v>
      </c>
      <c r="K95" s="174"/>
    </row>
    <row r="96" spans="1:11" ht="15">
      <c r="A96" s="176" t="s">
        <v>15</v>
      </c>
      <c r="B96" s="177" t="s">
        <v>297</v>
      </c>
      <c r="C96" s="106" t="s">
        <v>41</v>
      </c>
      <c r="D96" s="117">
        <f>D97+D98+D99</f>
        <v>1.096</v>
      </c>
      <c r="E96" s="117">
        <f>E97+E98+E99</f>
        <v>1.096</v>
      </c>
      <c r="F96" s="107">
        <f>E96/D96*100</f>
        <v>100</v>
      </c>
      <c r="G96" s="107">
        <f>G97+G98+G99+G100+G101</f>
        <v>0</v>
      </c>
      <c r="H96" s="107">
        <f>H97+H98+H99+H100+H101</f>
        <v>0</v>
      </c>
      <c r="I96" s="107">
        <v>0</v>
      </c>
      <c r="J96" s="107">
        <f>J100</f>
        <v>0</v>
      </c>
      <c r="K96" s="172" t="s">
        <v>362</v>
      </c>
    </row>
    <row r="97" spans="1:11" ht="15">
      <c r="A97" s="176"/>
      <c r="B97" s="177"/>
      <c r="C97" s="108" t="s">
        <v>37</v>
      </c>
      <c r="D97" s="118">
        <v>0</v>
      </c>
      <c r="E97" s="118">
        <v>0</v>
      </c>
      <c r="F97" s="109">
        <v>0</v>
      </c>
      <c r="G97" s="109"/>
      <c r="H97" s="110"/>
      <c r="I97" s="110"/>
      <c r="J97" s="110">
        <f>D97-E97</f>
        <v>0</v>
      </c>
      <c r="K97" s="173"/>
    </row>
    <row r="98" spans="1:11" ht="12.75" customHeight="1">
      <c r="A98" s="176"/>
      <c r="B98" s="177"/>
      <c r="C98" s="108" t="s">
        <v>2</v>
      </c>
      <c r="D98" s="118">
        <v>0</v>
      </c>
      <c r="E98" s="118">
        <v>0</v>
      </c>
      <c r="F98" s="109">
        <v>0</v>
      </c>
      <c r="G98" s="109"/>
      <c r="H98" s="110"/>
      <c r="I98" s="110"/>
      <c r="J98" s="110">
        <f>D98-E98</f>
        <v>0</v>
      </c>
      <c r="K98" s="173"/>
    </row>
    <row r="99" spans="1:11" ht="15">
      <c r="A99" s="176"/>
      <c r="B99" s="177"/>
      <c r="C99" s="108" t="s">
        <v>258</v>
      </c>
      <c r="D99" s="118">
        <v>1.096</v>
      </c>
      <c r="E99" s="118">
        <f>E100</f>
        <v>1.096</v>
      </c>
      <c r="F99" s="109">
        <f>E99/D99*100</f>
        <v>100</v>
      </c>
      <c r="G99" s="109"/>
      <c r="H99" s="110"/>
      <c r="I99" s="110"/>
      <c r="J99" s="110">
        <v>0</v>
      </c>
      <c r="K99" s="173"/>
    </row>
    <row r="100" spans="1:11" ht="38.25">
      <c r="A100" s="176"/>
      <c r="B100" s="177"/>
      <c r="C100" s="108" t="s">
        <v>259</v>
      </c>
      <c r="D100" s="118">
        <v>1.096</v>
      </c>
      <c r="E100" s="118">
        <v>1.096</v>
      </c>
      <c r="F100" s="109">
        <f>E100/D100*100</f>
        <v>100</v>
      </c>
      <c r="G100" s="109"/>
      <c r="H100" s="110"/>
      <c r="I100" s="110"/>
      <c r="J100" s="110">
        <v>0</v>
      </c>
      <c r="K100" s="173"/>
    </row>
    <row r="101" spans="1:11" ht="25.5">
      <c r="A101" s="176"/>
      <c r="B101" s="177"/>
      <c r="C101" s="108" t="s">
        <v>260</v>
      </c>
      <c r="D101" s="118">
        <v>0</v>
      </c>
      <c r="E101" s="118">
        <v>0</v>
      </c>
      <c r="F101" s="109">
        <v>0</v>
      </c>
      <c r="G101" s="109"/>
      <c r="H101" s="110"/>
      <c r="I101" s="110"/>
      <c r="J101" s="110">
        <f>D101-E101</f>
        <v>0</v>
      </c>
      <c r="K101" s="174"/>
    </row>
    <row r="102" spans="1:11" ht="15">
      <c r="A102" s="176" t="s">
        <v>283</v>
      </c>
      <c r="B102" s="177" t="s">
        <v>296</v>
      </c>
      <c r="C102" s="106" t="s">
        <v>41</v>
      </c>
      <c r="D102" s="117">
        <f>D103+D104+D105</f>
        <v>103.769</v>
      </c>
      <c r="E102" s="117">
        <f>E103+E104+E105</f>
        <v>103.77</v>
      </c>
      <c r="F102" s="107">
        <f>E102/D102*100</f>
        <v>100.0009636789407</v>
      </c>
      <c r="G102" s="107">
        <f>G103+G104+G105+G106+G107</f>
        <v>0</v>
      </c>
      <c r="H102" s="107">
        <f>H103+H104+H105+H106+H107</f>
        <v>0</v>
      </c>
      <c r="I102" s="107">
        <v>0</v>
      </c>
      <c r="J102" s="107">
        <f>J105+J106</f>
        <v>0</v>
      </c>
      <c r="K102" s="172" t="s">
        <v>362</v>
      </c>
    </row>
    <row r="103" spans="1:11" ht="15">
      <c r="A103" s="176"/>
      <c r="B103" s="177"/>
      <c r="C103" s="108" t="s">
        <v>37</v>
      </c>
      <c r="D103" s="118">
        <v>0</v>
      </c>
      <c r="E103" s="118">
        <v>0</v>
      </c>
      <c r="F103" s="109">
        <v>0</v>
      </c>
      <c r="G103" s="109"/>
      <c r="H103" s="110"/>
      <c r="I103" s="110"/>
      <c r="J103" s="110">
        <f>D103-E103</f>
        <v>0</v>
      </c>
      <c r="K103" s="173"/>
    </row>
    <row r="104" spans="1:11" ht="14.25" customHeight="1">
      <c r="A104" s="176"/>
      <c r="B104" s="177"/>
      <c r="C104" s="108" t="s">
        <v>2</v>
      </c>
      <c r="D104" s="118">
        <v>0</v>
      </c>
      <c r="E104" s="118">
        <v>0</v>
      </c>
      <c r="F104" s="109">
        <v>0</v>
      </c>
      <c r="G104" s="109"/>
      <c r="H104" s="110"/>
      <c r="I104" s="110"/>
      <c r="J104" s="110">
        <f>D104-E104</f>
        <v>0</v>
      </c>
      <c r="K104" s="173"/>
    </row>
    <row r="105" spans="1:11" ht="15">
      <c r="A105" s="176"/>
      <c r="B105" s="177"/>
      <c r="C105" s="108" t="s">
        <v>258</v>
      </c>
      <c r="D105" s="118">
        <v>103.769</v>
      </c>
      <c r="E105" s="118">
        <v>103.77</v>
      </c>
      <c r="F105" s="109">
        <f>E105/D105*100</f>
        <v>100.0009636789407</v>
      </c>
      <c r="G105" s="109"/>
      <c r="H105" s="110"/>
      <c r="I105" s="110"/>
      <c r="J105" s="110">
        <v>0</v>
      </c>
      <c r="K105" s="173"/>
    </row>
    <row r="106" spans="1:11" ht="38.25">
      <c r="A106" s="176"/>
      <c r="B106" s="177"/>
      <c r="C106" s="108" t="s">
        <v>259</v>
      </c>
      <c r="D106" s="118">
        <v>103.769</v>
      </c>
      <c r="E106" s="118">
        <v>103.77</v>
      </c>
      <c r="F106" s="109">
        <f>E106/D106*100</f>
        <v>100.0009636789407</v>
      </c>
      <c r="G106" s="109"/>
      <c r="H106" s="110"/>
      <c r="I106" s="110"/>
      <c r="J106" s="110">
        <v>0</v>
      </c>
      <c r="K106" s="173"/>
    </row>
    <row r="107" spans="1:11" ht="24" customHeight="1">
      <c r="A107" s="176"/>
      <c r="B107" s="177"/>
      <c r="C107" s="108" t="s">
        <v>260</v>
      </c>
      <c r="D107" s="118">
        <v>0</v>
      </c>
      <c r="E107" s="118">
        <v>0</v>
      </c>
      <c r="F107" s="109">
        <v>0</v>
      </c>
      <c r="G107" s="109"/>
      <c r="H107" s="110"/>
      <c r="I107" s="110"/>
      <c r="J107" s="110">
        <f>D107-E107</f>
        <v>0</v>
      </c>
      <c r="K107" s="174"/>
    </row>
    <row r="108" spans="1:11" ht="0.75" customHeight="1" hidden="1">
      <c r="A108" s="166" t="s">
        <v>284</v>
      </c>
      <c r="B108" s="169" t="s">
        <v>295</v>
      </c>
      <c r="C108" s="106" t="s">
        <v>41</v>
      </c>
      <c r="D108" s="117">
        <f>D109+D110+D111</f>
        <v>0</v>
      </c>
      <c r="E108" s="117">
        <f>E109+E110+E111</f>
        <v>0</v>
      </c>
      <c r="F108" s="107">
        <v>0</v>
      </c>
      <c r="G108" s="107">
        <f>G109+G110+G111+G112+G113</f>
        <v>0</v>
      </c>
      <c r="H108" s="107">
        <f>H109+H110+H111+H112+H113</f>
        <v>0</v>
      </c>
      <c r="I108" s="107">
        <v>0</v>
      </c>
      <c r="J108" s="107">
        <f>J111+J112</f>
        <v>0</v>
      </c>
      <c r="K108" s="172" t="s">
        <v>305</v>
      </c>
    </row>
    <row r="109" spans="1:11" ht="15" hidden="1">
      <c r="A109" s="167"/>
      <c r="B109" s="170"/>
      <c r="C109" s="108" t="s">
        <v>37</v>
      </c>
      <c r="D109" s="118">
        <v>0</v>
      </c>
      <c r="E109" s="118">
        <v>0</v>
      </c>
      <c r="F109" s="109">
        <v>0</v>
      </c>
      <c r="G109" s="109"/>
      <c r="H109" s="110"/>
      <c r="I109" s="110"/>
      <c r="J109" s="110">
        <f>D109-E109</f>
        <v>0</v>
      </c>
      <c r="K109" s="173"/>
    </row>
    <row r="110" spans="1:11" ht="16.5" customHeight="1" hidden="1">
      <c r="A110" s="167"/>
      <c r="B110" s="170"/>
      <c r="C110" s="108" t="s">
        <v>2</v>
      </c>
      <c r="D110" s="118">
        <v>0</v>
      </c>
      <c r="E110" s="118">
        <v>0</v>
      </c>
      <c r="F110" s="109">
        <v>0</v>
      </c>
      <c r="G110" s="109"/>
      <c r="H110" s="110"/>
      <c r="I110" s="110"/>
      <c r="J110" s="110">
        <f>D110-E110</f>
        <v>0</v>
      </c>
      <c r="K110" s="173"/>
    </row>
    <row r="111" spans="1:11" ht="15" hidden="1">
      <c r="A111" s="167"/>
      <c r="B111" s="170"/>
      <c r="C111" s="108" t="s">
        <v>258</v>
      </c>
      <c r="D111" s="118">
        <v>0</v>
      </c>
      <c r="E111" s="118">
        <v>0</v>
      </c>
      <c r="F111" s="109">
        <v>0</v>
      </c>
      <c r="G111" s="109"/>
      <c r="H111" s="110"/>
      <c r="I111" s="110"/>
      <c r="J111" s="110">
        <v>0</v>
      </c>
      <c r="K111" s="173"/>
    </row>
    <row r="112" spans="1:11" ht="38.25" hidden="1">
      <c r="A112" s="167"/>
      <c r="B112" s="170"/>
      <c r="C112" s="108" t="s">
        <v>259</v>
      </c>
      <c r="D112" s="118">
        <v>0</v>
      </c>
      <c r="E112" s="118">
        <v>0</v>
      </c>
      <c r="F112" s="109">
        <v>0</v>
      </c>
      <c r="G112" s="109"/>
      <c r="H112" s="110"/>
      <c r="I112" s="110"/>
      <c r="J112" s="110">
        <v>0</v>
      </c>
      <c r="K112" s="173"/>
    </row>
    <row r="113" spans="1:11" ht="25.5" hidden="1">
      <c r="A113" s="168"/>
      <c r="B113" s="171"/>
      <c r="C113" s="108" t="s">
        <v>260</v>
      </c>
      <c r="D113" s="118">
        <v>0</v>
      </c>
      <c r="E113" s="118">
        <v>0</v>
      </c>
      <c r="F113" s="109">
        <v>0</v>
      </c>
      <c r="G113" s="109"/>
      <c r="H113" s="110"/>
      <c r="I113" s="110"/>
      <c r="J113" s="110">
        <f>D113-E113</f>
        <v>0</v>
      </c>
      <c r="K113" s="174"/>
    </row>
    <row r="114" spans="1:11" ht="15">
      <c r="A114" s="176" t="s">
        <v>284</v>
      </c>
      <c r="B114" s="177" t="s">
        <v>278</v>
      </c>
      <c r="C114" s="106" t="s">
        <v>41</v>
      </c>
      <c r="D114" s="117">
        <f>D115+D116+D117</f>
        <v>156.53629</v>
      </c>
      <c r="E114" s="117">
        <f>E115+E116+E117</f>
        <v>156.53629</v>
      </c>
      <c r="F114" s="107">
        <f>E114/D114*100</f>
        <v>100</v>
      </c>
      <c r="G114" s="107">
        <f>G115+G116+G117+G118+G119</f>
        <v>0</v>
      </c>
      <c r="H114" s="107">
        <f>H115+H116+H117+H118+H119</f>
        <v>0</v>
      </c>
      <c r="I114" s="107">
        <v>0</v>
      </c>
      <c r="J114" s="107">
        <f>J118</f>
        <v>0</v>
      </c>
      <c r="K114" s="172" t="s">
        <v>362</v>
      </c>
    </row>
    <row r="115" spans="1:11" ht="15">
      <c r="A115" s="176"/>
      <c r="B115" s="177"/>
      <c r="C115" s="108" t="s">
        <v>37</v>
      </c>
      <c r="D115" s="118">
        <v>0</v>
      </c>
      <c r="E115" s="118">
        <v>0</v>
      </c>
      <c r="F115" s="109">
        <v>0</v>
      </c>
      <c r="G115" s="109"/>
      <c r="H115" s="109"/>
      <c r="I115" s="110"/>
      <c r="J115" s="110">
        <f>D115-E115</f>
        <v>0</v>
      </c>
      <c r="K115" s="173"/>
    </row>
    <row r="116" spans="1:11" ht="15" customHeight="1">
      <c r="A116" s="176"/>
      <c r="B116" s="177"/>
      <c r="C116" s="108" t="s">
        <v>2</v>
      </c>
      <c r="D116" s="118">
        <v>0</v>
      </c>
      <c r="E116" s="118">
        <v>0</v>
      </c>
      <c r="F116" s="109">
        <v>0</v>
      </c>
      <c r="G116" s="109"/>
      <c r="H116" s="109"/>
      <c r="I116" s="110"/>
      <c r="J116" s="110">
        <f>D116-E116</f>
        <v>0</v>
      </c>
      <c r="K116" s="173"/>
    </row>
    <row r="117" spans="1:11" ht="15">
      <c r="A117" s="176"/>
      <c r="B117" s="177"/>
      <c r="C117" s="108" t="s">
        <v>258</v>
      </c>
      <c r="D117" s="118">
        <v>156.53629</v>
      </c>
      <c r="E117" s="118">
        <v>156.53629</v>
      </c>
      <c r="F117" s="109">
        <f>E117/D117*100</f>
        <v>100</v>
      </c>
      <c r="G117" s="109"/>
      <c r="H117" s="109"/>
      <c r="I117" s="110"/>
      <c r="J117" s="110">
        <v>0</v>
      </c>
      <c r="K117" s="173"/>
    </row>
    <row r="118" spans="1:11" ht="38.25">
      <c r="A118" s="176"/>
      <c r="B118" s="177"/>
      <c r="C118" s="108" t="s">
        <v>259</v>
      </c>
      <c r="D118" s="118">
        <v>0</v>
      </c>
      <c r="E118" s="118">
        <v>0</v>
      </c>
      <c r="F118" s="109">
        <v>0</v>
      </c>
      <c r="G118" s="109"/>
      <c r="H118" s="109"/>
      <c r="I118" s="110"/>
      <c r="J118" s="110">
        <v>0</v>
      </c>
      <c r="K118" s="173"/>
    </row>
    <row r="119" spans="1:11" ht="32.25" customHeight="1">
      <c r="A119" s="176"/>
      <c r="B119" s="177"/>
      <c r="C119" s="108" t="s">
        <v>260</v>
      </c>
      <c r="D119" s="118">
        <v>0</v>
      </c>
      <c r="E119" s="118">
        <v>0</v>
      </c>
      <c r="F119" s="109">
        <v>0</v>
      </c>
      <c r="G119" s="109"/>
      <c r="H119" s="109"/>
      <c r="I119" s="110"/>
      <c r="J119" s="110">
        <f>D119-E119</f>
        <v>0</v>
      </c>
      <c r="K119" s="174"/>
    </row>
    <row r="120" spans="1:11" ht="15">
      <c r="A120" s="176" t="s">
        <v>285</v>
      </c>
      <c r="B120" s="177" t="s">
        <v>279</v>
      </c>
      <c r="C120" s="106" t="s">
        <v>41</v>
      </c>
      <c r="D120" s="117">
        <f>D121+D122+D123</f>
        <v>4003.464</v>
      </c>
      <c r="E120" s="117">
        <f>E121+E122+E123</f>
        <v>4003.46459</v>
      </c>
      <c r="F120" s="107">
        <f>E120/D120*100</f>
        <v>100.00001473723756</v>
      </c>
      <c r="G120" s="107">
        <f>G121+G122+G123+G124+G125</f>
        <v>0</v>
      </c>
      <c r="H120" s="107">
        <f>H121+H122+H123+H124+H125</f>
        <v>0</v>
      </c>
      <c r="I120" s="107">
        <v>0</v>
      </c>
      <c r="J120" s="107">
        <f>J124</f>
        <v>0</v>
      </c>
      <c r="K120" s="172" t="s">
        <v>362</v>
      </c>
    </row>
    <row r="121" spans="1:11" ht="15">
      <c r="A121" s="176"/>
      <c r="B121" s="177"/>
      <c r="C121" s="108" t="s">
        <v>37</v>
      </c>
      <c r="D121" s="118">
        <v>0</v>
      </c>
      <c r="E121" s="118">
        <v>0</v>
      </c>
      <c r="F121" s="109">
        <v>0</v>
      </c>
      <c r="G121" s="109"/>
      <c r="H121" s="110"/>
      <c r="I121" s="110"/>
      <c r="J121" s="110">
        <f>D121-E121</f>
        <v>0</v>
      </c>
      <c r="K121" s="173"/>
    </row>
    <row r="122" spans="1:11" ht="14.25" customHeight="1">
      <c r="A122" s="176"/>
      <c r="B122" s="177"/>
      <c r="C122" s="108" t="s">
        <v>2</v>
      </c>
      <c r="D122" s="118">
        <v>0</v>
      </c>
      <c r="E122" s="118">
        <v>0</v>
      </c>
      <c r="F122" s="109">
        <v>0</v>
      </c>
      <c r="G122" s="109"/>
      <c r="H122" s="110"/>
      <c r="I122" s="110"/>
      <c r="J122" s="110">
        <f>D122-E122</f>
        <v>0</v>
      </c>
      <c r="K122" s="173"/>
    </row>
    <row r="123" spans="1:11" ht="15">
      <c r="A123" s="176"/>
      <c r="B123" s="177"/>
      <c r="C123" s="108" t="s">
        <v>258</v>
      </c>
      <c r="D123" s="118">
        <v>4003.464</v>
      </c>
      <c r="E123" s="118">
        <v>4003.46459</v>
      </c>
      <c r="F123" s="112">
        <v>100</v>
      </c>
      <c r="G123" s="109"/>
      <c r="H123" s="110"/>
      <c r="I123" s="110"/>
      <c r="J123" s="110">
        <v>0</v>
      </c>
      <c r="K123" s="173"/>
    </row>
    <row r="124" spans="1:11" ht="38.25">
      <c r="A124" s="176"/>
      <c r="B124" s="177"/>
      <c r="C124" s="108" t="s">
        <v>259</v>
      </c>
      <c r="D124" s="118">
        <v>0</v>
      </c>
      <c r="E124" s="118">
        <v>0</v>
      </c>
      <c r="F124" s="109">
        <v>0</v>
      </c>
      <c r="G124" s="109"/>
      <c r="H124" s="110"/>
      <c r="I124" s="110"/>
      <c r="J124" s="110">
        <v>0</v>
      </c>
      <c r="K124" s="173"/>
    </row>
    <row r="125" spans="1:11" ht="25.5">
      <c r="A125" s="176"/>
      <c r="B125" s="177"/>
      <c r="C125" s="108" t="s">
        <v>260</v>
      </c>
      <c r="D125" s="118">
        <v>0</v>
      </c>
      <c r="E125" s="118">
        <v>0</v>
      </c>
      <c r="F125" s="109">
        <v>0</v>
      </c>
      <c r="G125" s="109"/>
      <c r="H125" s="110"/>
      <c r="I125" s="110"/>
      <c r="J125" s="110">
        <f>D125-E125</f>
        <v>0</v>
      </c>
      <c r="K125" s="174"/>
    </row>
    <row r="126" spans="1:11" ht="15" hidden="1">
      <c r="A126" s="176"/>
      <c r="B126" s="177"/>
      <c r="C126" s="106" t="s">
        <v>41</v>
      </c>
      <c r="D126" s="117">
        <f>D127+D128+D129+D130</f>
        <v>0</v>
      </c>
      <c r="E126" s="117">
        <f>E127+E128+E129+E130</f>
        <v>0</v>
      </c>
      <c r="F126" s="107" t="e">
        <f>E126/D126*100</f>
        <v>#DIV/0!</v>
      </c>
      <c r="G126" s="107">
        <f>G127+G128+G129+G130+G131</f>
        <v>0</v>
      </c>
      <c r="H126" s="107">
        <f>H127+H128+H129+H130+H131</f>
        <v>0</v>
      </c>
      <c r="I126" s="107">
        <f>I129</f>
        <v>0</v>
      </c>
      <c r="J126" s="107">
        <f>J130</f>
        <v>0</v>
      </c>
      <c r="K126" s="172"/>
    </row>
    <row r="127" spans="1:11" ht="15" hidden="1">
      <c r="A127" s="176"/>
      <c r="B127" s="177"/>
      <c r="C127" s="108" t="s">
        <v>37</v>
      </c>
      <c r="D127" s="118">
        <v>0</v>
      </c>
      <c r="E127" s="118">
        <v>0</v>
      </c>
      <c r="F127" s="109">
        <v>0</v>
      </c>
      <c r="G127" s="109"/>
      <c r="H127" s="110"/>
      <c r="I127" s="110"/>
      <c r="J127" s="110">
        <f>D127-E127</f>
        <v>0</v>
      </c>
      <c r="K127" s="173"/>
    </row>
    <row r="128" spans="1:11" ht="13.5" customHeight="1" hidden="1">
      <c r="A128" s="176"/>
      <c r="B128" s="177"/>
      <c r="C128" s="108" t="s">
        <v>2</v>
      </c>
      <c r="D128" s="118">
        <v>0</v>
      </c>
      <c r="E128" s="118">
        <v>0</v>
      </c>
      <c r="F128" s="109">
        <v>0</v>
      </c>
      <c r="G128" s="109"/>
      <c r="H128" s="110"/>
      <c r="I128" s="110"/>
      <c r="J128" s="110">
        <f>D128-E128</f>
        <v>0</v>
      </c>
      <c r="K128" s="173"/>
    </row>
    <row r="129" spans="1:11" ht="15" hidden="1">
      <c r="A129" s="176"/>
      <c r="B129" s="177"/>
      <c r="C129" s="108" t="s">
        <v>258</v>
      </c>
      <c r="D129" s="118">
        <v>0</v>
      </c>
      <c r="E129" s="118">
        <v>0</v>
      </c>
      <c r="F129" s="109">
        <v>0</v>
      </c>
      <c r="G129" s="109"/>
      <c r="H129" s="110"/>
      <c r="I129" s="110"/>
      <c r="J129" s="110">
        <f>D129-E129</f>
        <v>0</v>
      </c>
      <c r="K129" s="173"/>
    </row>
    <row r="130" spans="1:11" ht="38.25" hidden="1">
      <c r="A130" s="176"/>
      <c r="B130" s="177"/>
      <c r="C130" s="108" t="s">
        <v>259</v>
      </c>
      <c r="D130" s="118">
        <v>0</v>
      </c>
      <c r="E130" s="118">
        <v>0</v>
      </c>
      <c r="F130" s="109">
        <v>0</v>
      </c>
      <c r="G130" s="109"/>
      <c r="H130" s="110"/>
      <c r="I130" s="110"/>
      <c r="J130" s="110">
        <f>D130-E130</f>
        <v>0</v>
      </c>
      <c r="K130" s="173"/>
    </row>
    <row r="131" spans="1:11" ht="25.5" hidden="1">
      <c r="A131" s="176"/>
      <c r="B131" s="177"/>
      <c r="C131" s="108" t="s">
        <v>260</v>
      </c>
      <c r="D131" s="118">
        <v>0</v>
      </c>
      <c r="E131" s="118">
        <v>0</v>
      </c>
      <c r="F131" s="109">
        <v>0</v>
      </c>
      <c r="G131" s="109"/>
      <c r="H131" s="110"/>
      <c r="I131" s="110"/>
      <c r="J131" s="110">
        <f>D131-E131</f>
        <v>0</v>
      </c>
      <c r="K131" s="174"/>
    </row>
    <row r="132" spans="1:11" ht="15" hidden="1">
      <c r="A132" s="176"/>
      <c r="B132" s="177"/>
      <c r="C132" s="106" t="s">
        <v>41</v>
      </c>
      <c r="D132" s="117">
        <f>D133+D134+D135+D136</f>
        <v>0</v>
      </c>
      <c r="E132" s="117">
        <f>E133+E134+E135+E136</f>
        <v>0</v>
      </c>
      <c r="F132" s="107" t="e">
        <f>E132/D132*100</f>
        <v>#DIV/0!</v>
      </c>
      <c r="G132" s="107">
        <f>G133+G134+G135+G136+G137</f>
        <v>0</v>
      </c>
      <c r="H132" s="107">
        <f>H133+H134+H135+H136+H137</f>
        <v>0</v>
      </c>
      <c r="I132" s="107">
        <f>I135</f>
        <v>0</v>
      </c>
      <c r="J132" s="107">
        <f>J136</f>
        <v>0</v>
      </c>
      <c r="K132" s="172"/>
    </row>
    <row r="133" spans="1:11" ht="15" hidden="1">
      <c r="A133" s="176"/>
      <c r="B133" s="177"/>
      <c r="C133" s="108" t="s">
        <v>37</v>
      </c>
      <c r="D133" s="118">
        <v>0</v>
      </c>
      <c r="E133" s="118">
        <v>0</v>
      </c>
      <c r="F133" s="109">
        <v>0</v>
      </c>
      <c r="G133" s="109"/>
      <c r="H133" s="110"/>
      <c r="I133" s="110"/>
      <c r="J133" s="110">
        <f>D133-E133</f>
        <v>0</v>
      </c>
      <c r="K133" s="173"/>
    </row>
    <row r="134" spans="1:11" ht="25.5" hidden="1">
      <c r="A134" s="176"/>
      <c r="B134" s="177"/>
      <c r="C134" s="108" t="s">
        <v>2</v>
      </c>
      <c r="D134" s="118">
        <v>0</v>
      </c>
      <c r="E134" s="118">
        <v>0</v>
      </c>
      <c r="F134" s="109">
        <v>0</v>
      </c>
      <c r="G134" s="109"/>
      <c r="H134" s="110"/>
      <c r="I134" s="110"/>
      <c r="J134" s="110">
        <f>D134-E134</f>
        <v>0</v>
      </c>
      <c r="K134" s="173"/>
    </row>
    <row r="135" spans="1:11" ht="15" hidden="1">
      <c r="A135" s="176"/>
      <c r="B135" s="177"/>
      <c r="C135" s="108" t="s">
        <v>258</v>
      </c>
      <c r="D135" s="118">
        <v>0</v>
      </c>
      <c r="E135" s="118">
        <v>0</v>
      </c>
      <c r="F135" s="109">
        <v>0</v>
      </c>
      <c r="G135" s="109"/>
      <c r="H135" s="110"/>
      <c r="I135" s="110"/>
      <c r="J135" s="110">
        <f>D135-E135</f>
        <v>0</v>
      </c>
      <c r="K135" s="173"/>
    </row>
    <row r="136" spans="1:11" ht="38.25" hidden="1">
      <c r="A136" s="176"/>
      <c r="B136" s="177"/>
      <c r="C136" s="108" t="s">
        <v>259</v>
      </c>
      <c r="D136" s="118">
        <v>0</v>
      </c>
      <c r="E136" s="118">
        <v>0</v>
      </c>
      <c r="F136" s="109">
        <v>0</v>
      </c>
      <c r="G136" s="109"/>
      <c r="H136" s="110"/>
      <c r="I136" s="110"/>
      <c r="J136" s="110">
        <f>D136-E136</f>
        <v>0</v>
      </c>
      <c r="K136" s="173"/>
    </row>
    <row r="137" spans="1:11" ht="25.5" hidden="1">
      <c r="A137" s="176"/>
      <c r="B137" s="177"/>
      <c r="C137" s="108" t="s">
        <v>260</v>
      </c>
      <c r="D137" s="118">
        <v>0</v>
      </c>
      <c r="E137" s="118">
        <v>0</v>
      </c>
      <c r="F137" s="109">
        <v>0</v>
      </c>
      <c r="G137" s="109"/>
      <c r="H137" s="110"/>
      <c r="I137" s="110"/>
      <c r="J137" s="110">
        <f>D137-E137</f>
        <v>0</v>
      </c>
      <c r="K137" s="174"/>
    </row>
    <row r="138" spans="1:11" ht="15" hidden="1">
      <c r="A138" s="176"/>
      <c r="B138" s="177"/>
      <c r="C138" s="106" t="s">
        <v>41</v>
      </c>
      <c r="D138" s="117">
        <f>D139+D140+D141+D142</f>
        <v>0</v>
      </c>
      <c r="E138" s="117">
        <f>E139+E140+E141+E142</f>
        <v>0</v>
      </c>
      <c r="F138" s="107" t="e">
        <f>E138/D138*100</f>
        <v>#DIV/0!</v>
      </c>
      <c r="G138" s="107">
        <f>G139+G140+G141+G142+G143</f>
        <v>0</v>
      </c>
      <c r="H138" s="107">
        <f>H139+H140+H141+H142+H143</f>
        <v>0</v>
      </c>
      <c r="I138" s="107">
        <f>I141</f>
        <v>0</v>
      </c>
      <c r="J138" s="107">
        <f>J142</f>
        <v>0</v>
      </c>
      <c r="K138" s="172"/>
    </row>
    <row r="139" spans="1:11" ht="15" hidden="1">
      <c r="A139" s="176"/>
      <c r="B139" s="177"/>
      <c r="C139" s="108" t="s">
        <v>37</v>
      </c>
      <c r="D139" s="118">
        <v>0</v>
      </c>
      <c r="E139" s="118">
        <v>0</v>
      </c>
      <c r="F139" s="109">
        <v>0</v>
      </c>
      <c r="G139" s="109"/>
      <c r="H139" s="110"/>
      <c r="I139" s="110"/>
      <c r="J139" s="110">
        <f>D139-E139</f>
        <v>0</v>
      </c>
      <c r="K139" s="173"/>
    </row>
    <row r="140" spans="1:11" ht="25.5" hidden="1">
      <c r="A140" s="176"/>
      <c r="B140" s="177"/>
      <c r="C140" s="108" t="s">
        <v>2</v>
      </c>
      <c r="D140" s="118">
        <v>0</v>
      </c>
      <c r="E140" s="118">
        <v>0</v>
      </c>
      <c r="F140" s="109">
        <v>0</v>
      </c>
      <c r="G140" s="109"/>
      <c r="H140" s="110"/>
      <c r="I140" s="110"/>
      <c r="J140" s="110">
        <f>D140-E140</f>
        <v>0</v>
      </c>
      <c r="K140" s="173"/>
    </row>
    <row r="141" spans="1:11" ht="15" hidden="1">
      <c r="A141" s="176"/>
      <c r="B141" s="177"/>
      <c r="C141" s="108" t="s">
        <v>258</v>
      </c>
      <c r="D141" s="118">
        <v>0</v>
      </c>
      <c r="E141" s="118">
        <v>0</v>
      </c>
      <c r="F141" s="109">
        <v>0</v>
      </c>
      <c r="G141" s="109"/>
      <c r="H141" s="110"/>
      <c r="I141" s="110"/>
      <c r="J141" s="110">
        <f>D141-E141</f>
        <v>0</v>
      </c>
      <c r="K141" s="173"/>
    </row>
    <row r="142" spans="1:11" ht="38.25" hidden="1">
      <c r="A142" s="176"/>
      <c r="B142" s="177"/>
      <c r="C142" s="108" t="s">
        <v>259</v>
      </c>
      <c r="D142" s="118">
        <v>0</v>
      </c>
      <c r="E142" s="118">
        <v>0</v>
      </c>
      <c r="F142" s="109">
        <v>0</v>
      </c>
      <c r="G142" s="109"/>
      <c r="H142" s="110"/>
      <c r="I142" s="110"/>
      <c r="J142" s="110">
        <f>D142-E142</f>
        <v>0</v>
      </c>
      <c r="K142" s="173"/>
    </row>
    <row r="143" spans="1:11" ht="25.5" hidden="1">
      <c r="A143" s="176"/>
      <c r="B143" s="177"/>
      <c r="C143" s="108" t="s">
        <v>260</v>
      </c>
      <c r="D143" s="118">
        <v>0</v>
      </c>
      <c r="E143" s="118">
        <v>0</v>
      </c>
      <c r="F143" s="109">
        <v>0</v>
      </c>
      <c r="G143" s="109"/>
      <c r="H143" s="110"/>
      <c r="I143" s="110"/>
      <c r="J143" s="110">
        <f>D143-E143</f>
        <v>0</v>
      </c>
      <c r="K143" s="174"/>
    </row>
    <row r="144" spans="1:11" ht="15">
      <c r="A144" s="176" t="s">
        <v>286</v>
      </c>
      <c r="B144" s="177" t="s">
        <v>280</v>
      </c>
      <c r="C144" s="106" t="s">
        <v>41</v>
      </c>
      <c r="D144" s="117">
        <f>D145+D146+D147</f>
        <v>5025.916</v>
      </c>
      <c r="E144" s="117">
        <f>E145+E146+E147</f>
        <v>5025.9159</v>
      </c>
      <c r="F144" s="107">
        <f>E144/D144*100</f>
        <v>99.99999801031294</v>
      </c>
      <c r="G144" s="107">
        <f>G145+G146+G147+G148+G149</f>
        <v>0</v>
      </c>
      <c r="H144" s="107">
        <f>H145+H146+H147+H148+H149</f>
        <v>0</v>
      </c>
      <c r="I144" s="107">
        <v>0</v>
      </c>
      <c r="J144" s="107">
        <f>J148</f>
        <v>0</v>
      </c>
      <c r="K144" s="172" t="s">
        <v>362</v>
      </c>
    </row>
    <row r="145" spans="1:11" ht="15">
      <c r="A145" s="176"/>
      <c r="B145" s="177"/>
      <c r="C145" s="108" t="s">
        <v>37</v>
      </c>
      <c r="D145" s="118">
        <v>0</v>
      </c>
      <c r="E145" s="118">
        <v>0</v>
      </c>
      <c r="F145" s="109">
        <v>0</v>
      </c>
      <c r="G145" s="109"/>
      <c r="H145" s="110"/>
      <c r="I145" s="110"/>
      <c r="J145" s="110">
        <f>D145-E145</f>
        <v>0</v>
      </c>
      <c r="K145" s="173"/>
    </row>
    <row r="146" spans="1:11" ht="12.75" customHeight="1">
      <c r="A146" s="176"/>
      <c r="B146" s="177"/>
      <c r="C146" s="108" t="s">
        <v>2</v>
      </c>
      <c r="D146" s="118">
        <v>0</v>
      </c>
      <c r="E146" s="118">
        <v>0</v>
      </c>
      <c r="F146" s="109">
        <v>0</v>
      </c>
      <c r="G146" s="109"/>
      <c r="H146" s="110"/>
      <c r="I146" s="110"/>
      <c r="J146" s="110">
        <f>D146-E146</f>
        <v>0</v>
      </c>
      <c r="K146" s="173"/>
    </row>
    <row r="147" spans="1:11" ht="15">
      <c r="A147" s="176"/>
      <c r="B147" s="177"/>
      <c r="C147" s="108" t="s">
        <v>258</v>
      </c>
      <c r="D147" s="118">
        <v>5025.916</v>
      </c>
      <c r="E147" s="118">
        <v>5025.9159</v>
      </c>
      <c r="F147" s="109">
        <f>E147/D147*100</f>
        <v>99.99999801031294</v>
      </c>
      <c r="G147" s="109"/>
      <c r="H147" s="110"/>
      <c r="I147" s="110"/>
      <c r="J147" s="110">
        <v>0</v>
      </c>
      <c r="K147" s="173"/>
    </row>
    <row r="148" spans="1:11" ht="38.25">
      <c r="A148" s="176"/>
      <c r="B148" s="177"/>
      <c r="C148" s="108" t="s">
        <v>259</v>
      </c>
      <c r="D148" s="118">
        <v>0</v>
      </c>
      <c r="E148" s="118">
        <v>0</v>
      </c>
      <c r="F148" s="109">
        <v>0</v>
      </c>
      <c r="G148" s="109"/>
      <c r="H148" s="110"/>
      <c r="I148" s="110"/>
      <c r="J148" s="110">
        <v>0</v>
      </c>
      <c r="K148" s="173"/>
    </row>
    <row r="149" spans="1:11" ht="25.5">
      <c r="A149" s="176"/>
      <c r="B149" s="177"/>
      <c r="C149" s="108" t="s">
        <v>260</v>
      </c>
      <c r="D149" s="118">
        <v>0</v>
      </c>
      <c r="E149" s="118">
        <v>0</v>
      </c>
      <c r="F149" s="109">
        <v>0</v>
      </c>
      <c r="G149" s="109"/>
      <c r="H149" s="110"/>
      <c r="I149" s="110"/>
      <c r="J149" s="110">
        <f>D149-E149</f>
        <v>0</v>
      </c>
      <c r="K149" s="174"/>
    </row>
    <row r="150" spans="1:11" ht="15" customHeight="1">
      <c r="A150" s="204" t="s">
        <v>287</v>
      </c>
      <c r="B150" s="177" t="s">
        <v>281</v>
      </c>
      <c r="C150" s="106" t="s">
        <v>41</v>
      </c>
      <c r="D150" s="107">
        <f>D151+D152+D153</f>
        <v>0.033</v>
      </c>
      <c r="E150" s="117">
        <f>E151+E152+E153</f>
        <v>0</v>
      </c>
      <c r="F150" s="107">
        <f>E150/D150*100</f>
        <v>0</v>
      </c>
      <c r="G150" s="107">
        <f>G151+G152+G153+G154+G155</f>
        <v>0</v>
      </c>
      <c r="H150" s="107">
        <f>H151+H152+H153+H154+H155</f>
        <v>0</v>
      </c>
      <c r="I150" s="107">
        <v>0</v>
      </c>
      <c r="J150" s="107">
        <f>J153+J154</f>
        <v>0</v>
      </c>
      <c r="K150" s="172" t="s">
        <v>304</v>
      </c>
    </row>
    <row r="151" spans="1:11" ht="15">
      <c r="A151" s="205"/>
      <c r="B151" s="177"/>
      <c r="C151" s="108" t="s">
        <v>37</v>
      </c>
      <c r="D151" s="118">
        <v>0</v>
      </c>
      <c r="E151" s="118">
        <v>0</v>
      </c>
      <c r="F151" s="109">
        <v>0</v>
      </c>
      <c r="G151" s="109"/>
      <c r="H151" s="110"/>
      <c r="I151" s="110"/>
      <c r="J151" s="110">
        <f>D151-E151</f>
        <v>0</v>
      </c>
      <c r="K151" s="173"/>
    </row>
    <row r="152" spans="1:11" ht="14.25" customHeight="1">
      <c r="A152" s="205"/>
      <c r="B152" s="177"/>
      <c r="C152" s="108" t="s">
        <v>2</v>
      </c>
      <c r="D152" s="118">
        <v>0</v>
      </c>
      <c r="E152" s="118">
        <v>0</v>
      </c>
      <c r="F152" s="109">
        <v>0</v>
      </c>
      <c r="G152" s="109"/>
      <c r="H152" s="110"/>
      <c r="I152" s="110"/>
      <c r="J152" s="110">
        <f>D152-E152</f>
        <v>0</v>
      </c>
      <c r="K152" s="173"/>
    </row>
    <row r="153" spans="1:11" ht="15">
      <c r="A153" s="205"/>
      <c r="B153" s="177"/>
      <c r="C153" s="108" t="s">
        <v>258</v>
      </c>
      <c r="D153" s="110">
        <v>0.033</v>
      </c>
      <c r="E153" s="118">
        <v>0</v>
      </c>
      <c r="F153" s="109">
        <f>E153/D153*100</f>
        <v>0</v>
      </c>
      <c r="G153" s="109"/>
      <c r="H153" s="110"/>
      <c r="I153" s="110"/>
      <c r="J153" s="110">
        <v>0</v>
      </c>
      <c r="K153" s="173"/>
    </row>
    <row r="154" spans="1:11" ht="38.25">
      <c r="A154" s="205"/>
      <c r="B154" s="177"/>
      <c r="C154" s="108" t="s">
        <v>259</v>
      </c>
      <c r="D154" s="110">
        <v>0.033</v>
      </c>
      <c r="E154" s="118">
        <v>0</v>
      </c>
      <c r="F154" s="109">
        <f>E154/D154*100</f>
        <v>0</v>
      </c>
      <c r="G154" s="109"/>
      <c r="H154" s="110"/>
      <c r="I154" s="110"/>
      <c r="J154" s="110">
        <v>0</v>
      </c>
      <c r="K154" s="173"/>
    </row>
    <row r="155" spans="1:11" ht="26.25" customHeight="1">
      <c r="A155" s="205"/>
      <c r="B155" s="177"/>
      <c r="C155" s="108" t="s">
        <v>260</v>
      </c>
      <c r="D155" s="118">
        <v>0</v>
      </c>
      <c r="E155" s="118">
        <v>0</v>
      </c>
      <c r="F155" s="109">
        <v>0</v>
      </c>
      <c r="G155" s="109"/>
      <c r="H155" s="110"/>
      <c r="I155" s="110"/>
      <c r="J155" s="110">
        <f>D155-E155</f>
        <v>0</v>
      </c>
      <c r="K155" s="174"/>
    </row>
    <row r="156" spans="1:11" ht="15">
      <c r="A156" s="166" t="s">
        <v>288</v>
      </c>
      <c r="B156" s="169" t="s">
        <v>282</v>
      </c>
      <c r="C156" s="106" t="s">
        <v>41</v>
      </c>
      <c r="D156" s="117">
        <f>D157+D158+D159</f>
        <v>2957.06</v>
      </c>
      <c r="E156" s="117">
        <f>E157+E158+E159</f>
        <v>2957.06391</v>
      </c>
      <c r="F156" s="107">
        <f>E156/D156*100</f>
        <v>100.0001322259271</v>
      </c>
      <c r="G156" s="107">
        <f>G157+G158+G159+G160+G161</f>
        <v>0</v>
      </c>
      <c r="H156" s="107">
        <f>H157+H158+H159+H160+H161</f>
        <v>0</v>
      </c>
      <c r="I156" s="107">
        <v>0</v>
      </c>
      <c r="J156" s="107">
        <f>J159+J160</f>
        <v>0</v>
      </c>
      <c r="K156" s="172" t="s">
        <v>362</v>
      </c>
    </row>
    <row r="157" spans="1:11" ht="15">
      <c r="A157" s="167"/>
      <c r="B157" s="170"/>
      <c r="C157" s="108" t="s">
        <v>37</v>
      </c>
      <c r="D157" s="118">
        <v>0</v>
      </c>
      <c r="E157" s="118">
        <v>0</v>
      </c>
      <c r="F157" s="109">
        <v>0</v>
      </c>
      <c r="G157" s="109"/>
      <c r="H157" s="110"/>
      <c r="I157" s="110"/>
      <c r="J157" s="110">
        <f>D157-E157</f>
        <v>0</v>
      </c>
      <c r="K157" s="173"/>
    </row>
    <row r="158" spans="1:11" ht="16.5" customHeight="1">
      <c r="A158" s="167"/>
      <c r="B158" s="170"/>
      <c r="C158" s="108" t="s">
        <v>2</v>
      </c>
      <c r="D158" s="118">
        <v>0</v>
      </c>
      <c r="E158" s="118">
        <v>0</v>
      </c>
      <c r="F158" s="109">
        <v>0</v>
      </c>
      <c r="G158" s="109"/>
      <c r="H158" s="110"/>
      <c r="I158" s="110"/>
      <c r="J158" s="110">
        <f>D158-E158</f>
        <v>0</v>
      </c>
      <c r="K158" s="173"/>
    </row>
    <row r="159" spans="1:11" ht="15">
      <c r="A159" s="167"/>
      <c r="B159" s="170"/>
      <c r="C159" s="108" t="s">
        <v>258</v>
      </c>
      <c r="D159" s="118">
        <v>2957.06</v>
      </c>
      <c r="E159" s="118">
        <v>2957.06391</v>
      </c>
      <c r="F159" s="109">
        <f>E159/D159*100</f>
        <v>100.0001322259271</v>
      </c>
      <c r="G159" s="109"/>
      <c r="H159" s="110"/>
      <c r="I159" s="110"/>
      <c r="J159" s="110">
        <v>0</v>
      </c>
      <c r="K159" s="173"/>
    </row>
    <row r="160" spans="1:11" ht="38.25">
      <c r="A160" s="167"/>
      <c r="B160" s="170"/>
      <c r="C160" s="108" t="s">
        <v>259</v>
      </c>
      <c r="D160" s="118">
        <v>0</v>
      </c>
      <c r="E160" s="118">
        <v>0</v>
      </c>
      <c r="F160" s="109">
        <v>0</v>
      </c>
      <c r="G160" s="109"/>
      <c r="H160" s="110"/>
      <c r="I160" s="110"/>
      <c r="J160" s="110">
        <v>0</v>
      </c>
      <c r="K160" s="173"/>
    </row>
    <row r="161" spans="1:11" ht="25.5">
      <c r="A161" s="168"/>
      <c r="B161" s="171"/>
      <c r="C161" s="108" t="s">
        <v>260</v>
      </c>
      <c r="D161" s="118">
        <v>155.63495</v>
      </c>
      <c r="E161" s="118">
        <v>155.63495</v>
      </c>
      <c r="F161" s="109">
        <v>0</v>
      </c>
      <c r="G161" s="109"/>
      <c r="H161" s="110"/>
      <c r="I161" s="110"/>
      <c r="J161" s="110">
        <f>D161-E161</f>
        <v>0</v>
      </c>
      <c r="K161" s="174"/>
    </row>
    <row r="162" spans="1:11" ht="15" customHeight="1">
      <c r="A162" s="166" t="s">
        <v>289</v>
      </c>
      <c r="B162" s="172" t="s">
        <v>306</v>
      </c>
      <c r="C162" s="106" t="s">
        <v>41</v>
      </c>
      <c r="D162" s="117">
        <f>D165</f>
        <v>1778.93</v>
      </c>
      <c r="E162" s="117">
        <f>E163+E164+E165</f>
        <v>1778.93471</v>
      </c>
      <c r="F162" s="107">
        <f>E162/D162*100</f>
        <v>100.0002647658986</v>
      </c>
      <c r="G162" s="107" t="e">
        <f>G163+G168+G169+G173+G174</f>
        <v>#REF!</v>
      </c>
      <c r="H162" s="107" t="e">
        <f>H163+H168+H169+H173+H174</f>
        <v>#REF!</v>
      </c>
      <c r="I162" s="107">
        <v>0</v>
      </c>
      <c r="J162" s="107">
        <f>J169+J173</f>
        <v>0</v>
      </c>
      <c r="K162" s="172" t="s">
        <v>362</v>
      </c>
    </row>
    <row r="163" spans="1:11" ht="22.5" customHeight="1">
      <c r="A163" s="167"/>
      <c r="B163" s="173"/>
      <c r="C163" s="108" t="s">
        <v>37</v>
      </c>
      <c r="D163" s="118">
        <v>0</v>
      </c>
      <c r="E163" s="118">
        <v>0</v>
      </c>
      <c r="F163" s="109">
        <v>0</v>
      </c>
      <c r="G163" s="109"/>
      <c r="H163" s="110"/>
      <c r="I163" s="110"/>
      <c r="J163" s="110">
        <v>0</v>
      </c>
      <c r="K163" s="173"/>
    </row>
    <row r="164" spans="1:11" ht="28.5" customHeight="1">
      <c r="A164" s="167"/>
      <c r="B164" s="173"/>
      <c r="C164" s="108" t="s">
        <v>2</v>
      </c>
      <c r="D164" s="118">
        <v>0</v>
      </c>
      <c r="E164" s="118">
        <v>0</v>
      </c>
      <c r="F164" s="109">
        <v>0</v>
      </c>
      <c r="G164" s="109"/>
      <c r="H164" s="110"/>
      <c r="I164" s="110"/>
      <c r="J164" s="110">
        <v>0</v>
      </c>
      <c r="K164" s="173"/>
    </row>
    <row r="165" spans="1:11" ht="22.5" customHeight="1">
      <c r="A165" s="167"/>
      <c r="B165" s="173"/>
      <c r="C165" s="108" t="s">
        <v>258</v>
      </c>
      <c r="D165" s="118">
        <v>1778.93</v>
      </c>
      <c r="E165" s="118">
        <v>1778.93471</v>
      </c>
      <c r="F165" s="109">
        <f>E165/D165*100</f>
        <v>100.0002647658986</v>
      </c>
      <c r="G165" s="109"/>
      <c r="H165" s="110"/>
      <c r="I165" s="110"/>
      <c r="J165" s="110">
        <v>0</v>
      </c>
      <c r="K165" s="173"/>
    </row>
    <row r="166" spans="1:11" ht="37.5" customHeight="1">
      <c r="A166" s="167"/>
      <c r="B166" s="173"/>
      <c r="C166" s="108" t="s">
        <v>259</v>
      </c>
      <c r="D166" s="118">
        <v>0</v>
      </c>
      <c r="E166" s="118">
        <v>0</v>
      </c>
      <c r="F166" s="109">
        <v>0</v>
      </c>
      <c r="G166" s="109"/>
      <c r="H166" s="110"/>
      <c r="I166" s="110"/>
      <c r="J166" s="110">
        <v>0</v>
      </c>
      <c r="K166" s="173"/>
    </row>
    <row r="167" spans="1:11" ht="26.25" customHeight="1">
      <c r="A167" s="168"/>
      <c r="B167" s="174"/>
      <c r="C167" s="108" t="s">
        <v>260</v>
      </c>
      <c r="D167" s="118">
        <v>0</v>
      </c>
      <c r="E167" s="118">
        <v>0</v>
      </c>
      <c r="F167" s="109">
        <v>0</v>
      </c>
      <c r="G167" s="109"/>
      <c r="H167" s="110"/>
      <c r="I167" s="110"/>
      <c r="J167" s="110">
        <v>0</v>
      </c>
      <c r="K167" s="174"/>
    </row>
    <row r="168" spans="1:11" ht="15">
      <c r="A168" s="166" t="s">
        <v>290</v>
      </c>
      <c r="B168" s="172" t="s">
        <v>363</v>
      </c>
      <c r="C168" s="106" t="s">
        <v>41</v>
      </c>
      <c r="D168" s="117">
        <f>D171</f>
        <v>1000</v>
      </c>
      <c r="E168" s="117">
        <f>E169+E170+E171</f>
        <v>1000</v>
      </c>
      <c r="F168" s="107">
        <f>E168/D168*100</f>
        <v>100</v>
      </c>
      <c r="G168" s="107" t="e">
        <f>G169+G173+G174+G175+G179</f>
        <v>#REF!</v>
      </c>
      <c r="H168" s="107" t="e">
        <f>H169+H173+H174+H175+H179</f>
        <v>#REF!</v>
      </c>
      <c r="I168" s="107">
        <v>0</v>
      </c>
      <c r="J168" s="107">
        <v>0</v>
      </c>
      <c r="K168" s="172" t="s">
        <v>362</v>
      </c>
    </row>
    <row r="169" spans="1:11" ht="15">
      <c r="A169" s="167"/>
      <c r="B169" s="173"/>
      <c r="C169" s="108" t="s">
        <v>37</v>
      </c>
      <c r="D169" s="118">
        <v>0</v>
      </c>
      <c r="E169" s="118">
        <v>0</v>
      </c>
      <c r="F169" s="109">
        <v>0</v>
      </c>
      <c r="G169" s="109"/>
      <c r="H169" s="110"/>
      <c r="I169" s="110"/>
      <c r="J169" s="110">
        <v>0</v>
      </c>
      <c r="K169" s="173"/>
    </row>
    <row r="170" spans="1:11" ht="25.5">
      <c r="A170" s="167"/>
      <c r="B170" s="173"/>
      <c r="C170" s="108" t="s">
        <v>2</v>
      </c>
      <c r="D170" s="118">
        <v>0</v>
      </c>
      <c r="E170" s="118">
        <v>0</v>
      </c>
      <c r="F170" s="109">
        <v>0</v>
      </c>
      <c r="G170" s="109"/>
      <c r="H170" s="110"/>
      <c r="I170" s="110"/>
      <c r="J170" s="110">
        <v>0</v>
      </c>
      <c r="K170" s="173"/>
    </row>
    <row r="171" spans="1:11" ht="15">
      <c r="A171" s="167"/>
      <c r="B171" s="173"/>
      <c r="C171" s="111" t="s">
        <v>258</v>
      </c>
      <c r="D171" s="118">
        <v>1000</v>
      </c>
      <c r="E171" s="118">
        <v>1000</v>
      </c>
      <c r="F171" s="109">
        <f>E171/D171*100</f>
        <v>100</v>
      </c>
      <c r="G171" s="109"/>
      <c r="H171" s="110"/>
      <c r="I171" s="110"/>
      <c r="J171" s="110">
        <v>0</v>
      </c>
      <c r="K171" s="173"/>
    </row>
    <row r="172" spans="1:11" ht="38.25">
      <c r="A172" s="167"/>
      <c r="B172" s="173"/>
      <c r="C172" s="108" t="s">
        <v>259</v>
      </c>
      <c r="D172" s="118">
        <v>1000</v>
      </c>
      <c r="E172" s="118">
        <v>1000</v>
      </c>
      <c r="F172" s="109">
        <f>E172/D172*100</f>
        <v>100</v>
      </c>
      <c r="G172" s="109"/>
      <c r="H172" s="110"/>
      <c r="I172" s="110"/>
      <c r="J172" s="110">
        <v>0</v>
      </c>
      <c r="K172" s="173"/>
    </row>
    <row r="173" spans="1:11" ht="25.5">
      <c r="A173" s="168"/>
      <c r="B173" s="174"/>
      <c r="C173" s="108" t="s">
        <v>260</v>
      </c>
      <c r="D173" s="118">
        <v>0</v>
      </c>
      <c r="E173" s="118">
        <v>0</v>
      </c>
      <c r="F173" s="109">
        <v>0</v>
      </c>
      <c r="G173" s="109"/>
      <c r="H173" s="110"/>
      <c r="I173" s="110"/>
      <c r="J173" s="110">
        <v>0</v>
      </c>
      <c r="K173" s="174"/>
    </row>
    <row r="174" spans="1:11" ht="15">
      <c r="A174" s="166" t="s">
        <v>291</v>
      </c>
      <c r="B174" s="172" t="s">
        <v>310</v>
      </c>
      <c r="C174" s="106" t="s">
        <v>41</v>
      </c>
      <c r="D174" s="117">
        <f>D177</f>
        <v>1000</v>
      </c>
      <c r="E174" s="117">
        <f>E175+E176+E177</f>
        <v>1000</v>
      </c>
      <c r="F174" s="107">
        <f>E174/D174*100</f>
        <v>100</v>
      </c>
      <c r="G174" s="107" t="e">
        <f>G175+G179+#REF!+G288+G289</f>
        <v>#REF!</v>
      </c>
      <c r="H174" s="107" t="e">
        <f>H175+H179+#REF!+H288+H289</f>
        <v>#REF!</v>
      </c>
      <c r="I174" s="107">
        <v>0</v>
      </c>
      <c r="J174" s="107">
        <v>0</v>
      </c>
      <c r="K174" s="172" t="s">
        <v>362</v>
      </c>
    </row>
    <row r="175" spans="1:11" ht="15">
      <c r="A175" s="167"/>
      <c r="B175" s="173"/>
      <c r="C175" s="108" t="s">
        <v>37</v>
      </c>
      <c r="D175" s="118">
        <v>0</v>
      </c>
      <c r="E175" s="118">
        <v>0</v>
      </c>
      <c r="F175" s="109">
        <v>0</v>
      </c>
      <c r="G175" s="109"/>
      <c r="H175" s="110"/>
      <c r="I175" s="110"/>
      <c r="J175" s="110">
        <v>0</v>
      </c>
      <c r="K175" s="173"/>
    </row>
    <row r="176" spans="1:11" ht="25.5">
      <c r="A176" s="167"/>
      <c r="B176" s="173"/>
      <c r="C176" s="108" t="s">
        <v>2</v>
      </c>
      <c r="D176" s="118">
        <v>0</v>
      </c>
      <c r="E176" s="118">
        <v>0</v>
      </c>
      <c r="F176" s="109">
        <v>0</v>
      </c>
      <c r="G176" s="109"/>
      <c r="H176" s="110"/>
      <c r="I176" s="110"/>
      <c r="J176" s="110">
        <v>0</v>
      </c>
      <c r="K176" s="173"/>
    </row>
    <row r="177" spans="1:11" ht="15">
      <c r="A177" s="167"/>
      <c r="B177" s="173"/>
      <c r="C177" s="111" t="s">
        <v>258</v>
      </c>
      <c r="D177" s="118">
        <v>1000</v>
      </c>
      <c r="E177" s="118">
        <v>1000</v>
      </c>
      <c r="F177" s="109">
        <f>E177/D177*100</f>
        <v>100</v>
      </c>
      <c r="G177" s="109"/>
      <c r="H177" s="110"/>
      <c r="I177" s="110"/>
      <c r="J177" s="110">
        <v>0</v>
      </c>
      <c r="K177" s="173"/>
    </row>
    <row r="178" spans="1:11" ht="38.25">
      <c r="A178" s="167"/>
      <c r="B178" s="173"/>
      <c r="C178" s="108" t="s">
        <v>259</v>
      </c>
      <c r="D178" s="118">
        <v>1000</v>
      </c>
      <c r="E178" s="118">
        <v>1000</v>
      </c>
      <c r="F178" s="109">
        <f>E178/D178*100</f>
        <v>100</v>
      </c>
      <c r="G178" s="109"/>
      <c r="H178" s="110"/>
      <c r="I178" s="110"/>
      <c r="J178" s="110">
        <v>0</v>
      </c>
      <c r="K178" s="173"/>
    </row>
    <row r="179" spans="1:11" ht="25.5">
      <c r="A179" s="168"/>
      <c r="B179" s="174"/>
      <c r="C179" s="108" t="s">
        <v>260</v>
      </c>
      <c r="D179" s="118">
        <v>0</v>
      </c>
      <c r="E179" s="118">
        <v>0</v>
      </c>
      <c r="F179" s="109">
        <v>0</v>
      </c>
      <c r="G179" s="109"/>
      <c r="H179" s="110"/>
      <c r="I179" s="110"/>
      <c r="J179" s="110">
        <v>0</v>
      </c>
      <c r="K179" s="174"/>
    </row>
    <row r="180" spans="1:11" ht="15">
      <c r="A180" s="166" t="s">
        <v>307</v>
      </c>
      <c r="B180" s="172" t="s">
        <v>312</v>
      </c>
      <c r="C180" s="106" t="s">
        <v>41</v>
      </c>
      <c r="D180" s="117">
        <f>D183</f>
        <v>5000</v>
      </c>
      <c r="E180" s="117">
        <f>E181+E182+E183</f>
        <v>100</v>
      </c>
      <c r="F180" s="107">
        <f>E180/D180*100</f>
        <v>2</v>
      </c>
      <c r="G180" s="107"/>
      <c r="H180" s="107"/>
      <c r="I180" s="107"/>
      <c r="J180" s="107">
        <v>0</v>
      </c>
      <c r="K180" s="172" t="s">
        <v>362</v>
      </c>
    </row>
    <row r="181" spans="1:11" ht="15">
      <c r="A181" s="167"/>
      <c r="B181" s="173"/>
      <c r="C181" s="108" t="s">
        <v>37</v>
      </c>
      <c r="D181" s="118">
        <v>0</v>
      </c>
      <c r="E181" s="118">
        <v>0</v>
      </c>
      <c r="F181" s="109">
        <v>0</v>
      </c>
      <c r="G181" s="109"/>
      <c r="H181" s="110"/>
      <c r="I181" s="110"/>
      <c r="J181" s="110">
        <v>0</v>
      </c>
      <c r="K181" s="173"/>
    </row>
    <row r="182" spans="1:11" ht="25.5">
      <c r="A182" s="167"/>
      <c r="B182" s="173"/>
      <c r="C182" s="108" t="s">
        <v>2</v>
      </c>
      <c r="D182" s="118">
        <v>0</v>
      </c>
      <c r="E182" s="118">
        <v>0</v>
      </c>
      <c r="F182" s="109">
        <v>0</v>
      </c>
      <c r="G182" s="109"/>
      <c r="H182" s="110"/>
      <c r="I182" s="110"/>
      <c r="J182" s="110">
        <v>0</v>
      </c>
      <c r="K182" s="173"/>
    </row>
    <row r="183" spans="1:11" ht="15">
      <c r="A183" s="167"/>
      <c r="B183" s="173"/>
      <c r="C183" s="111" t="s">
        <v>258</v>
      </c>
      <c r="D183" s="118">
        <v>5000</v>
      </c>
      <c r="E183" s="118">
        <v>100</v>
      </c>
      <c r="F183" s="109">
        <f>E183/D183*100</f>
        <v>2</v>
      </c>
      <c r="G183" s="109"/>
      <c r="H183" s="110"/>
      <c r="I183" s="110"/>
      <c r="J183" s="110">
        <v>0</v>
      </c>
      <c r="K183" s="173"/>
    </row>
    <row r="184" spans="1:11" ht="38.25">
      <c r="A184" s="167"/>
      <c r="B184" s="173"/>
      <c r="C184" s="108" t="s">
        <v>259</v>
      </c>
      <c r="D184" s="118">
        <v>5000</v>
      </c>
      <c r="E184" s="118">
        <v>100</v>
      </c>
      <c r="F184" s="109">
        <f>E184/D184*100</f>
        <v>2</v>
      </c>
      <c r="G184" s="109"/>
      <c r="H184" s="110"/>
      <c r="I184" s="110"/>
      <c r="J184" s="110">
        <v>0</v>
      </c>
      <c r="K184" s="173"/>
    </row>
    <row r="185" spans="1:11" ht="25.5">
      <c r="A185" s="168"/>
      <c r="B185" s="174"/>
      <c r="C185" s="108" t="s">
        <v>260</v>
      </c>
      <c r="D185" s="118">
        <v>0</v>
      </c>
      <c r="E185" s="118">
        <v>0</v>
      </c>
      <c r="F185" s="109">
        <v>0</v>
      </c>
      <c r="G185" s="109"/>
      <c r="H185" s="110"/>
      <c r="I185" s="110"/>
      <c r="J185" s="110">
        <v>0</v>
      </c>
      <c r="K185" s="174"/>
    </row>
    <row r="186" spans="1:11" ht="15" customHeight="1">
      <c r="A186" s="166" t="s">
        <v>308</v>
      </c>
      <c r="B186" s="172" t="s">
        <v>314</v>
      </c>
      <c r="C186" s="106" t="s">
        <v>41</v>
      </c>
      <c r="D186" s="117">
        <f>D189</f>
        <v>6206.5</v>
      </c>
      <c r="E186" s="117">
        <f>E187+E188+E189</f>
        <v>2206.5</v>
      </c>
      <c r="F186" s="107">
        <f>E186/D186*100</f>
        <v>35.551438008539435</v>
      </c>
      <c r="G186" s="107"/>
      <c r="H186" s="107"/>
      <c r="I186" s="107"/>
      <c r="J186" s="107">
        <v>0</v>
      </c>
      <c r="K186" s="172" t="s">
        <v>362</v>
      </c>
    </row>
    <row r="187" spans="1:11" ht="15" customHeight="1">
      <c r="A187" s="167"/>
      <c r="B187" s="173"/>
      <c r="C187" s="108" t="s">
        <v>37</v>
      </c>
      <c r="D187" s="118">
        <v>0</v>
      </c>
      <c r="E187" s="118">
        <v>0</v>
      </c>
      <c r="F187" s="109">
        <v>0</v>
      </c>
      <c r="G187" s="109"/>
      <c r="H187" s="110"/>
      <c r="I187" s="110"/>
      <c r="J187" s="110">
        <v>0</v>
      </c>
      <c r="K187" s="173"/>
    </row>
    <row r="188" spans="1:11" ht="15" customHeight="1">
      <c r="A188" s="167"/>
      <c r="B188" s="173"/>
      <c r="C188" s="108" t="s">
        <v>2</v>
      </c>
      <c r="D188" s="118">
        <v>0</v>
      </c>
      <c r="E188" s="118">
        <v>0</v>
      </c>
      <c r="F188" s="109">
        <v>0</v>
      </c>
      <c r="G188" s="109"/>
      <c r="H188" s="110"/>
      <c r="I188" s="110"/>
      <c r="J188" s="110">
        <v>0</v>
      </c>
      <c r="K188" s="173"/>
    </row>
    <row r="189" spans="1:11" ht="15">
      <c r="A189" s="167"/>
      <c r="B189" s="173"/>
      <c r="C189" s="111" t="s">
        <v>258</v>
      </c>
      <c r="D189" s="118">
        <v>6206.5</v>
      </c>
      <c r="E189" s="118">
        <v>2206.5</v>
      </c>
      <c r="F189" s="112">
        <f>E189/D189*100</f>
        <v>35.551438008539435</v>
      </c>
      <c r="G189" s="109"/>
      <c r="H189" s="110"/>
      <c r="I189" s="110"/>
      <c r="J189" s="110">
        <v>0</v>
      </c>
      <c r="K189" s="173"/>
    </row>
    <row r="190" spans="1:11" ht="38.25">
      <c r="A190" s="167"/>
      <c r="B190" s="173"/>
      <c r="C190" s="108" t="s">
        <v>259</v>
      </c>
      <c r="D190" s="118">
        <v>6206.5</v>
      </c>
      <c r="E190" s="118">
        <v>2206.5</v>
      </c>
      <c r="F190" s="109">
        <f>E190/D190*100</f>
        <v>35.551438008539435</v>
      </c>
      <c r="G190" s="109"/>
      <c r="H190" s="110"/>
      <c r="I190" s="110"/>
      <c r="J190" s="110">
        <v>0</v>
      </c>
      <c r="K190" s="173"/>
    </row>
    <row r="191" spans="1:11" ht="25.5">
      <c r="A191" s="168"/>
      <c r="B191" s="174"/>
      <c r="C191" s="108" t="s">
        <v>260</v>
      </c>
      <c r="D191" s="118">
        <v>0</v>
      </c>
      <c r="E191" s="118">
        <v>0</v>
      </c>
      <c r="F191" s="109">
        <v>0</v>
      </c>
      <c r="G191" s="109"/>
      <c r="H191" s="110"/>
      <c r="I191" s="110"/>
      <c r="J191" s="110">
        <v>0</v>
      </c>
      <c r="K191" s="174"/>
    </row>
    <row r="192" spans="1:11" ht="15">
      <c r="A192" s="166" t="s">
        <v>309</v>
      </c>
      <c r="B192" s="172" t="s">
        <v>316</v>
      </c>
      <c r="C192" s="106" t="s">
        <v>41</v>
      </c>
      <c r="D192" s="117">
        <f>D195</f>
        <v>2000</v>
      </c>
      <c r="E192" s="117">
        <f>E193+E194+E195</f>
        <v>307.5</v>
      </c>
      <c r="F192" s="107">
        <f>E192/D192*100</f>
        <v>15.375</v>
      </c>
      <c r="G192" s="107"/>
      <c r="H192" s="107"/>
      <c r="I192" s="107"/>
      <c r="J192" s="107">
        <v>0</v>
      </c>
      <c r="K192" s="172" t="s">
        <v>369</v>
      </c>
    </row>
    <row r="193" spans="1:11" ht="15">
      <c r="A193" s="167"/>
      <c r="B193" s="173"/>
      <c r="C193" s="108" t="s">
        <v>37</v>
      </c>
      <c r="D193" s="118">
        <v>0</v>
      </c>
      <c r="E193" s="118">
        <v>0</v>
      </c>
      <c r="F193" s="109">
        <v>0</v>
      </c>
      <c r="G193" s="109"/>
      <c r="H193" s="110"/>
      <c r="I193" s="110"/>
      <c r="J193" s="110">
        <v>0</v>
      </c>
      <c r="K193" s="173"/>
    </row>
    <row r="194" spans="1:11" ht="25.5">
      <c r="A194" s="167"/>
      <c r="B194" s="173"/>
      <c r="C194" s="108" t="s">
        <v>2</v>
      </c>
      <c r="D194" s="118">
        <v>0</v>
      </c>
      <c r="E194" s="118">
        <v>0</v>
      </c>
      <c r="F194" s="109">
        <v>0</v>
      </c>
      <c r="G194" s="109"/>
      <c r="H194" s="110"/>
      <c r="I194" s="110"/>
      <c r="J194" s="110">
        <v>0</v>
      </c>
      <c r="K194" s="173"/>
    </row>
    <row r="195" spans="1:11" ht="15">
      <c r="A195" s="167"/>
      <c r="B195" s="173"/>
      <c r="C195" s="111" t="s">
        <v>258</v>
      </c>
      <c r="D195" s="118">
        <v>2000</v>
      </c>
      <c r="E195" s="118">
        <v>307.5</v>
      </c>
      <c r="F195" s="112">
        <f>E195/D195*100</f>
        <v>15.375</v>
      </c>
      <c r="G195" s="109"/>
      <c r="H195" s="110"/>
      <c r="I195" s="110"/>
      <c r="J195" s="110">
        <v>0</v>
      </c>
      <c r="K195" s="173"/>
    </row>
    <row r="196" spans="1:11" ht="38.25">
      <c r="A196" s="167"/>
      <c r="B196" s="173"/>
      <c r="C196" s="108" t="s">
        <v>259</v>
      </c>
      <c r="D196" s="118">
        <v>2000</v>
      </c>
      <c r="E196" s="118">
        <v>307.5</v>
      </c>
      <c r="F196" s="109">
        <f>E196/D196*100</f>
        <v>15.375</v>
      </c>
      <c r="G196" s="109"/>
      <c r="H196" s="110"/>
      <c r="I196" s="110"/>
      <c r="J196" s="110">
        <v>0</v>
      </c>
      <c r="K196" s="173"/>
    </row>
    <row r="197" spans="1:11" ht="25.5">
      <c r="A197" s="168"/>
      <c r="B197" s="174"/>
      <c r="C197" s="108" t="s">
        <v>260</v>
      </c>
      <c r="D197" s="118">
        <v>0</v>
      </c>
      <c r="E197" s="118">
        <v>0</v>
      </c>
      <c r="F197" s="109">
        <v>0</v>
      </c>
      <c r="G197" s="109"/>
      <c r="H197" s="110"/>
      <c r="I197" s="110"/>
      <c r="J197" s="110">
        <v>0</v>
      </c>
      <c r="K197" s="174"/>
    </row>
    <row r="198" spans="1:11" ht="15">
      <c r="A198" s="166" t="s">
        <v>311</v>
      </c>
      <c r="B198" s="172" t="s">
        <v>318</v>
      </c>
      <c r="C198" s="106" t="s">
        <v>41</v>
      </c>
      <c r="D198" s="117">
        <f>D201</f>
        <v>10844.70953</v>
      </c>
      <c r="E198" s="117">
        <f>E199+E200+E201</f>
        <v>9786.96715</v>
      </c>
      <c r="F198" s="107">
        <f>E198/D198*100</f>
        <v>90.24646647220989</v>
      </c>
      <c r="G198" s="107"/>
      <c r="H198" s="107"/>
      <c r="I198" s="107"/>
      <c r="J198" s="107">
        <v>0</v>
      </c>
      <c r="K198" s="172" t="s">
        <v>370</v>
      </c>
    </row>
    <row r="199" spans="1:11" ht="15">
      <c r="A199" s="167"/>
      <c r="B199" s="173"/>
      <c r="C199" s="108" t="s">
        <v>37</v>
      </c>
      <c r="D199" s="118">
        <v>0</v>
      </c>
      <c r="E199" s="118">
        <v>0</v>
      </c>
      <c r="F199" s="109">
        <v>0</v>
      </c>
      <c r="G199" s="109"/>
      <c r="H199" s="110"/>
      <c r="I199" s="110"/>
      <c r="J199" s="110">
        <v>0</v>
      </c>
      <c r="K199" s="173"/>
    </row>
    <row r="200" spans="1:11" ht="25.5">
      <c r="A200" s="167"/>
      <c r="B200" s="173"/>
      <c r="C200" s="108" t="s">
        <v>2</v>
      </c>
      <c r="D200" s="118">
        <v>0</v>
      </c>
      <c r="E200" s="118">
        <v>0</v>
      </c>
      <c r="F200" s="109">
        <v>0</v>
      </c>
      <c r="G200" s="109"/>
      <c r="H200" s="110"/>
      <c r="I200" s="110"/>
      <c r="J200" s="110">
        <v>0</v>
      </c>
      <c r="K200" s="173"/>
    </row>
    <row r="201" spans="1:11" ht="15">
      <c r="A201" s="167"/>
      <c r="B201" s="173"/>
      <c r="C201" s="111" t="s">
        <v>258</v>
      </c>
      <c r="D201" s="118">
        <v>10844.70953</v>
      </c>
      <c r="E201" s="118">
        <v>9786.96715</v>
      </c>
      <c r="F201" s="112">
        <f>E201/D201*100</f>
        <v>90.24646647220989</v>
      </c>
      <c r="G201" s="109"/>
      <c r="H201" s="110"/>
      <c r="I201" s="110"/>
      <c r="J201" s="110">
        <v>0</v>
      </c>
      <c r="K201" s="173"/>
    </row>
    <row r="202" spans="1:11" ht="38.25">
      <c r="A202" s="167"/>
      <c r="B202" s="173"/>
      <c r="C202" s="108" t="s">
        <v>259</v>
      </c>
      <c r="D202" s="118">
        <v>10844.70953</v>
      </c>
      <c r="E202" s="118">
        <v>9786.96715</v>
      </c>
      <c r="F202" s="109">
        <f>E202/D202*100</f>
        <v>90.24646647220989</v>
      </c>
      <c r="G202" s="109"/>
      <c r="H202" s="110"/>
      <c r="I202" s="110"/>
      <c r="J202" s="110">
        <v>0</v>
      </c>
      <c r="K202" s="173"/>
    </row>
    <row r="203" spans="1:11" ht="25.5">
      <c r="A203" s="168"/>
      <c r="B203" s="174"/>
      <c r="C203" s="108" t="s">
        <v>260</v>
      </c>
      <c r="D203" s="118">
        <v>0</v>
      </c>
      <c r="E203" s="118">
        <v>0</v>
      </c>
      <c r="F203" s="109">
        <v>0</v>
      </c>
      <c r="G203" s="109"/>
      <c r="H203" s="110"/>
      <c r="I203" s="110"/>
      <c r="J203" s="110">
        <v>0</v>
      </c>
      <c r="K203" s="174"/>
    </row>
    <row r="204" spans="1:11" ht="15">
      <c r="A204" s="166" t="s">
        <v>313</v>
      </c>
      <c r="B204" s="172" t="s">
        <v>320</v>
      </c>
      <c r="C204" s="106" t="s">
        <v>41</v>
      </c>
      <c r="D204" s="117">
        <f>D207</f>
        <v>5055.29047</v>
      </c>
      <c r="E204" s="117">
        <f>E205+E206+E207</f>
        <v>5037.70254</v>
      </c>
      <c r="F204" s="107">
        <f>E204/D204*100</f>
        <v>99.65208863656059</v>
      </c>
      <c r="G204" s="107"/>
      <c r="H204" s="107"/>
      <c r="I204" s="107"/>
      <c r="J204" s="107">
        <v>0</v>
      </c>
      <c r="K204" s="172" t="s">
        <v>371</v>
      </c>
    </row>
    <row r="205" spans="1:11" ht="15">
      <c r="A205" s="167"/>
      <c r="B205" s="173"/>
      <c r="C205" s="108" t="s">
        <v>37</v>
      </c>
      <c r="D205" s="118">
        <v>0</v>
      </c>
      <c r="E205" s="118">
        <v>0</v>
      </c>
      <c r="F205" s="109">
        <v>0</v>
      </c>
      <c r="G205" s="109"/>
      <c r="H205" s="110"/>
      <c r="I205" s="110"/>
      <c r="J205" s="110">
        <v>0</v>
      </c>
      <c r="K205" s="173"/>
    </row>
    <row r="206" spans="1:11" ht="25.5">
      <c r="A206" s="167"/>
      <c r="B206" s="173"/>
      <c r="C206" s="108" t="s">
        <v>2</v>
      </c>
      <c r="D206" s="118">
        <v>0</v>
      </c>
      <c r="E206" s="118">
        <v>0</v>
      </c>
      <c r="F206" s="109">
        <v>0</v>
      </c>
      <c r="G206" s="109"/>
      <c r="H206" s="110"/>
      <c r="I206" s="110"/>
      <c r="J206" s="110">
        <v>0</v>
      </c>
      <c r="K206" s="173"/>
    </row>
    <row r="207" spans="1:11" ht="15">
      <c r="A207" s="167"/>
      <c r="B207" s="173"/>
      <c r="C207" s="111" t="s">
        <v>258</v>
      </c>
      <c r="D207" s="118">
        <v>5055.29047</v>
      </c>
      <c r="E207" s="118">
        <v>5037.70254</v>
      </c>
      <c r="F207" s="112">
        <f>E207/D207*100</f>
        <v>99.65208863656059</v>
      </c>
      <c r="G207" s="109"/>
      <c r="H207" s="110"/>
      <c r="I207" s="110"/>
      <c r="J207" s="110">
        <v>0</v>
      </c>
      <c r="K207" s="173"/>
    </row>
    <row r="208" spans="1:11" ht="38.25">
      <c r="A208" s="167"/>
      <c r="B208" s="173"/>
      <c r="C208" s="108" t="s">
        <v>259</v>
      </c>
      <c r="D208" s="118">
        <v>5055.29047</v>
      </c>
      <c r="E208" s="118">
        <v>5037.70254</v>
      </c>
      <c r="F208" s="109">
        <f>E208/D208*100</f>
        <v>99.65208863656059</v>
      </c>
      <c r="G208" s="109"/>
      <c r="H208" s="110"/>
      <c r="I208" s="110"/>
      <c r="J208" s="110">
        <v>0</v>
      </c>
      <c r="K208" s="173"/>
    </row>
    <row r="209" spans="1:11" ht="25.5">
      <c r="A209" s="168"/>
      <c r="B209" s="174"/>
      <c r="C209" s="108" t="s">
        <v>260</v>
      </c>
      <c r="D209" s="118">
        <v>0</v>
      </c>
      <c r="E209" s="118">
        <v>0</v>
      </c>
      <c r="F209" s="109">
        <v>0</v>
      </c>
      <c r="G209" s="109"/>
      <c r="H209" s="110"/>
      <c r="I209" s="110"/>
      <c r="J209" s="110">
        <v>0</v>
      </c>
      <c r="K209" s="174"/>
    </row>
    <row r="210" spans="1:11" ht="15">
      <c r="A210" s="166" t="s">
        <v>315</v>
      </c>
      <c r="B210" s="172" t="s">
        <v>349</v>
      </c>
      <c r="C210" s="106" t="s">
        <v>41</v>
      </c>
      <c r="D210" s="117">
        <f>D213</f>
        <v>1500</v>
      </c>
      <c r="E210" s="117">
        <f>E211+E212+E213</f>
        <v>1500</v>
      </c>
      <c r="F210" s="107">
        <f>E210/D210*100</f>
        <v>100</v>
      </c>
      <c r="G210" s="107"/>
      <c r="H210" s="107"/>
      <c r="I210" s="107"/>
      <c r="J210" s="107">
        <v>0</v>
      </c>
      <c r="K210" s="172" t="s">
        <v>362</v>
      </c>
    </row>
    <row r="211" spans="1:11" ht="15">
      <c r="A211" s="167"/>
      <c r="B211" s="173"/>
      <c r="C211" s="108" t="s">
        <v>37</v>
      </c>
      <c r="D211" s="118">
        <v>0</v>
      </c>
      <c r="E211" s="118">
        <v>0</v>
      </c>
      <c r="F211" s="109">
        <v>0</v>
      </c>
      <c r="G211" s="109"/>
      <c r="H211" s="110"/>
      <c r="I211" s="110"/>
      <c r="J211" s="110">
        <v>0</v>
      </c>
      <c r="K211" s="173"/>
    </row>
    <row r="212" spans="1:11" ht="25.5">
      <c r="A212" s="167"/>
      <c r="B212" s="173"/>
      <c r="C212" s="108" t="s">
        <v>2</v>
      </c>
      <c r="D212" s="118">
        <v>0</v>
      </c>
      <c r="E212" s="118">
        <v>0</v>
      </c>
      <c r="F212" s="109">
        <v>0</v>
      </c>
      <c r="G212" s="109"/>
      <c r="H212" s="110"/>
      <c r="I212" s="110"/>
      <c r="J212" s="110">
        <v>0</v>
      </c>
      <c r="K212" s="173"/>
    </row>
    <row r="213" spans="1:11" ht="15">
      <c r="A213" s="167"/>
      <c r="B213" s="173"/>
      <c r="C213" s="111" t="s">
        <v>258</v>
      </c>
      <c r="D213" s="118">
        <v>1500</v>
      </c>
      <c r="E213" s="118">
        <v>1500</v>
      </c>
      <c r="F213" s="112">
        <f>E213/D213*100</f>
        <v>100</v>
      </c>
      <c r="G213" s="109"/>
      <c r="H213" s="110"/>
      <c r="I213" s="110"/>
      <c r="J213" s="110">
        <v>0</v>
      </c>
      <c r="K213" s="173"/>
    </row>
    <row r="214" spans="1:11" ht="38.25">
      <c r="A214" s="167"/>
      <c r="B214" s="173"/>
      <c r="C214" s="108" t="s">
        <v>259</v>
      </c>
      <c r="D214" s="118">
        <v>1500</v>
      </c>
      <c r="E214" s="118">
        <v>1500</v>
      </c>
      <c r="F214" s="109">
        <f>E214/D214*100</f>
        <v>100</v>
      </c>
      <c r="G214" s="109"/>
      <c r="H214" s="110"/>
      <c r="I214" s="110"/>
      <c r="J214" s="110">
        <v>0</v>
      </c>
      <c r="K214" s="173"/>
    </row>
    <row r="215" spans="1:11" ht="25.5">
      <c r="A215" s="168"/>
      <c r="B215" s="174"/>
      <c r="C215" s="108" t="s">
        <v>260</v>
      </c>
      <c r="D215" s="118">
        <v>0</v>
      </c>
      <c r="E215" s="118">
        <v>0</v>
      </c>
      <c r="F215" s="109">
        <v>0</v>
      </c>
      <c r="G215" s="109"/>
      <c r="H215" s="110"/>
      <c r="I215" s="110"/>
      <c r="J215" s="110">
        <v>0</v>
      </c>
      <c r="K215" s="174"/>
    </row>
    <row r="216" spans="1:11" ht="15">
      <c r="A216" s="166" t="s">
        <v>317</v>
      </c>
      <c r="B216" s="172" t="s">
        <v>323</v>
      </c>
      <c r="C216" s="106" t="s">
        <v>41</v>
      </c>
      <c r="D216" s="117">
        <f>D219</f>
        <v>397.7</v>
      </c>
      <c r="E216" s="117">
        <f>E217+E218+E219</f>
        <v>397.7</v>
      </c>
      <c r="F216" s="107">
        <f>E216/D216*100</f>
        <v>100</v>
      </c>
      <c r="G216" s="107"/>
      <c r="H216" s="107"/>
      <c r="I216" s="107"/>
      <c r="J216" s="107">
        <v>0</v>
      </c>
      <c r="K216" s="172" t="s">
        <v>362</v>
      </c>
    </row>
    <row r="217" spans="1:11" ht="15">
      <c r="A217" s="167"/>
      <c r="B217" s="173"/>
      <c r="C217" s="108" t="s">
        <v>37</v>
      </c>
      <c r="D217" s="118">
        <v>0</v>
      </c>
      <c r="E217" s="118">
        <v>0</v>
      </c>
      <c r="F217" s="109">
        <v>0</v>
      </c>
      <c r="G217" s="109"/>
      <c r="H217" s="110"/>
      <c r="I217" s="110"/>
      <c r="J217" s="110">
        <v>0</v>
      </c>
      <c r="K217" s="173"/>
    </row>
    <row r="218" spans="1:11" ht="25.5">
      <c r="A218" s="167"/>
      <c r="B218" s="173"/>
      <c r="C218" s="108" t="s">
        <v>2</v>
      </c>
      <c r="D218" s="118">
        <v>0</v>
      </c>
      <c r="E218" s="118">
        <v>0</v>
      </c>
      <c r="F218" s="109">
        <v>0</v>
      </c>
      <c r="G218" s="109"/>
      <c r="H218" s="110"/>
      <c r="I218" s="110"/>
      <c r="J218" s="110">
        <v>0</v>
      </c>
      <c r="K218" s="173"/>
    </row>
    <row r="219" spans="1:11" ht="15">
      <c r="A219" s="167"/>
      <c r="B219" s="173"/>
      <c r="C219" s="111" t="s">
        <v>258</v>
      </c>
      <c r="D219" s="118">
        <v>397.7</v>
      </c>
      <c r="E219" s="118">
        <v>397.7</v>
      </c>
      <c r="F219" s="112">
        <f>E219/D219*100</f>
        <v>100</v>
      </c>
      <c r="G219" s="109"/>
      <c r="H219" s="110"/>
      <c r="I219" s="110"/>
      <c r="J219" s="110">
        <v>0</v>
      </c>
      <c r="K219" s="173"/>
    </row>
    <row r="220" spans="1:11" ht="38.25">
      <c r="A220" s="167"/>
      <c r="B220" s="173"/>
      <c r="C220" s="108" t="s">
        <v>259</v>
      </c>
      <c r="D220" s="118">
        <v>397.7</v>
      </c>
      <c r="E220" s="118">
        <v>397.7</v>
      </c>
      <c r="F220" s="109">
        <f>E220/D220*100</f>
        <v>100</v>
      </c>
      <c r="G220" s="109"/>
      <c r="H220" s="110"/>
      <c r="I220" s="110"/>
      <c r="J220" s="110">
        <v>0</v>
      </c>
      <c r="K220" s="173"/>
    </row>
    <row r="221" spans="1:11" ht="25.5">
      <c r="A221" s="168"/>
      <c r="B221" s="174"/>
      <c r="C221" s="108" t="s">
        <v>260</v>
      </c>
      <c r="D221" s="118">
        <v>0</v>
      </c>
      <c r="E221" s="118">
        <v>0</v>
      </c>
      <c r="F221" s="109">
        <v>0</v>
      </c>
      <c r="G221" s="109"/>
      <c r="H221" s="110"/>
      <c r="I221" s="110"/>
      <c r="J221" s="110">
        <v>0</v>
      </c>
      <c r="K221" s="174"/>
    </row>
    <row r="222" spans="1:11" ht="15">
      <c r="A222" s="166" t="s">
        <v>319</v>
      </c>
      <c r="B222" s="172" t="s">
        <v>325</v>
      </c>
      <c r="C222" s="106" t="s">
        <v>41</v>
      </c>
      <c r="D222" s="117">
        <f>D225</f>
        <v>1000</v>
      </c>
      <c r="E222" s="117">
        <f>E225</f>
        <v>298.39</v>
      </c>
      <c r="F222" s="107">
        <f>E222/D222*100</f>
        <v>29.839</v>
      </c>
      <c r="G222" s="107"/>
      <c r="H222" s="107"/>
      <c r="I222" s="107"/>
      <c r="J222" s="107">
        <v>0</v>
      </c>
      <c r="K222" s="172" t="s">
        <v>373</v>
      </c>
    </row>
    <row r="223" spans="1:11" ht="15">
      <c r="A223" s="167"/>
      <c r="B223" s="173"/>
      <c r="C223" s="108" t="s">
        <v>37</v>
      </c>
      <c r="D223" s="118">
        <v>0</v>
      </c>
      <c r="E223" s="118">
        <v>0</v>
      </c>
      <c r="F223" s="109">
        <v>0</v>
      </c>
      <c r="G223" s="109"/>
      <c r="H223" s="110"/>
      <c r="I223" s="110"/>
      <c r="J223" s="110">
        <v>0</v>
      </c>
      <c r="K223" s="173"/>
    </row>
    <row r="224" spans="1:11" ht="25.5">
      <c r="A224" s="167"/>
      <c r="B224" s="173"/>
      <c r="C224" s="108" t="s">
        <v>2</v>
      </c>
      <c r="D224" s="118">
        <v>0</v>
      </c>
      <c r="E224" s="118">
        <v>0</v>
      </c>
      <c r="F224" s="109">
        <v>0</v>
      </c>
      <c r="G224" s="109"/>
      <c r="H224" s="110"/>
      <c r="I224" s="110"/>
      <c r="J224" s="110">
        <v>0</v>
      </c>
      <c r="K224" s="173"/>
    </row>
    <row r="225" spans="1:11" ht="15">
      <c r="A225" s="167"/>
      <c r="B225" s="173"/>
      <c r="C225" s="111" t="s">
        <v>258</v>
      </c>
      <c r="D225" s="118">
        <v>1000</v>
      </c>
      <c r="E225" s="118">
        <v>298.39</v>
      </c>
      <c r="F225" s="112">
        <f>E225/D225*100</f>
        <v>29.839</v>
      </c>
      <c r="G225" s="109"/>
      <c r="H225" s="110"/>
      <c r="I225" s="110"/>
      <c r="J225" s="110">
        <v>0</v>
      </c>
      <c r="K225" s="173"/>
    </row>
    <row r="226" spans="1:11" ht="38.25">
      <c r="A226" s="167"/>
      <c r="B226" s="173"/>
      <c r="C226" s="108" t="s">
        <v>259</v>
      </c>
      <c r="D226" s="118">
        <v>1000</v>
      </c>
      <c r="E226" s="118">
        <v>298.39</v>
      </c>
      <c r="F226" s="109">
        <f>E226/D226*100</f>
        <v>29.839</v>
      </c>
      <c r="G226" s="109"/>
      <c r="H226" s="110"/>
      <c r="I226" s="110"/>
      <c r="J226" s="110">
        <v>0</v>
      </c>
      <c r="K226" s="173"/>
    </row>
    <row r="227" spans="1:11" ht="25.5">
      <c r="A227" s="168"/>
      <c r="B227" s="174"/>
      <c r="C227" s="108" t="s">
        <v>260</v>
      </c>
      <c r="D227" s="118">
        <v>0</v>
      </c>
      <c r="E227" s="118">
        <v>0</v>
      </c>
      <c r="F227" s="109">
        <v>0</v>
      </c>
      <c r="G227" s="109"/>
      <c r="H227" s="110"/>
      <c r="I227" s="110"/>
      <c r="J227" s="110">
        <v>0</v>
      </c>
      <c r="K227" s="174"/>
    </row>
    <row r="228" spans="1:11" ht="15">
      <c r="A228" s="166" t="s">
        <v>321</v>
      </c>
      <c r="B228" s="172" t="s">
        <v>343</v>
      </c>
      <c r="C228" s="106" t="s">
        <v>41</v>
      </c>
      <c r="D228" s="117">
        <f>D231</f>
        <v>1504.45</v>
      </c>
      <c r="E228" s="117">
        <f>E231</f>
        <v>1504.45</v>
      </c>
      <c r="F228" s="107">
        <f>E228/D228*100</f>
        <v>100</v>
      </c>
      <c r="G228" s="107"/>
      <c r="H228" s="107"/>
      <c r="I228" s="107"/>
      <c r="J228" s="107">
        <v>0</v>
      </c>
      <c r="K228" s="172" t="s">
        <v>362</v>
      </c>
    </row>
    <row r="229" spans="1:11" ht="15">
      <c r="A229" s="167"/>
      <c r="B229" s="173"/>
      <c r="C229" s="108" t="s">
        <v>37</v>
      </c>
      <c r="D229" s="118">
        <v>0</v>
      </c>
      <c r="E229" s="118">
        <v>0</v>
      </c>
      <c r="F229" s="109">
        <v>0</v>
      </c>
      <c r="G229" s="109"/>
      <c r="H229" s="110"/>
      <c r="I229" s="110"/>
      <c r="J229" s="110">
        <v>0</v>
      </c>
      <c r="K229" s="173"/>
    </row>
    <row r="230" spans="1:11" ht="25.5">
      <c r="A230" s="167"/>
      <c r="B230" s="173"/>
      <c r="C230" s="108" t="s">
        <v>2</v>
      </c>
      <c r="D230" s="118">
        <v>0</v>
      </c>
      <c r="E230" s="118">
        <v>0</v>
      </c>
      <c r="F230" s="109">
        <v>0</v>
      </c>
      <c r="G230" s="109"/>
      <c r="H230" s="110"/>
      <c r="I230" s="110"/>
      <c r="J230" s="110">
        <v>0</v>
      </c>
      <c r="K230" s="173"/>
    </row>
    <row r="231" spans="1:11" ht="15">
      <c r="A231" s="167"/>
      <c r="B231" s="173"/>
      <c r="C231" s="111" t="s">
        <v>258</v>
      </c>
      <c r="D231" s="118">
        <v>1504.45</v>
      </c>
      <c r="E231" s="118">
        <v>1504.45</v>
      </c>
      <c r="F231" s="112">
        <f>E231/D231*100</f>
        <v>100</v>
      </c>
      <c r="G231" s="109"/>
      <c r="H231" s="110"/>
      <c r="I231" s="110"/>
      <c r="J231" s="110">
        <v>0</v>
      </c>
      <c r="K231" s="173"/>
    </row>
    <row r="232" spans="1:11" ht="38.25">
      <c r="A232" s="167"/>
      <c r="B232" s="173"/>
      <c r="C232" s="108" t="s">
        <v>259</v>
      </c>
      <c r="D232" s="118">
        <v>1504.454</v>
      </c>
      <c r="E232" s="118">
        <v>1504.45</v>
      </c>
      <c r="F232" s="109">
        <f>E232/D232*100</f>
        <v>99.99973412281133</v>
      </c>
      <c r="G232" s="109"/>
      <c r="H232" s="110"/>
      <c r="I232" s="110"/>
      <c r="J232" s="110">
        <v>0</v>
      </c>
      <c r="K232" s="173"/>
    </row>
    <row r="233" spans="1:11" ht="25.5">
      <c r="A233" s="168"/>
      <c r="B233" s="174"/>
      <c r="C233" s="108" t="s">
        <v>260</v>
      </c>
      <c r="D233" s="118">
        <v>0</v>
      </c>
      <c r="E233" s="118">
        <v>0</v>
      </c>
      <c r="F233" s="109">
        <v>0</v>
      </c>
      <c r="G233" s="109"/>
      <c r="H233" s="110"/>
      <c r="I233" s="110"/>
      <c r="J233" s="110">
        <v>0</v>
      </c>
      <c r="K233" s="174"/>
    </row>
    <row r="234" spans="1:11" ht="15">
      <c r="A234" s="166" t="s">
        <v>322</v>
      </c>
      <c r="B234" s="172" t="s">
        <v>344</v>
      </c>
      <c r="C234" s="106" t="s">
        <v>41</v>
      </c>
      <c r="D234" s="117">
        <f>D237</f>
        <v>3317.335</v>
      </c>
      <c r="E234" s="117">
        <f>E235+E236+E237</f>
        <v>3317.335</v>
      </c>
      <c r="F234" s="107">
        <f>E234/D234*100</f>
        <v>100</v>
      </c>
      <c r="G234" s="107"/>
      <c r="H234" s="107"/>
      <c r="I234" s="107"/>
      <c r="J234" s="107">
        <v>0</v>
      </c>
      <c r="K234" s="172" t="s">
        <v>362</v>
      </c>
    </row>
    <row r="235" spans="1:11" ht="15">
      <c r="A235" s="167"/>
      <c r="B235" s="173"/>
      <c r="C235" s="108" t="s">
        <v>37</v>
      </c>
      <c r="D235" s="118">
        <v>0</v>
      </c>
      <c r="E235" s="118">
        <v>0</v>
      </c>
      <c r="F235" s="109">
        <v>0</v>
      </c>
      <c r="G235" s="109"/>
      <c r="H235" s="110"/>
      <c r="I235" s="110"/>
      <c r="J235" s="110">
        <v>0</v>
      </c>
      <c r="K235" s="173"/>
    </row>
    <row r="236" spans="1:11" ht="15.75" customHeight="1">
      <c r="A236" s="167"/>
      <c r="B236" s="173"/>
      <c r="C236" s="108" t="s">
        <v>2</v>
      </c>
      <c r="D236" s="118">
        <v>0</v>
      </c>
      <c r="E236" s="118">
        <v>0</v>
      </c>
      <c r="F236" s="109">
        <v>0</v>
      </c>
      <c r="G236" s="109"/>
      <c r="H236" s="110"/>
      <c r="I236" s="110"/>
      <c r="J236" s="110">
        <v>0</v>
      </c>
      <c r="K236" s="173"/>
    </row>
    <row r="237" spans="1:11" ht="15">
      <c r="A237" s="167"/>
      <c r="B237" s="173"/>
      <c r="C237" s="111" t="s">
        <v>258</v>
      </c>
      <c r="D237" s="118">
        <v>3317.335</v>
      </c>
      <c r="E237" s="118">
        <v>3317.335</v>
      </c>
      <c r="F237" s="112">
        <f>E237/D237*100</f>
        <v>100</v>
      </c>
      <c r="G237" s="109"/>
      <c r="H237" s="110"/>
      <c r="I237" s="110"/>
      <c r="J237" s="110">
        <v>0</v>
      </c>
      <c r="K237" s="173"/>
    </row>
    <row r="238" spans="1:11" ht="38.25">
      <c r="A238" s="167"/>
      <c r="B238" s="173"/>
      <c r="C238" s="108" t="s">
        <v>259</v>
      </c>
      <c r="D238" s="118">
        <f>D237</f>
        <v>3317.335</v>
      </c>
      <c r="E238" s="118">
        <v>3317.335</v>
      </c>
      <c r="F238" s="109">
        <f>E238/D238*100</f>
        <v>100</v>
      </c>
      <c r="G238" s="109"/>
      <c r="H238" s="110"/>
      <c r="I238" s="110"/>
      <c r="J238" s="110">
        <v>0</v>
      </c>
      <c r="K238" s="173"/>
    </row>
    <row r="239" spans="1:11" ht="25.5">
      <c r="A239" s="168"/>
      <c r="B239" s="174"/>
      <c r="C239" s="108" t="s">
        <v>260</v>
      </c>
      <c r="D239" s="118">
        <v>0</v>
      </c>
      <c r="E239" s="118">
        <v>0</v>
      </c>
      <c r="F239" s="109">
        <v>0</v>
      </c>
      <c r="G239" s="109"/>
      <c r="H239" s="110"/>
      <c r="I239" s="110"/>
      <c r="J239" s="110">
        <v>0</v>
      </c>
      <c r="K239" s="174"/>
    </row>
    <row r="240" spans="1:11" ht="15">
      <c r="A240" s="166" t="s">
        <v>324</v>
      </c>
      <c r="B240" s="172" t="s">
        <v>346</v>
      </c>
      <c r="C240" s="106" t="s">
        <v>41</v>
      </c>
      <c r="D240" s="117">
        <f>D243</f>
        <v>178.2102</v>
      </c>
      <c r="E240" s="117">
        <f>E241+E242+E243</f>
        <v>178.2102</v>
      </c>
      <c r="F240" s="107">
        <f>E240/D240*100</f>
        <v>100</v>
      </c>
      <c r="G240" s="107"/>
      <c r="H240" s="107"/>
      <c r="I240" s="107"/>
      <c r="J240" s="107">
        <v>0</v>
      </c>
      <c r="K240" s="172" t="s">
        <v>362</v>
      </c>
    </row>
    <row r="241" spans="1:11" ht="15">
      <c r="A241" s="167"/>
      <c r="B241" s="173"/>
      <c r="C241" s="108" t="s">
        <v>37</v>
      </c>
      <c r="D241" s="118">
        <v>0</v>
      </c>
      <c r="E241" s="118">
        <v>0</v>
      </c>
      <c r="F241" s="109">
        <v>0</v>
      </c>
      <c r="G241" s="109"/>
      <c r="H241" s="110"/>
      <c r="I241" s="110"/>
      <c r="J241" s="110">
        <v>0</v>
      </c>
      <c r="K241" s="173"/>
    </row>
    <row r="242" spans="1:11" ht="18" customHeight="1">
      <c r="A242" s="167"/>
      <c r="B242" s="173"/>
      <c r="C242" s="108" t="s">
        <v>2</v>
      </c>
      <c r="D242" s="118">
        <v>0</v>
      </c>
      <c r="E242" s="118">
        <v>0</v>
      </c>
      <c r="F242" s="109">
        <v>0</v>
      </c>
      <c r="G242" s="109"/>
      <c r="H242" s="110"/>
      <c r="I242" s="110"/>
      <c r="J242" s="110">
        <v>0</v>
      </c>
      <c r="K242" s="173"/>
    </row>
    <row r="243" spans="1:11" ht="15">
      <c r="A243" s="167"/>
      <c r="B243" s="173"/>
      <c r="C243" s="111" t="s">
        <v>258</v>
      </c>
      <c r="D243" s="118">
        <v>178.2102</v>
      </c>
      <c r="E243" s="118">
        <v>178.2102</v>
      </c>
      <c r="F243" s="112">
        <f>E243/D243*100</f>
        <v>100</v>
      </c>
      <c r="G243" s="109"/>
      <c r="H243" s="110"/>
      <c r="I243" s="110"/>
      <c r="J243" s="110">
        <v>0</v>
      </c>
      <c r="K243" s="173"/>
    </row>
    <row r="244" spans="1:11" ht="38.25">
      <c r="A244" s="167"/>
      <c r="B244" s="173"/>
      <c r="C244" s="108" t="s">
        <v>259</v>
      </c>
      <c r="D244" s="118">
        <f>D243</f>
        <v>178.2102</v>
      </c>
      <c r="E244" s="118">
        <v>178.2102</v>
      </c>
      <c r="F244" s="109">
        <f>E244/D244*100</f>
        <v>100</v>
      </c>
      <c r="G244" s="109"/>
      <c r="H244" s="110"/>
      <c r="I244" s="110"/>
      <c r="J244" s="110">
        <v>0</v>
      </c>
      <c r="K244" s="173"/>
    </row>
    <row r="245" spans="1:11" ht="25.5">
      <c r="A245" s="168"/>
      <c r="B245" s="174"/>
      <c r="C245" s="108" t="s">
        <v>260</v>
      </c>
      <c r="D245" s="118">
        <v>0</v>
      </c>
      <c r="E245" s="118">
        <v>0</v>
      </c>
      <c r="F245" s="109">
        <v>0</v>
      </c>
      <c r="G245" s="109"/>
      <c r="H245" s="110"/>
      <c r="I245" s="110"/>
      <c r="J245" s="110">
        <v>0</v>
      </c>
      <c r="K245" s="174"/>
    </row>
    <row r="246" spans="1:11" ht="15">
      <c r="A246" s="166" t="s">
        <v>345</v>
      </c>
      <c r="B246" s="172" t="s">
        <v>365</v>
      </c>
      <c r="C246" s="106" t="s">
        <v>41</v>
      </c>
      <c r="D246" s="117">
        <f>D249</f>
        <v>1500</v>
      </c>
      <c r="E246" s="117">
        <v>0</v>
      </c>
      <c r="F246" s="107">
        <v>0</v>
      </c>
      <c r="G246" s="109"/>
      <c r="H246" s="110"/>
      <c r="I246" s="110"/>
      <c r="J246" s="110"/>
      <c r="K246" s="172" t="s">
        <v>364</v>
      </c>
    </row>
    <row r="247" spans="1:11" ht="15">
      <c r="A247" s="167"/>
      <c r="B247" s="173"/>
      <c r="C247" s="108" t="s">
        <v>37</v>
      </c>
      <c r="D247" s="118">
        <v>0</v>
      </c>
      <c r="E247" s="118">
        <v>0</v>
      </c>
      <c r="F247" s="109">
        <v>0</v>
      </c>
      <c r="G247" s="109"/>
      <c r="H247" s="110"/>
      <c r="I247" s="110"/>
      <c r="J247" s="110"/>
      <c r="K247" s="173"/>
    </row>
    <row r="248" spans="1:11" ht="16.5" customHeight="1">
      <c r="A248" s="167"/>
      <c r="B248" s="173"/>
      <c r="C248" s="108" t="s">
        <v>2</v>
      </c>
      <c r="D248" s="118">
        <v>0</v>
      </c>
      <c r="E248" s="118">
        <v>0</v>
      </c>
      <c r="F248" s="109">
        <v>0</v>
      </c>
      <c r="G248" s="109"/>
      <c r="H248" s="110"/>
      <c r="I248" s="110"/>
      <c r="J248" s="110"/>
      <c r="K248" s="173"/>
    </row>
    <row r="249" spans="1:11" ht="15">
      <c r="A249" s="167"/>
      <c r="B249" s="173"/>
      <c r="C249" s="111" t="s">
        <v>258</v>
      </c>
      <c r="D249" s="118">
        <v>1500</v>
      </c>
      <c r="E249" s="118">
        <v>0</v>
      </c>
      <c r="F249" s="112">
        <v>0</v>
      </c>
      <c r="G249" s="109"/>
      <c r="H249" s="110"/>
      <c r="I249" s="110"/>
      <c r="J249" s="110"/>
      <c r="K249" s="173"/>
    </row>
    <row r="250" spans="1:11" ht="38.25">
      <c r="A250" s="167"/>
      <c r="B250" s="173"/>
      <c r="C250" s="108" t="s">
        <v>259</v>
      </c>
      <c r="D250" s="118">
        <v>1500</v>
      </c>
      <c r="E250" s="118">
        <v>0</v>
      </c>
      <c r="F250" s="109">
        <v>0</v>
      </c>
      <c r="G250" s="109"/>
      <c r="H250" s="110"/>
      <c r="I250" s="110"/>
      <c r="J250" s="110"/>
      <c r="K250" s="173"/>
    </row>
    <row r="251" spans="1:11" ht="25.5">
      <c r="A251" s="168"/>
      <c r="B251" s="174"/>
      <c r="C251" s="108" t="s">
        <v>260</v>
      </c>
      <c r="D251" s="118">
        <v>0</v>
      </c>
      <c r="E251" s="118">
        <v>0</v>
      </c>
      <c r="F251" s="109">
        <v>0</v>
      </c>
      <c r="G251" s="109"/>
      <c r="H251" s="110"/>
      <c r="I251" s="110"/>
      <c r="J251" s="110"/>
      <c r="K251" s="174"/>
    </row>
    <row r="252" spans="1:11" ht="15">
      <c r="A252" s="166" t="s">
        <v>350</v>
      </c>
      <c r="B252" s="172" t="s">
        <v>352</v>
      </c>
      <c r="C252" s="106" t="s">
        <v>41</v>
      </c>
      <c r="D252" s="117">
        <f>D253+D254+D255</f>
        <v>115</v>
      </c>
      <c r="E252" s="117">
        <v>115</v>
      </c>
      <c r="F252" s="107">
        <f>E252/D252*100</f>
        <v>100</v>
      </c>
      <c r="G252" s="109"/>
      <c r="H252" s="110"/>
      <c r="I252" s="110"/>
      <c r="J252" s="110"/>
      <c r="K252" s="172" t="s">
        <v>362</v>
      </c>
    </row>
    <row r="253" spans="1:11" ht="15">
      <c r="A253" s="167"/>
      <c r="B253" s="173"/>
      <c r="C253" s="108" t="s">
        <v>37</v>
      </c>
      <c r="D253" s="118">
        <v>0</v>
      </c>
      <c r="E253" s="118">
        <v>0</v>
      </c>
      <c r="F253" s="109">
        <v>0</v>
      </c>
      <c r="G253" s="109"/>
      <c r="H253" s="110"/>
      <c r="I253" s="110"/>
      <c r="J253" s="110"/>
      <c r="K253" s="173"/>
    </row>
    <row r="254" spans="1:11" ht="17.25" customHeight="1">
      <c r="A254" s="167"/>
      <c r="B254" s="173"/>
      <c r="C254" s="108" t="s">
        <v>2</v>
      </c>
      <c r="D254" s="118">
        <v>0</v>
      </c>
      <c r="E254" s="118">
        <v>0</v>
      </c>
      <c r="F254" s="109">
        <v>0</v>
      </c>
      <c r="G254" s="109"/>
      <c r="H254" s="110"/>
      <c r="I254" s="110"/>
      <c r="J254" s="110"/>
      <c r="K254" s="173"/>
    </row>
    <row r="255" spans="1:11" ht="15">
      <c r="A255" s="167"/>
      <c r="B255" s="173"/>
      <c r="C255" s="111" t="s">
        <v>258</v>
      </c>
      <c r="D255" s="118">
        <v>115</v>
      </c>
      <c r="E255" s="118">
        <v>115</v>
      </c>
      <c r="F255" s="112">
        <f>E255/D255*100</f>
        <v>100</v>
      </c>
      <c r="G255" s="109"/>
      <c r="H255" s="110"/>
      <c r="I255" s="110"/>
      <c r="J255" s="110"/>
      <c r="K255" s="173"/>
    </row>
    <row r="256" spans="1:11" ht="38.25">
      <c r="A256" s="167"/>
      <c r="B256" s="173"/>
      <c r="C256" s="108" t="s">
        <v>259</v>
      </c>
      <c r="D256" s="118">
        <v>115</v>
      </c>
      <c r="E256" s="118">
        <v>115</v>
      </c>
      <c r="F256" s="109">
        <f>E256/D256*100</f>
        <v>100</v>
      </c>
      <c r="G256" s="109"/>
      <c r="H256" s="110"/>
      <c r="I256" s="110"/>
      <c r="J256" s="110"/>
      <c r="K256" s="173"/>
    </row>
    <row r="257" spans="1:11" ht="25.5">
      <c r="A257" s="168"/>
      <c r="B257" s="174"/>
      <c r="C257" s="108" t="s">
        <v>260</v>
      </c>
      <c r="D257" s="118">
        <v>0</v>
      </c>
      <c r="E257" s="118">
        <v>0</v>
      </c>
      <c r="F257" s="109">
        <v>0</v>
      </c>
      <c r="G257" s="109"/>
      <c r="H257" s="110"/>
      <c r="I257" s="110"/>
      <c r="J257" s="110"/>
      <c r="K257" s="174"/>
    </row>
    <row r="258" spans="1:11" ht="15">
      <c r="A258" s="166" t="s">
        <v>351</v>
      </c>
      <c r="B258" s="172" t="s">
        <v>353</v>
      </c>
      <c r="C258" s="106" t="s">
        <v>41</v>
      </c>
      <c r="D258" s="117">
        <f>D259+D260+D261</f>
        <v>5000</v>
      </c>
      <c r="E258" s="117">
        <f>E259+E260+E261</f>
        <v>5000</v>
      </c>
      <c r="F258" s="107">
        <f>E258/D258*100</f>
        <v>100</v>
      </c>
      <c r="G258" s="109"/>
      <c r="H258" s="110"/>
      <c r="I258" s="110"/>
      <c r="J258" s="110"/>
      <c r="K258" s="172" t="s">
        <v>374</v>
      </c>
    </row>
    <row r="259" spans="1:11" ht="15">
      <c r="A259" s="167"/>
      <c r="B259" s="173"/>
      <c r="C259" s="108" t="s">
        <v>37</v>
      </c>
      <c r="D259" s="118">
        <v>0</v>
      </c>
      <c r="E259" s="118">
        <v>0</v>
      </c>
      <c r="F259" s="109">
        <v>0</v>
      </c>
      <c r="G259" s="109"/>
      <c r="H259" s="110"/>
      <c r="I259" s="110"/>
      <c r="J259" s="110"/>
      <c r="K259" s="173"/>
    </row>
    <row r="260" spans="1:11" ht="25.5">
      <c r="A260" s="167"/>
      <c r="B260" s="173"/>
      <c r="C260" s="108" t="s">
        <v>2</v>
      </c>
      <c r="D260" s="118">
        <v>0</v>
      </c>
      <c r="E260" s="118">
        <v>0</v>
      </c>
      <c r="F260" s="109">
        <v>0</v>
      </c>
      <c r="G260" s="109"/>
      <c r="H260" s="110"/>
      <c r="I260" s="110"/>
      <c r="J260" s="110"/>
      <c r="K260" s="173"/>
    </row>
    <row r="261" spans="1:11" ht="15">
      <c r="A261" s="167"/>
      <c r="B261" s="173"/>
      <c r="C261" s="111" t="s">
        <v>258</v>
      </c>
      <c r="D261" s="118">
        <v>5000</v>
      </c>
      <c r="E261" s="118">
        <v>5000</v>
      </c>
      <c r="F261" s="112">
        <f>E261/D261*100</f>
        <v>100</v>
      </c>
      <c r="G261" s="109"/>
      <c r="H261" s="110"/>
      <c r="I261" s="110"/>
      <c r="J261" s="110"/>
      <c r="K261" s="173"/>
    </row>
    <row r="262" spans="1:11" ht="38.25">
      <c r="A262" s="167"/>
      <c r="B262" s="173"/>
      <c r="C262" s="108" t="s">
        <v>259</v>
      </c>
      <c r="D262" s="118">
        <v>5000</v>
      </c>
      <c r="E262" s="118">
        <v>5000</v>
      </c>
      <c r="F262" s="109">
        <f>E262/D262*100</f>
        <v>100</v>
      </c>
      <c r="G262" s="109"/>
      <c r="H262" s="110"/>
      <c r="I262" s="110"/>
      <c r="J262" s="110"/>
      <c r="K262" s="173"/>
    </row>
    <row r="263" spans="1:11" ht="24.75" customHeight="1">
      <c r="A263" s="168"/>
      <c r="B263" s="174"/>
      <c r="C263" s="108" t="s">
        <v>260</v>
      </c>
      <c r="D263" s="118">
        <v>0</v>
      </c>
      <c r="E263" s="118">
        <v>0</v>
      </c>
      <c r="F263" s="109">
        <v>0</v>
      </c>
      <c r="G263" s="109"/>
      <c r="H263" s="110"/>
      <c r="I263" s="110"/>
      <c r="J263" s="110"/>
      <c r="K263" s="174"/>
    </row>
    <row r="264" spans="1:11" ht="15" hidden="1">
      <c r="A264" s="166" t="s">
        <v>354</v>
      </c>
      <c r="B264" s="172" t="s">
        <v>355</v>
      </c>
      <c r="C264" s="106" t="s">
        <v>41</v>
      </c>
      <c r="D264" s="107">
        <v>0</v>
      </c>
      <c r="E264" s="107">
        <f>E265+E266+E267</f>
        <v>0</v>
      </c>
      <c r="F264" s="107">
        <v>0</v>
      </c>
      <c r="G264" s="109"/>
      <c r="H264" s="110"/>
      <c r="I264" s="110"/>
      <c r="J264" s="110"/>
      <c r="K264" s="172" t="s">
        <v>360</v>
      </c>
    </row>
    <row r="265" spans="1:11" ht="15" hidden="1">
      <c r="A265" s="167"/>
      <c r="B265" s="173"/>
      <c r="C265" s="108" t="s">
        <v>37</v>
      </c>
      <c r="D265" s="110">
        <v>0</v>
      </c>
      <c r="E265" s="110">
        <v>0</v>
      </c>
      <c r="F265" s="109">
        <v>0</v>
      </c>
      <c r="G265" s="109"/>
      <c r="H265" s="110"/>
      <c r="I265" s="110"/>
      <c r="J265" s="110"/>
      <c r="K265" s="173"/>
    </row>
    <row r="266" spans="1:11" ht="25.5" hidden="1">
      <c r="A266" s="167"/>
      <c r="B266" s="173"/>
      <c r="C266" s="108" t="s">
        <v>2</v>
      </c>
      <c r="D266" s="110">
        <v>0</v>
      </c>
      <c r="E266" s="110">
        <v>0</v>
      </c>
      <c r="F266" s="109">
        <v>0</v>
      </c>
      <c r="G266" s="109"/>
      <c r="H266" s="110"/>
      <c r="I266" s="110"/>
      <c r="J266" s="110"/>
      <c r="K266" s="173"/>
    </row>
    <row r="267" spans="1:11" ht="15" hidden="1">
      <c r="A267" s="167"/>
      <c r="B267" s="173"/>
      <c r="C267" s="111" t="s">
        <v>258</v>
      </c>
      <c r="D267" s="110">
        <v>0</v>
      </c>
      <c r="E267" s="110">
        <v>0</v>
      </c>
      <c r="F267" s="112">
        <v>0</v>
      </c>
      <c r="G267" s="109"/>
      <c r="H267" s="110"/>
      <c r="I267" s="110"/>
      <c r="J267" s="110"/>
      <c r="K267" s="173"/>
    </row>
    <row r="268" spans="1:11" ht="38.25" hidden="1">
      <c r="A268" s="167"/>
      <c r="B268" s="173"/>
      <c r="C268" s="108" t="s">
        <v>259</v>
      </c>
      <c r="D268" s="110">
        <v>0</v>
      </c>
      <c r="E268" s="110">
        <v>0</v>
      </c>
      <c r="F268" s="109">
        <v>0</v>
      </c>
      <c r="G268" s="109"/>
      <c r="H268" s="110"/>
      <c r="I268" s="110"/>
      <c r="J268" s="110"/>
      <c r="K268" s="173"/>
    </row>
    <row r="269" spans="1:11" ht="26.25" customHeight="1" hidden="1">
      <c r="A269" s="168"/>
      <c r="B269" s="174"/>
      <c r="C269" s="108" t="s">
        <v>260</v>
      </c>
      <c r="D269" s="110">
        <v>0</v>
      </c>
      <c r="E269" s="110">
        <v>0</v>
      </c>
      <c r="F269" s="109">
        <v>0</v>
      </c>
      <c r="G269" s="109"/>
      <c r="H269" s="110"/>
      <c r="I269" s="110"/>
      <c r="J269" s="110"/>
      <c r="K269" s="174"/>
    </row>
    <row r="270" spans="1:11" ht="0.75" customHeight="1" hidden="1">
      <c r="A270" s="166" t="s">
        <v>356</v>
      </c>
      <c r="B270" s="172" t="s">
        <v>357</v>
      </c>
      <c r="C270" s="106" t="s">
        <v>41</v>
      </c>
      <c r="D270" s="107">
        <v>0</v>
      </c>
      <c r="E270" s="107">
        <f>E271+E272+E273</f>
        <v>0</v>
      </c>
      <c r="F270" s="107">
        <v>0</v>
      </c>
      <c r="G270" s="109"/>
      <c r="H270" s="110"/>
      <c r="I270" s="110"/>
      <c r="J270" s="110"/>
      <c r="K270" s="172" t="s">
        <v>360</v>
      </c>
    </row>
    <row r="271" spans="1:11" ht="15" hidden="1">
      <c r="A271" s="167"/>
      <c r="B271" s="173"/>
      <c r="C271" s="108" t="s">
        <v>37</v>
      </c>
      <c r="D271" s="110">
        <v>0</v>
      </c>
      <c r="E271" s="110">
        <v>0</v>
      </c>
      <c r="F271" s="109">
        <v>0</v>
      </c>
      <c r="G271" s="109"/>
      <c r="H271" s="110"/>
      <c r="I271" s="110"/>
      <c r="J271" s="110"/>
      <c r="K271" s="173"/>
    </row>
    <row r="272" spans="1:11" ht="25.5" hidden="1">
      <c r="A272" s="167"/>
      <c r="B272" s="173"/>
      <c r="C272" s="108" t="s">
        <v>2</v>
      </c>
      <c r="D272" s="110">
        <v>0</v>
      </c>
      <c r="E272" s="110">
        <v>0</v>
      </c>
      <c r="F272" s="109">
        <v>0</v>
      </c>
      <c r="G272" s="109"/>
      <c r="H272" s="110"/>
      <c r="I272" s="110"/>
      <c r="J272" s="110"/>
      <c r="K272" s="173"/>
    </row>
    <row r="273" spans="1:11" ht="15" hidden="1">
      <c r="A273" s="167"/>
      <c r="B273" s="173"/>
      <c r="C273" s="111" t="s">
        <v>258</v>
      </c>
      <c r="D273" s="110">
        <v>0</v>
      </c>
      <c r="E273" s="110">
        <v>0</v>
      </c>
      <c r="F273" s="112">
        <v>0</v>
      </c>
      <c r="G273" s="109"/>
      <c r="H273" s="110"/>
      <c r="I273" s="110"/>
      <c r="J273" s="110"/>
      <c r="K273" s="173"/>
    </row>
    <row r="274" spans="1:11" ht="38.25" hidden="1">
      <c r="A274" s="167"/>
      <c r="B274" s="173"/>
      <c r="C274" s="108" t="s">
        <v>259</v>
      </c>
      <c r="D274" s="110">
        <v>0</v>
      </c>
      <c r="E274" s="110">
        <v>0</v>
      </c>
      <c r="F274" s="109">
        <v>0</v>
      </c>
      <c r="G274" s="109"/>
      <c r="H274" s="110"/>
      <c r="I274" s="110"/>
      <c r="J274" s="110"/>
      <c r="K274" s="173"/>
    </row>
    <row r="275" spans="1:11" ht="25.5" hidden="1">
      <c r="A275" s="168"/>
      <c r="B275" s="174"/>
      <c r="C275" s="108" t="s">
        <v>260</v>
      </c>
      <c r="D275" s="110">
        <v>0</v>
      </c>
      <c r="E275" s="110">
        <v>0</v>
      </c>
      <c r="F275" s="109">
        <v>0</v>
      </c>
      <c r="G275" s="109"/>
      <c r="H275" s="110"/>
      <c r="I275" s="110"/>
      <c r="J275" s="110"/>
      <c r="K275" s="174"/>
    </row>
    <row r="276" spans="1:11" ht="0.75" customHeight="1" hidden="1">
      <c r="A276" s="166" t="s">
        <v>358</v>
      </c>
      <c r="B276" s="172" t="s">
        <v>359</v>
      </c>
      <c r="C276" s="106" t="s">
        <v>41</v>
      </c>
      <c r="D276" s="107">
        <f>D277+D278+D279</f>
        <v>0</v>
      </c>
      <c r="E276" s="107">
        <f>E277+E278+E279</f>
        <v>0</v>
      </c>
      <c r="F276" s="107">
        <v>0</v>
      </c>
      <c r="G276" s="109"/>
      <c r="H276" s="110"/>
      <c r="I276" s="110"/>
      <c r="J276" s="110"/>
      <c r="K276" s="172" t="s">
        <v>360</v>
      </c>
    </row>
    <row r="277" spans="1:11" ht="15" hidden="1">
      <c r="A277" s="167"/>
      <c r="B277" s="173"/>
      <c r="C277" s="108" t="s">
        <v>37</v>
      </c>
      <c r="D277" s="110">
        <v>0</v>
      </c>
      <c r="E277" s="110">
        <v>0</v>
      </c>
      <c r="F277" s="109">
        <v>0</v>
      </c>
      <c r="G277" s="109"/>
      <c r="H277" s="110"/>
      <c r="I277" s="110"/>
      <c r="J277" s="110"/>
      <c r="K277" s="173"/>
    </row>
    <row r="278" spans="1:11" ht="25.5" hidden="1">
      <c r="A278" s="167"/>
      <c r="B278" s="173"/>
      <c r="C278" s="108" t="s">
        <v>2</v>
      </c>
      <c r="D278" s="110">
        <v>0</v>
      </c>
      <c r="E278" s="110">
        <v>0</v>
      </c>
      <c r="F278" s="109">
        <v>0</v>
      </c>
      <c r="G278" s="109"/>
      <c r="H278" s="110"/>
      <c r="I278" s="110"/>
      <c r="J278" s="110"/>
      <c r="K278" s="173"/>
    </row>
    <row r="279" spans="1:11" ht="15" hidden="1">
      <c r="A279" s="167"/>
      <c r="B279" s="173"/>
      <c r="C279" s="111" t="s">
        <v>258</v>
      </c>
      <c r="D279" s="110">
        <v>0</v>
      </c>
      <c r="E279" s="110">
        <v>0</v>
      </c>
      <c r="F279" s="112">
        <v>0</v>
      </c>
      <c r="G279" s="109"/>
      <c r="H279" s="110"/>
      <c r="I279" s="110"/>
      <c r="J279" s="110"/>
      <c r="K279" s="173"/>
    </row>
    <row r="280" spans="1:11" ht="38.25" hidden="1">
      <c r="A280" s="167"/>
      <c r="B280" s="173"/>
      <c r="C280" s="108" t="s">
        <v>259</v>
      </c>
      <c r="D280" s="110">
        <v>0</v>
      </c>
      <c r="E280" s="110">
        <v>0</v>
      </c>
      <c r="F280" s="109">
        <v>0</v>
      </c>
      <c r="G280" s="109"/>
      <c r="H280" s="110"/>
      <c r="I280" s="110"/>
      <c r="J280" s="110"/>
      <c r="K280" s="173"/>
    </row>
    <row r="281" spans="1:11" ht="25.5" hidden="1">
      <c r="A281" s="168"/>
      <c r="B281" s="174"/>
      <c r="C281" s="108" t="s">
        <v>260</v>
      </c>
      <c r="D281" s="110">
        <v>0</v>
      </c>
      <c r="E281" s="110">
        <v>0</v>
      </c>
      <c r="F281" s="109">
        <v>0</v>
      </c>
      <c r="G281" s="109"/>
      <c r="H281" s="110"/>
      <c r="I281" s="110"/>
      <c r="J281" s="110"/>
      <c r="K281" s="174"/>
    </row>
    <row r="282" spans="1:11" ht="15">
      <c r="A282" s="206" t="s">
        <v>366</v>
      </c>
      <c r="B282" s="177" t="s">
        <v>300</v>
      </c>
      <c r="C282" s="106" t="s">
        <v>41</v>
      </c>
      <c r="D282" s="117">
        <f>D283+D284+D285+D286</f>
        <v>1102.274</v>
      </c>
      <c r="E282" s="117">
        <f>E283+E284+E285+E286</f>
        <v>1102.27</v>
      </c>
      <c r="F282" s="117">
        <f>E282/D282*100</f>
        <v>99.99963711382107</v>
      </c>
      <c r="G282" s="107">
        <f>G283+G284+G285+G286+G287</f>
        <v>0</v>
      </c>
      <c r="H282" s="107">
        <f>H283+H284+H285+H286+H287</f>
        <v>0</v>
      </c>
      <c r="I282" s="107">
        <v>0</v>
      </c>
      <c r="J282" s="107">
        <f>J286</f>
        <v>0</v>
      </c>
      <c r="K282" s="172" t="s">
        <v>362</v>
      </c>
    </row>
    <row r="283" spans="1:11" ht="15">
      <c r="A283" s="206"/>
      <c r="B283" s="177"/>
      <c r="C283" s="108" t="s">
        <v>37</v>
      </c>
      <c r="D283" s="118">
        <v>0</v>
      </c>
      <c r="E283" s="118">
        <v>0</v>
      </c>
      <c r="F283" s="120">
        <v>0</v>
      </c>
      <c r="G283" s="109"/>
      <c r="H283" s="110"/>
      <c r="I283" s="110"/>
      <c r="J283" s="110">
        <f>D283-E283</f>
        <v>0</v>
      </c>
      <c r="K283" s="173"/>
    </row>
    <row r="284" spans="1:11" ht="12.75" customHeight="1">
      <c r="A284" s="206"/>
      <c r="B284" s="177"/>
      <c r="C284" s="108" t="s">
        <v>2</v>
      </c>
      <c r="D284" s="118">
        <v>0</v>
      </c>
      <c r="E284" s="118">
        <v>0</v>
      </c>
      <c r="F284" s="120">
        <v>0</v>
      </c>
      <c r="G284" s="109"/>
      <c r="H284" s="110"/>
      <c r="I284" s="110"/>
      <c r="J284" s="110">
        <f>D284-E284</f>
        <v>0</v>
      </c>
      <c r="K284" s="173"/>
    </row>
    <row r="285" spans="1:11" ht="15">
      <c r="A285" s="206"/>
      <c r="B285" s="177"/>
      <c r="C285" s="108" t="s">
        <v>258</v>
      </c>
      <c r="D285" s="118">
        <v>0</v>
      </c>
      <c r="E285" s="118">
        <v>0</v>
      </c>
      <c r="F285" s="120">
        <v>0</v>
      </c>
      <c r="G285" s="109"/>
      <c r="H285" s="110"/>
      <c r="I285" s="110"/>
      <c r="J285" s="110">
        <v>0</v>
      </c>
      <c r="K285" s="173"/>
    </row>
    <row r="286" spans="1:11" ht="38.25">
      <c r="A286" s="206"/>
      <c r="B286" s="177"/>
      <c r="C286" s="108" t="s">
        <v>259</v>
      </c>
      <c r="D286" s="118">
        <v>1102.274</v>
      </c>
      <c r="E286" s="118">
        <v>1102.27</v>
      </c>
      <c r="F286" s="120">
        <f>E286/D286*100</f>
        <v>99.99963711382107</v>
      </c>
      <c r="G286" s="109"/>
      <c r="H286" s="110"/>
      <c r="I286" s="110"/>
      <c r="J286" s="110">
        <v>0</v>
      </c>
      <c r="K286" s="173"/>
    </row>
    <row r="287" spans="1:11" ht="25.5">
      <c r="A287" s="206"/>
      <c r="B287" s="177"/>
      <c r="C287" s="108" t="s">
        <v>260</v>
      </c>
      <c r="D287" s="118">
        <v>0</v>
      </c>
      <c r="E287" s="118">
        <v>0</v>
      </c>
      <c r="F287" s="120">
        <v>0</v>
      </c>
      <c r="G287" s="109"/>
      <c r="H287" s="110"/>
      <c r="I287" s="110"/>
      <c r="J287" s="110">
        <f>D287-E287</f>
        <v>0</v>
      </c>
      <c r="K287" s="174"/>
    </row>
    <row r="288" spans="1:11" s="96" customFormat="1" ht="15">
      <c r="A288" s="176" t="s">
        <v>326</v>
      </c>
      <c r="B288" s="177" t="s">
        <v>270</v>
      </c>
      <c r="C288" s="106" t="s">
        <v>41</v>
      </c>
      <c r="D288" s="117">
        <f>D289+D290+D291</f>
        <v>7297.684</v>
      </c>
      <c r="E288" s="117">
        <f>E289+E290+E291</f>
        <v>7053.9641</v>
      </c>
      <c r="F288" s="117">
        <f>E288/D288*100</f>
        <v>96.66031168244609</v>
      </c>
      <c r="G288" s="107">
        <f>G289+G290+G291+G292</f>
        <v>0</v>
      </c>
      <c r="H288" s="107">
        <f>H289+H290+H291+H292</f>
        <v>0</v>
      </c>
      <c r="I288" s="107">
        <f>I289+I290+I291+I292</f>
        <v>0</v>
      </c>
      <c r="J288" s="107">
        <v>0</v>
      </c>
      <c r="K288" s="186"/>
    </row>
    <row r="289" spans="1:11" ht="15">
      <c r="A289" s="176"/>
      <c r="B289" s="177"/>
      <c r="C289" s="108" t="s">
        <v>37</v>
      </c>
      <c r="D289" s="118">
        <f>D295+D301+D325+D331+D337+D343+D349</f>
        <v>0</v>
      </c>
      <c r="E289" s="118">
        <f>E295</f>
        <v>0</v>
      </c>
      <c r="F289" s="118">
        <v>0</v>
      </c>
      <c r="G289" s="110"/>
      <c r="H289" s="110"/>
      <c r="I289" s="110"/>
      <c r="J289" s="110">
        <f>D289-E289</f>
        <v>0</v>
      </c>
      <c r="K289" s="187"/>
    </row>
    <row r="290" spans="1:11" ht="12.75" customHeight="1">
      <c r="A290" s="176"/>
      <c r="B290" s="177"/>
      <c r="C290" s="108" t="s">
        <v>2</v>
      </c>
      <c r="D290" s="118">
        <f>D296+D302+D326+D332+D338+D344+D350</f>
        <v>1620.82</v>
      </c>
      <c r="E290" s="118">
        <f>E302+E326+E338+E344+E350+E332</f>
        <v>1620.8</v>
      </c>
      <c r="F290" s="118">
        <v>0</v>
      </c>
      <c r="G290" s="109"/>
      <c r="H290" s="109"/>
      <c r="I290" s="109"/>
      <c r="J290" s="110">
        <v>0</v>
      </c>
      <c r="K290" s="187"/>
    </row>
    <row r="291" spans="1:11" ht="15">
      <c r="A291" s="176"/>
      <c r="B291" s="177"/>
      <c r="C291" s="108" t="s">
        <v>258</v>
      </c>
      <c r="D291" s="118">
        <f>D297+D303+D327+D333+D339+D345+D351</f>
        <v>5676.8640000000005</v>
      </c>
      <c r="E291" s="118">
        <f>E303+E327+E333+E339+E345+E351</f>
        <v>5433.1641</v>
      </c>
      <c r="F291" s="118">
        <f>E291/D291*100</f>
        <v>95.70713865965433</v>
      </c>
      <c r="G291" s="109"/>
      <c r="H291" s="109"/>
      <c r="I291" s="109"/>
      <c r="J291" s="110">
        <v>0</v>
      </c>
      <c r="K291" s="187"/>
    </row>
    <row r="292" spans="1:11" ht="38.25">
      <c r="A292" s="176"/>
      <c r="B292" s="177"/>
      <c r="C292" s="108" t="s">
        <v>259</v>
      </c>
      <c r="D292" s="119">
        <f>D298+D304+D328+D334+D340+D346+D352</f>
        <v>1102.274</v>
      </c>
      <c r="E292" s="118">
        <f>E304+E328+E334+E340+E346+E352</f>
        <v>1102.27</v>
      </c>
      <c r="F292" s="118">
        <f>E292/D292*100</f>
        <v>99.99963711382107</v>
      </c>
      <c r="G292" s="109"/>
      <c r="H292" s="109"/>
      <c r="I292" s="109"/>
      <c r="J292" s="110">
        <v>0</v>
      </c>
      <c r="K292" s="187"/>
    </row>
    <row r="293" spans="1:11" ht="25.5">
      <c r="A293" s="176"/>
      <c r="B293" s="177"/>
      <c r="C293" s="108" t="s">
        <v>260</v>
      </c>
      <c r="D293" s="118">
        <f>D299+D305+D329+D335+D341+D347+D353</f>
        <v>701</v>
      </c>
      <c r="E293" s="118">
        <f>E305+E329+E335+E341+E347+E353</f>
        <v>701</v>
      </c>
      <c r="F293" s="118">
        <v>0</v>
      </c>
      <c r="G293" s="109"/>
      <c r="H293" s="109"/>
      <c r="I293" s="109"/>
      <c r="J293" s="110">
        <v>0</v>
      </c>
      <c r="K293" s="188"/>
    </row>
    <row r="294" spans="1:11" ht="15" customHeight="1" hidden="1">
      <c r="A294" s="176" t="s">
        <v>16</v>
      </c>
      <c r="B294" s="177" t="s">
        <v>292</v>
      </c>
      <c r="C294" s="106" t="s">
        <v>41</v>
      </c>
      <c r="D294" s="117">
        <f>D295+D296+D297</f>
        <v>0</v>
      </c>
      <c r="E294" s="117">
        <f>E295+E296+E297</f>
        <v>0</v>
      </c>
      <c r="F294" s="117">
        <v>0</v>
      </c>
      <c r="G294" s="107">
        <f>G295+G296+G297+G298+G299</f>
        <v>0</v>
      </c>
      <c r="H294" s="107">
        <f>H295+H296+H297+H298+H299</f>
        <v>0</v>
      </c>
      <c r="I294" s="107">
        <v>0</v>
      </c>
      <c r="J294" s="107">
        <f>J297+J298</f>
        <v>0</v>
      </c>
      <c r="K294" s="172" t="s">
        <v>331</v>
      </c>
    </row>
    <row r="295" spans="1:11" ht="15" hidden="1">
      <c r="A295" s="176"/>
      <c r="B295" s="177"/>
      <c r="C295" s="108" t="s">
        <v>37</v>
      </c>
      <c r="D295" s="118">
        <v>0</v>
      </c>
      <c r="E295" s="118">
        <v>0</v>
      </c>
      <c r="F295" s="120">
        <v>0</v>
      </c>
      <c r="G295" s="109"/>
      <c r="H295" s="110"/>
      <c r="I295" s="110"/>
      <c r="J295" s="110">
        <f>D295-E295</f>
        <v>0</v>
      </c>
      <c r="K295" s="173"/>
    </row>
    <row r="296" spans="1:11" ht="14.25" customHeight="1" hidden="1">
      <c r="A296" s="176"/>
      <c r="B296" s="177"/>
      <c r="C296" s="108" t="s">
        <v>2</v>
      </c>
      <c r="D296" s="118">
        <v>0</v>
      </c>
      <c r="E296" s="118">
        <v>0</v>
      </c>
      <c r="F296" s="120">
        <v>0</v>
      </c>
      <c r="G296" s="109"/>
      <c r="H296" s="110"/>
      <c r="I296" s="110"/>
      <c r="J296" s="110">
        <f>D296-E296</f>
        <v>0</v>
      </c>
      <c r="K296" s="173"/>
    </row>
    <row r="297" spans="1:11" ht="15" hidden="1">
      <c r="A297" s="176"/>
      <c r="B297" s="177"/>
      <c r="C297" s="108" t="s">
        <v>258</v>
      </c>
      <c r="D297" s="118">
        <v>0</v>
      </c>
      <c r="E297" s="118">
        <v>0</v>
      </c>
      <c r="F297" s="120">
        <v>0</v>
      </c>
      <c r="G297" s="109"/>
      <c r="H297" s="110"/>
      <c r="I297" s="110"/>
      <c r="J297" s="110">
        <v>0</v>
      </c>
      <c r="K297" s="173"/>
    </row>
    <row r="298" spans="1:11" ht="38.25" hidden="1">
      <c r="A298" s="176"/>
      <c r="B298" s="177"/>
      <c r="C298" s="108" t="s">
        <v>259</v>
      </c>
      <c r="D298" s="118">
        <v>0</v>
      </c>
      <c r="E298" s="118">
        <v>0</v>
      </c>
      <c r="F298" s="120">
        <v>0</v>
      </c>
      <c r="G298" s="109"/>
      <c r="H298" s="110"/>
      <c r="I298" s="110"/>
      <c r="J298" s="110">
        <f>D298-E298</f>
        <v>0</v>
      </c>
      <c r="K298" s="173"/>
    </row>
    <row r="299" spans="1:11" ht="25.5" hidden="1">
      <c r="A299" s="176"/>
      <c r="B299" s="177"/>
      <c r="C299" s="108" t="s">
        <v>260</v>
      </c>
      <c r="D299" s="118">
        <v>0</v>
      </c>
      <c r="E299" s="118">
        <v>0</v>
      </c>
      <c r="F299" s="120">
        <v>0</v>
      </c>
      <c r="G299" s="109"/>
      <c r="H299" s="110"/>
      <c r="I299" s="110"/>
      <c r="J299" s="110">
        <f>D299-E299</f>
        <v>0</v>
      </c>
      <c r="K299" s="174"/>
    </row>
    <row r="300" spans="1:11" ht="15">
      <c r="A300" s="176" t="s">
        <v>16</v>
      </c>
      <c r="B300" s="177" t="s">
        <v>299</v>
      </c>
      <c r="C300" s="106" t="s">
        <v>41</v>
      </c>
      <c r="D300" s="117">
        <f>D301+D302+D303</f>
        <v>539.934</v>
      </c>
      <c r="E300" s="117">
        <f>E301+E302+E303</f>
        <v>539.934</v>
      </c>
      <c r="F300" s="117">
        <f>E300/D300*100</f>
        <v>100</v>
      </c>
      <c r="G300" s="107">
        <f>G301+G302+G303+G304+G305</f>
        <v>0</v>
      </c>
      <c r="H300" s="107">
        <f>H301+H302+H303+H304+H305</f>
        <v>0</v>
      </c>
      <c r="I300" s="107">
        <v>0</v>
      </c>
      <c r="J300" s="107">
        <f>J304</f>
        <v>0</v>
      </c>
      <c r="K300" s="172" t="s">
        <v>362</v>
      </c>
    </row>
    <row r="301" spans="1:11" ht="15">
      <c r="A301" s="176"/>
      <c r="B301" s="177"/>
      <c r="C301" s="108" t="s">
        <v>37</v>
      </c>
      <c r="D301" s="118">
        <v>0</v>
      </c>
      <c r="E301" s="118">
        <v>0</v>
      </c>
      <c r="F301" s="120">
        <v>0</v>
      </c>
      <c r="G301" s="109"/>
      <c r="H301" s="110"/>
      <c r="I301" s="110"/>
      <c r="J301" s="110">
        <f>D301-E301</f>
        <v>0</v>
      </c>
      <c r="K301" s="173"/>
    </row>
    <row r="302" spans="1:11" ht="14.25" customHeight="1">
      <c r="A302" s="176"/>
      <c r="B302" s="177"/>
      <c r="C302" s="108" t="s">
        <v>2</v>
      </c>
      <c r="D302" s="118">
        <v>0</v>
      </c>
      <c r="E302" s="118">
        <v>0</v>
      </c>
      <c r="F302" s="120">
        <v>0</v>
      </c>
      <c r="G302" s="109"/>
      <c r="H302" s="110"/>
      <c r="I302" s="110"/>
      <c r="J302" s="110">
        <f>D302-E302</f>
        <v>0</v>
      </c>
      <c r="K302" s="173"/>
    </row>
    <row r="303" spans="1:11" ht="15">
      <c r="A303" s="176"/>
      <c r="B303" s="177"/>
      <c r="C303" s="108" t="s">
        <v>258</v>
      </c>
      <c r="D303" s="118">
        <v>539.934</v>
      </c>
      <c r="E303" s="118">
        <v>539.934</v>
      </c>
      <c r="F303" s="120">
        <f>E303/D303*100</f>
        <v>100</v>
      </c>
      <c r="G303" s="109"/>
      <c r="H303" s="110"/>
      <c r="I303" s="110"/>
      <c r="J303" s="110">
        <v>0</v>
      </c>
      <c r="K303" s="173"/>
    </row>
    <row r="304" spans="1:11" ht="38.25">
      <c r="A304" s="176"/>
      <c r="B304" s="177"/>
      <c r="C304" s="108" t="s">
        <v>259</v>
      </c>
      <c r="D304" s="118">
        <v>0</v>
      </c>
      <c r="E304" s="118">
        <v>0</v>
      </c>
      <c r="F304" s="120">
        <v>0</v>
      </c>
      <c r="G304" s="109"/>
      <c r="H304" s="110"/>
      <c r="I304" s="110"/>
      <c r="J304" s="110">
        <v>0</v>
      </c>
      <c r="K304" s="173"/>
    </row>
    <row r="305" spans="1:11" ht="25.5">
      <c r="A305" s="176"/>
      <c r="B305" s="177"/>
      <c r="C305" s="108" t="s">
        <v>260</v>
      </c>
      <c r="D305" s="118">
        <v>0</v>
      </c>
      <c r="E305" s="118">
        <v>0</v>
      </c>
      <c r="F305" s="120">
        <v>0</v>
      </c>
      <c r="G305" s="109"/>
      <c r="H305" s="110"/>
      <c r="I305" s="110"/>
      <c r="J305" s="110">
        <f>D305-E305</f>
        <v>0</v>
      </c>
      <c r="K305" s="174"/>
    </row>
    <row r="306" spans="1:11" ht="15" hidden="1">
      <c r="A306" s="176"/>
      <c r="B306" s="177"/>
      <c r="C306" s="106" t="s">
        <v>41</v>
      </c>
      <c r="D306" s="117">
        <f>D307+D308+D309+D310</f>
        <v>0</v>
      </c>
      <c r="E306" s="117">
        <f>E307+E308+E309+E310</f>
        <v>0</v>
      </c>
      <c r="F306" s="117" t="e">
        <f>E306/D306*100</f>
        <v>#DIV/0!</v>
      </c>
      <c r="G306" s="107">
        <f>G307+G308+G309+G310+G311</f>
        <v>0</v>
      </c>
      <c r="H306" s="107">
        <f>H307+H308+H309+H310+H311</f>
        <v>0</v>
      </c>
      <c r="I306" s="107">
        <f>I309</f>
        <v>0</v>
      </c>
      <c r="J306" s="107">
        <f>J310</f>
        <v>0</v>
      </c>
      <c r="K306" s="172"/>
    </row>
    <row r="307" spans="1:11" ht="15" hidden="1">
      <c r="A307" s="176"/>
      <c r="B307" s="177"/>
      <c r="C307" s="108" t="s">
        <v>37</v>
      </c>
      <c r="D307" s="118">
        <v>0</v>
      </c>
      <c r="E307" s="118">
        <v>0</v>
      </c>
      <c r="F307" s="120">
        <v>0</v>
      </c>
      <c r="G307" s="109"/>
      <c r="H307" s="110"/>
      <c r="I307" s="110"/>
      <c r="J307" s="110">
        <f>D307-E307</f>
        <v>0</v>
      </c>
      <c r="K307" s="173"/>
    </row>
    <row r="308" spans="1:11" ht="13.5" customHeight="1" hidden="1">
      <c r="A308" s="176"/>
      <c r="B308" s="177"/>
      <c r="C308" s="108" t="s">
        <v>2</v>
      </c>
      <c r="D308" s="118">
        <v>0</v>
      </c>
      <c r="E308" s="118">
        <v>0</v>
      </c>
      <c r="F308" s="120">
        <v>0</v>
      </c>
      <c r="G308" s="109"/>
      <c r="H308" s="110"/>
      <c r="I308" s="110"/>
      <c r="J308" s="110">
        <f>D308-E308</f>
        <v>0</v>
      </c>
      <c r="K308" s="173"/>
    </row>
    <row r="309" spans="1:11" ht="15" hidden="1">
      <c r="A309" s="176"/>
      <c r="B309" s="177"/>
      <c r="C309" s="108" t="s">
        <v>258</v>
      </c>
      <c r="D309" s="118">
        <v>0</v>
      </c>
      <c r="E309" s="118">
        <v>0</v>
      </c>
      <c r="F309" s="120">
        <v>0</v>
      </c>
      <c r="G309" s="109"/>
      <c r="H309" s="110"/>
      <c r="I309" s="110"/>
      <c r="J309" s="110">
        <f>D309-E309</f>
        <v>0</v>
      </c>
      <c r="K309" s="173"/>
    </row>
    <row r="310" spans="1:11" ht="38.25" hidden="1">
      <c r="A310" s="176"/>
      <c r="B310" s="177"/>
      <c r="C310" s="108" t="s">
        <v>259</v>
      </c>
      <c r="D310" s="118">
        <v>0</v>
      </c>
      <c r="E310" s="118">
        <v>0</v>
      </c>
      <c r="F310" s="120">
        <v>0</v>
      </c>
      <c r="G310" s="109"/>
      <c r="H310" s="110"/>
      <c r="I310" s="110"/>
      <c r="J310" s="110">
        <f>D310-E310</f>
        <v>0</v>
      </c>
      <c r="K310" s="173"/>
    </row>
    <row r="311" spans="1:11" ht="25.5" hidden="1">
      <c r="A311" s="176"/>
      <c r="B311" s="177"/>
      <c r="C311" s="108" t="s">
        <v>260</v>
      </c>
      <c r="D311" s="118">
        <v>0</v>
      </c>
      <c r="E311" s="118">
        <v>0</v>
      </c>
      <c r="F311" s="120">
        <v>0</v>
      </c>
      <c r="G311" s="109"/>
      <c r="H311" s="110"/>
      <c r="I311" s="110"/>
      <c r="J311" s="110">
        <f>D311-E311</f>
        <v>0</v>
      </c>
      <c r="K311" s="174"/>
    </row>
    <row r="312" spans="1:11" ht="15" hidden="1">
      <c r="A312" s="176"/>
      <c r="B312" s="177"/>
      <c r="C312" s="106" t="s">
        <v>41</v>
      </c>
      <c r="D312" s="117">
        <f>D313+D314+D315+D316</f>
        <v>0</v>
      </c>
      <c r="E312" s="117">
        <f>E313+E314+E315+E316</f>
        <v>0</v>
      </c>
      <c r="F312" s="117" t="e">
        <f>E312/D312*100</f>
        <v>#DIV/0!</v>
      </c>
      <c r="G312" s="107">
        <f>G313+G314+G315+G316+G317</f>
        <v>0</v>
      </c>
      <c r="H312" s="107">
        <f>H313+H314+H315+H316+H317</f>
        <v>0</v>
      </c>
      <c r="I312" s="107">
        <f>I315</f>
        <v>0</v>
      </c>
      <c r="J312" s="107">
        <f>J316</f>
        <v>0</v>
      </c>
      <c r="K312" s="172"/>
    </row>
    <row r="313" spans="1:11" ht="15" hidden="1">
      <c r="A313" s="176"/>
      <c r="B313" s="177"/>
      <c r="C313" s="108" t="s">
        <v>37</v>
      </c>
      <c r="D313" s="118">
        <v>0</v>
      </c>
      <c r="E313" s="118">
        <v>0</v>
      </c>
      <c r="F313" s="120">
        <v>0</v>
      </c>
      <c r="G313" s="109"/>
      <c r="H313" s="110"/>
      <c r="I313" s="110"/>
      <c r="J313" s="110">
        <f>D313-E313</f>
        <v>0</v>
      </c>
      <c r="K313" s="173"/>
    </row>
    <row r="314" spans="1:11" ht="25.5" hidden="1">
      <c r="A314" s="176"/>
      <c r="B314" s="177"/>
      <c r="C314" s="108" t="s">
        <v>2</v>
      </c>
      <c r="D314" s="118">
        <v>0</v>
      </c>
      <c r="E314" s="118">
        <v>0</v>
      </c>
      <c r="F314" s="120">
        <v>0</v>
      </c>
      <c r="G314" s="109"/>
      <c r="H314" s="110"/>
      <c r="I314" s="110"/>
      <c r="J314" s="110">
        <f>D314-E314</f>
        <v>0</v>
      </c>
      <c r="K314" s="173"/>
    </row>
    <row r="315" spans="1:11" ht="15" hidden="1">
      <c r="A315" s="176"/>
      <c r="B315" s="177"/>
      <c r="C315" s="108" t="s">
        <v>258</v>
      </c>
      <c r="D315" s="118">
        <v>0</v>
      </c>
      <c r="E315" s="118">
        <v>0</v>
      </c>
      <c r="F315" s="120">
        <v>0</v>
      </c>
      <c r="G315" s="109"/>
      <c r="H315" s="110"/>
      <c r="I315" s="110"/>
      <c r="J315" s="110">
        <f>D315-E315</f>
        <v>0</v>
      </c>
      <c r="K315" s="173"/>
    </row>
    <row r="316" spans="1:11" ht="38.25" hidden="1">
      <c r="A316" s="176"/>
      <c r="B316" s="177"/>
      <c r="C316" s="108" t="s">
        <v>259</v>
      </c>
      <c r="D316" s="118">
        <v>0</v>
      </c>
      <c r="E316" s="118">
        <v>0</v>
      </c>
      <c r="F316" s="120">
        <v>0</v>
      </c>
      <c r="G316" s="109"/>
      <c r="H316" s="110"/>
      <c r="I316" s="110"/>
      <c r="J316" s="110">
        <f>D316-E316</f>
        <v>0</v>
      </c>
      <c r="K316" s="173"/>
    </row>
    <row r="317" spans="1:11" ht="25.5" hidden="1">
      <c r="A317" s="176"/>
      <c r="B317" s="177"/>
      <c r="C317" s="108" t="s">
        <v>260</v>
      </c>
      <c r="D317" s="118">
        <v>0</v>
      </c>
      <c r="E317" s="118">
        <v>0</v>
      </c>
      <c r="F317" s="120">
        <v>0</v>
      </c>
      <c r="G317" s="109"/>
      <c r="H317" s="110"/>
      <c r="I317" s="110"/>
      <c r="J317" s="110">
        <f>D317-E317</f>
        <v>0</v>
      </c>
      <c r="K317" s="174"/>
    </row>
    <row r="318" spans="1:11" ht="15" hidden="1">
      <c r="A318" s="176"/>
      <c r="B318" s="177"/>
      <c r="C318" s="106" t="s">
        <v>41</v>
      </c>
      <c r="D318" s="117">
        <f>D319+D320+D321+D322</f>
        <v>0</v>
      </c>
      <c r="E318" s="117">
        <f>E319+E320+E321+E322</f>
        <v>0</v>
      </c>
      <c r="F318" s="117" t="e">
        <f>E318/D318*100</f>
        <v>#DIV/0!</v>
      </c>
      <c r="G318" s="107">
        <f>G319+G320+G321+G322+G323</f>
        <v>0</v>
      </c>
      <c r="H318" s="107">
        <f>H319+H320+H321+H322+H323</f>
        <v>0</v>
      </c>
      <c r="I318" s="107">
        <f>I321</f>
        <v>0</v>
      </c>
      <c r="J318" s="107">
        <f>J322</f>
        <v>0</v>
      </c>
      <c r="K318" s="172"/>
    </row>
    <row r="319" spans="1:11" ht="15" hidden="1">
      <c r="A319" s="176"/>
      <c r="B319" s="177"/>
      <c r="C319" s="108" t="s">
        <v>37</v>
      </c>
      <c r="D319" s="118">
        <v>0</v>
      </c>
      <c r="E319" s="118">
        <v>0</v>
      </c>
      <c r="F319" s="120">
        <v>0</v>
      </c>
      <c r="G319" s="109"/>
      <c r="H319" s="110"/>
      <c r="I319" s="110"/>
      <c r="J319" s="110">
        <f>D319-E319</f>
        <v>0</v>
      </c>
      <c r="K319" s="173"/>
    </row>
    <row r="320" spans="1:11" ht="25.5" hidden="1">
      <c r="A320" s="176"/>
      <c r="B320" s="177"/>
      <c r="C320" s="108" t="s">
        <v>2</v>
      </c>
      <c r="D320" s="118">
        <v>0</v>
      </c>
      <c r="E320" s="118">
        <v>0</v>
      </c>
      <c r="F320" s="120">
        <v>0</v>
      </c>
      <c r="G320" s="109"/>
      <c r="H320" s="110"/>
      <c r="I320" s="110"/>
      <c r="J320" s="110">
        <f>D320-E320</f>
        <v>0</v>
      </c>
      <c r="K320" s="173"/>
    </row>
    <row r="321" spans="1:11" ht="15" hidden="1">
      <c r="A321" s="176"/>
      <c r="B321" s="177"/>
      <c r="C321" s="108" t="s">
        <v>258</v>
      </c>
      <c r="D321" s="118">
        <v>0</v>
      </c>
      <c r="E321" s="118">
        <v>0</v>
      </c>
      <c r="F321" s="120">
        <v>0</v>
      </c>
      <c r="G321" s="109"/>
      <c r="H321" s="110"/>
      <c r="I321" s="110"/>
      <c r="J321" s="110">
        <f>D321-E321</f>
        <v>0</v>
      </c>
      <c r="K321" s="173"/>
    </row>
    <row r="322" spans="1:11" ht="38.25" hidden="1">
      <c r="A322" s="176"/>
      <c r="B322" s="177"/>
      <c r="C322" s="108" t="s">
        <v>259</v>
      </c>
      <c r="D322" s="118">
        <v>0</v>
      </c>
      <c r="E322" s="118">
        <v>0</v>
      </c>
      <c r="F322" s="120">
        <v>0</v>
      </c>
      <c r="G322" s="109"/>
      <c r="H322" s="110"/>
      <c r="I322" s="110"/>
      <c r="J322" s="110">
        <f>D322-E322</f>
        <v>0</v>
      </c>
      <c r="K322" s="173"/>
    </row>
    <row r="323" spans="1:11" ht="25.5" hidden="1">
      <c r="A323" s="176"/>
      <c r="B323" s="177"/>
      <c r="C323" s="108" t="s">
        <v>260</v>
      </c>
      <c r="D323" s="118">
        <v>0</v>
      </c>
      <c r="E323" s="118">
        <v>0</v>
      </c>
      <c r="F323" s="120">
        <v>0</v>
      </c>
      <c r="G323" s="109"/>
      <c r="H323" s="110"/>
      <c r="I323" s="110"/>
      <c r="J323" s="110">
        <f>D323-E323</f>
        <v>0</v>
      </c>
      <c r="K323" s="174"/>
    </row>
    <row r="324" spans="1:11" ht="15">
      <c r="A324" s="176" t="s">
        <v>327</v>
      </c>
      <c r="B324" s="177" t="s">
        <v>300</v>
      </c>
      <c r="C324" s="106" t="s">
        <v>41</v>
      </c>
      <c r="D324" s="117">
        <f>D325+D326+D327+D328</f>
        <v>3162.274</v>
      </c>
      <c r="E324" s="117">
        <f>E325+E326+E327</f>
        <v>2049.6999</v>
      </c>
      <c r="F324" s="117">
        <f>E324/D324*100</f>
        <v>64.81727706074805</v>
      </c>
      <c r="G324" s="107">
        <f>G325+G326+G327+G328+G329</f>
        <v>0</v>
      </c>
      <c r="H324" s="107">
        <f>H325+H326+H327+H328+H329</f>
        <v>0</v>
      </c>
      <c r="I324" s="107">
        <v>0</v>
      </c>
      <c r="J324" s="107">
        <f>J328</f>
        <v>0</v>
      </c>
      <c r="K324" s="172" t="s">
        <v>362</v>
      </c>
    </row>
    <row r="325" spans="1:11" ht="15">
      <c r="A325" s="176"/>
      <c r="B325" s="177"/>
      <c r="C325" s="108" t="s">
        <v>37</v>
      </c>
      <c r="D325" s="118">
        <v>0</v>
      </c>
      <c r="E325" s="118">
        <v>0</v>
      </c>
      <c r="F325" s="120">
        <v>0</v>
      </c>
      <c r="G325" s="109"/>
      <c r="H325" s="110"/>
      <c r="I325" s="110"/>
      <c r="J325" s="110">
        <f>D325-E325</f>
        <v>0</v>
      </c>
      <c r="K325" s="173"/>
    </row>
    <row r="326" spans="1:11" ht="12.75" customHeight="1">
      <c r="A326" s="176"/>
      <c r="B326" s="177"/>
      <c r="C326" s="108" t="s">
        <v>2</v>
      </c>
      <c r="D326" s="118">
        <v>0</v>
      </c>
      <c r="E326" s="118">
        <v>0</v>
      </c>
      <c r="F326" s="120">
        <v>0</v>
      </c>
      <c r="G326" s="109"/>
      <c r="H326" s="110"/>
      <c r="I326" s="110"/>
      <c r="J326" s="110">
        <f>D326-E326</f>
        <v>0</v>
      </c>
      <c r="K326" s="173"/>
    </row>
    <row r="327" spans="1:11" ht="15">
      <c r="A327" s="176"/>
      <c r="B327" s="177"/>
      <c r="C327" s="108" t="s">
        <v>258</v>
      </c>
      <c r="D327" s="118">
        <v>2060</v>
      </c>
      <c r="E327" s="118">
        <v>2049.6999</v>
      </c>
      <c r="F327" s="120">
        <f>E327/D327*100</f>
        <v>99.49999514563108</v>
      </c>
      <c r="G327" s="109"/>
      <c r="H327" s="110"/>
      <c r="I327" s="110"/>
      <c r="J327" s="110">
        <v>0</v>
      </c>
      <c r="K327" s="173"/>
    </row>
    <row r="328" spans="1:11" ht="38.25">
      <c r="A328" s="176"/>
      <c r="B328" s="177"/>
      <c r="C328" s="108" t="s">
        <v>259</v>
      </c>
      <c r="D328" s="118">
        <v>1102.274</v>
      </c>
      <c r="E328" s="118">
        <v>1102.27</v>
      </c>
      <c r="F328" s="120">
        <f>E328/D328*100</f>
        <v>99.99963711382107</v>
      </c>
      <c r="G328" s="109"/>
      <c r="H328" s="110"/>
      <c r="I328" s="110"/>
      <c r="J328" s="110">
        <v>0</v>
      </c>
      <c r="K328" s="173"/>
    </row>
    <row r="329" spans="1:11" ht="25.5">
      <c r="A329" s="176"/>
      <c r="B329" s="177"/>
      <c r="C329" s="108" t="s">
        <v>260</v>
      </c>
      <c r="D329" s="118">
        <v>0</v>
      </c>
      <c r="E329" s="118">
        <v>0</v>
      </c>
      <c r="F329" s="120">
        <v>0</v>
      </c>
      <c r="G329" s="109"/>
      <c r="H329" s="110"/>
      <c r="I329" s="110"/>
      <c r="J329" s="110">
        <f>D329-E329</f>
        <v>0</v>
      </c>
      <c r="K329" s="174"/>
    </row>
    <row r="330" spans="1:11" ht="15" customHeight="1">
      <c r="A330" s="175" t="s">
        <v>328</v>
      </c>
      <c r="B330" s="177" t="s">
        <v>301</v>
      </c>
      <c r="C330" s="106" t="s">
        <v>41</v>
      </c>
      <c r="D330" s="117">
        <f>D331+D332+D333</f>
        <v>1167</v>
      </c>
      <c r="E330" s="117">
        <f>E331+E332+E333</f>
        <v>933.59815</v>
      </c>
      <c r="F330" s="117">
        <f>E330/D330*100</f>
        <v>79.9998414738646</v>
      </c>
      <c r="G330" s="107">
        <f>G331+G332+G333+G334+G335</f>
        <v>0</v>
      </c>
      <c r="H330" s="107">
        <f>H331+H332+H333+H334+H335</f>
        <v>0</v>
      </c>
      <c r="I330" s="107">
        <v>0</v>
      </c>
      <c r="J330" s="107">
        <f>J333+J334</f>
        <v>0</v>
      </c>
      <c r="K330" s="172" t="s">
        <v>362</v>
      </c>
    </row>
    <row r="331" spans="1:11" ht="15">
      <c r="A331" s="176"/>
      <c r="B331" s="177"/>
      <c r="C331" s="108" t="s">
        <v>37</v>
      </c>
      <c r="D331" s="118">
        <v>0</v>
      </c>
      <c r="E331" s="118">
        <v>0</v>
      </c>
      <c r="F331" s="120">
        <v>0</v>
      </c>
      <c r="G331" s="109"/>
      <c r="H331" s="110"/>
      <c r="I331" s="110"/>
      <c r="J331" s="110">
        <f>D331-E331</f>
        <v>0</v>
      </c>
      <c r="K331" s="173"/>
    </row>
    <row r="332" spans="1:11" ht="14.25" customHeight="1">
      <c r="A332" s="176"/>
      <c r="B332" s="177"/>
      <c r="C332" s="108" t="s">
        <v>2</v>
      </c>
      <c r="D332" s="118">
        <v>0</v>
      </c>
      <c r="E332" s="118">
        <v>0</v>
      </c>
      <c r="F332" s="120">
        <v>0</v>
      </c>
      <c r="G332" s="109"/>
      <c r="H332" s="110"/>
      <c r="I332" s="110"/>
      <c r="J332" s="110">
        <f>D332-E332</f>
        <v>0</v>
      </c>
      <c r="K332" s="173"/>
    </row>
    <row r="333" spans="1:11" ht="15">
      <c r="A333" s="176"/>
      <c r="B333" s="177"/>
      <c r="C333" s="108" t="s">
        <v>258</v>
      </c>
      <c r="D333" s="118">
        <v>1167</v>
      </c>
      <c r="E333" s="118">
        <v>933.59815</v>
      </c>
      <c r="F333" s="120">
        <f>E333/D333*100</f>
        <v>79.9998414738646</v>
      </c>
      <c r="G333" s="109"/>
      <c r="H333" s="110"/>
      <c r="I333" s="110"/>
      <c r="J333" s="110">
        <v>0</v>
      </c>
      <c r="K333" s="173"/>
    </row>
    <row r="334" spans="1:11" ht="38.25">
      <c r="A334" s="176"/>
      <c r="B334" s="177"/>
      <c r="C334" s="108" t="s">
        <v>259</v>
      </c>
      <c r="D334" s="118">
        <v>0</v>
      </c>
      <c r="E334" s="118">
        <v>0</v>
      </c>
      <c r="F334" s="120">
        <v>0</v>
      </c>
      <c r="G334" s="109"/>
      <c r="H334" s="110"/>
      <c r="I334" s="110"/>
      <c r="J334" s="110">
        <v>0</v>
      </c>
      <c r="K334" s="173"/>
    </row>
    <row r="335" spans="1:11" ht="26.25" customHeight="1">
      <c r="A335" s="176"/>
      <c r="B335" s="177"/>
      <c r="C335" s="108" t="s">
        <v>260</v>
      </c>
      <c r="D335" s="118">
        <v>0</v>
      </c>
      <c r="E335" s="118">
        <v>0</v>
      </c>
      <c r="F335" s="120">
        <v>0</v>
      </c>
      <c r="G335" s="109"/>
      <c r="H335" s="110"/>
      <c r="I335" s="110"/>
      <c r="J335" s="110">
        <f>D335-E335</f>
        <v>0</v>
      </c>
      <c r="K335" s="174"/>
    </row>
    <row r="336" spans="1:11" ht="15">
      <c r="A336" s="166" t="s">
        <v>329</v>
      </c>
      <c r="B336" s="169" t="s">
        <v>347</v>
      </c>
      <c r="C336" s="106" t="s">
        <v>41</v>
      </c>
      <c r="D336" s="117">
        <f>D337+D338+D339</f>
        <v>1909.93</v>
      </c>
      <c r="E336" s="117">
        <f>E337+E338+E339</f>
        <v>1909.93205</v>
      </c>
      <c r="F336" s="117">
        <f>E336/D336*100</f>
        <v>100.00010733377663</v>
      </c>
      <c r="G336" s="107">
        <f>G337+G338+G339+G340+G341</f>
        <v>0</v>
      </c>
      <c r="H336" s="107">
        <f>H337+H338+H339+H340+H341</f>
        <v>0</v>
      </c>
      <c r="I336" s="107">
        <v>0</v>
      </c>
      <c r="J336" s="107">
        <f>J339+J340</f>
        <v>0</v>
      </c>
      <c r="K336" s="172" t="s">
        <v>362</v>
      </c>
    </row>
    <row r="337" spans="1:11" ht="15">
      <c r="A337" s="167"/>
      <c r="B337" s="170"/>
      <c r="C337" s="108" t="s">
        <v>37</v>
      </c>
      <c r="D337" s="118">
        <v>0</v>
      </c>
      <c r="E337" s="118">
        <v>0</v>
      </c>
      <c r="F337" s="120">
        <v>0</v>
      </c>
      <c r="G337" s="109"/>
      <c r="H337" s="110"/>
      <c r="I337" s="110"/>
      <c r="J337" s="110">
        <f>D337-E337</f>
        <v>0</v>
      </c>
      <c r="K337" s="173"/>
    </row>
    <row r="338" spans="1:11" ht="16.5" customHeight="1">
      <c r="A338" s="167"/>
      <c r="B338" s="170"/>
      <c r="C338" s="108" t="s">
        <v>2</v>
      </c>
      <c r="D338" s="118">
        <v>0</v>
      </c>
      <c r="E338" s="118">
        <v>0</v>
      </c>
      <c r="F338" s="120">
        <v>0</v>
      </c>
      <c r="G338" s="109"/>
      <c r="H338" s="110"/>
      <c r="I338" s="110"/>
      <c r="J338" s="110">
        <f>D338-E338</f>
        <v>0</v>
      </c>
      <c r="K338" s="173"/>
    </row>
    <row r="339" spans="1:11" ht="15">
      <c r="A339" s="167"/>
      <c r="B339" s="170"/>
      <c r="C339" s="108" t="s">
        <v>258</v>
      </c>
      <c r="D339" s="118">
        <v>1909.93</v>
      </c>
      <c r="E339" s="118">
        <v>1909.93205</v>
      </c>
      <c r="F339" s="121">
        <f>E339/D339*100</f>
        <v>100.00010733377663</v>
      </c>
      <c r="G339" s="109"/>
      <c r="H339" s="110"/>
      <c r="I339" s="110"/>
      <c r="J339" s="110">
        <v>0</v>
      </c>
      <c r="K339" s="173"/>
    </row>
    <row r="340" spans="1:11" ht="38.25">
      <c r="A340" s="167"/>
      <c r="B340" s="170"/>
      <c r="C340" s="108" t="s">
        <v>259</v>
      </c>
      <c r="D340" s="118">
        <v>0</v>
      </c>
      <c r="E340" s="118">
        <v>0</v>
      </c>
      <c r="F340" s="120">
        <v>0</v>
      </c>
      <c r="G340" s="109"/>
      <c r="H340" s="110"/>
      <c r="I340" s="110"/>
      <c r="J340" s="110">
        <v>0</v>
      </c>
      <c r="K340" s="173"/>
    </row>
    <row r="341" spans="1:11" ht="25.5">
      <c r="A341" s="168"/>
      <c r="B341" s="171"/>
      <c r="C341" s="108" t="s">
        <v>260</v>
      </c>
      <c r="D341" s="118">
        <v>0</v>
      </c>
      <c r="E341" s="118">
        <v>0</v>
      </c>
      <c r="F341" s="120">
        <v>0</v>
      </c>
      <c r="G341" s="109"/>
      <c r="H341" s="110"/>
      <c r="I341" s="110"/>
      <c r="J341" s="110">
        <f>D341-E341</f>
        <v>0</v>
      </c>
      <c r="K341" s="174"/>
    </row>
    <row r="342" spans="1:11" ht="15">
      <c r="A342" s="166" t="s">
        <v>330</v>
      </c>
      <c r="B342" s="169" t="s">
        <v>333</v>
      </c>
      <c r="C342" s="106" t="s">
        <v>41</v>
      </c>
      <c r="D342" s="117">
        <f>D343+D344+D345</f>
        <v>933.8</v>
      </c>
      <c r="E342" s="117">
        <f>E343+E344+E345</f>
        <v>933.8</v>
      </c>
      <c r="F342" s="117">
        <f>E342/D342*100</f>
        <v>100</v>
      </c>
      <c r="G342" s="107">
        <f>G343+G344+G345+G346+G347</f>
        <v>0</v>
      </c>
      <c r="H342" s="107">
        <f>H343+H344+H345+H346+H347</f>
        <v>0</v>
      </c>
      <c r="I342" s="107">
        <v>1</v>
      </c>
      <c r="J342" s="107">
        <f>J345+J346</f>
        <v>0</v>
      </c>
      <c r="K342" s="172" t="s">
        <v>362</v>
      </c>
    </row>
    <row r="343" spans="1:11" ht="15">
      <c r="A343" s="167"/>
      <c r="B343" s="170"/>
      <c r="C343" s="108" t="s">
        <v>37</v>
      </c>
      <c r="D343" s="118">
        <v>0</v>
      </c>
      <c r="E343" s="118">
        <v>0</v>
      </c>
      <c r="F343" s="120">
        <v>0</v>
      </c>
      <c r="G343" s="109"/>
      <c r="H343" s="110"/>
      <c r="I343" s="110"/>
      <c r="J343" s="110">
        <f>D343-E343</f>
        <v>0</v>
      </c>
      <c r="K343" s="173"/>
    </row>
    <row r="344" spans="1:11" ht="25.5">
      <c r="A344" s="167"/>
      <c r="B344" s="170"/>
      <c r="C344" s="108" t="s">
        <v>2</v>
      </c>
      <c r="D344" s="118">
        <v>933.8</v>
      </c>
      <c r="E344" s="118">
        <v>933.8</v>
      </c>
      <c r="F344" s="120">
        <f>E344/D344*100</f>
        <v>100</v>
      </c>
      <c r="G344" s="109"/>
      <c r="H344" s="110"/>
      <c r="I344" s="110"/>
      <c r="J344" s="110">
        <v>0</v>
      </c>
      <c r="K344" s="173"/>
    </row>
    <row r="345" spans="1:11" ht="15">
      <c r="A345" s="167"/>
      <c r="B345" s="170"/>
      <c r="C345" s="108" t="s">
        <v>258</v>
      </c>
      <c r="D345" s="118">
        <v>0</v>
      </c>
      <c r="E345" s="118">
        <v>0</v>
      </c>
      <c r="F345" s="120">
        <v>0</v>
      </c>
      <c r="G345" s="109"/>
      <c r="H345" s="110"/>
      <c r="I345" s="110"/>
      <c r="J345" s="110">
        <v>0</v>
      </c>
      <c r="K345" s="173"/>
    </row>
    <row r="346" spans="1:11" ht="38.25">
      <c r="A346" s="167"/>
      <c r="B346" s="170"/>
      <c r="C346" s="108" t="s">
        <v>259</v>
      </c>
      <c r="D346" s="118">
        <v>0</v>
      </c>
      <c r="E346" s="118">
        <v>0</v>
      </c>
      <c r="F346" s="120">
        <v>0</v>
      </c>
      <c r="G346" s="109"/>
      <c r="H346" s="110"/>
      <c r="I346" s="110"/>
      <c r="J346" s="110">
        <v>0</v>
      </c>
      <c r="K346" s="173"/>
    </row>
    <row r="347" spans="1:11" ht="25.5">
      <c r="A347" s="168"/>
      <c r="B347" s="171"/>
      <c r="C347" s="108" t="s">
        <v>260</v>
      </c>
      <c r="D347" s="118">
        <v>401</v>
      </c>
      <c r="E347" s="118">
        <v>401</v>
      </c>
      <c r="F347" s="120">
        <f>E347/D347*100</f>
        <v>100</v>
      </c>
      <c r="G347" s="109"/>
      <c r="H347" s="110"/>
      <c r="I347" s="110"/>
      <c r="J347" s="110">
        <f>D347-E347</f>
        <v>0</v>
      </c>
      <c r="K347" s="174"/>
    </row>
    <row r="348" spans="1:11" ht="15">
      <c r="A348" s="166" t="s">
        <v>332</v>
      </c>
      <c r="B348" s="169" t="s">
        <v>334</v>
      </c>
      <c r="C348" s="106" t="s">
        <v>41</v>
      </c>
      <c r="D348" s="117">
        <f>D349+D350+D351</f>
        <v>687.02</v>
      </c>
      <c r="E348" s="117">
        <f>E349+E350+E351</f>
        <v>687</v>
      </c>
      <c r="F348" s="117">
        <f>E348/D348*100</f>
        <v>99.99708887659749</v>
      </c>
      <c r="G348" s="107">
        <f>G349+G350+G351+G352+G353</f>
        <v>0</v>
      </c>
      <c r="H348" s="107">
        <f>H349+H350+H351+H352+H353</f>
        <v>0</v>
      </c>
      <c r="I348" s="107">
        <v>2</v>
      </c>
      <c r="J348" s="107">
        <f>J351+J352</f>
        <v>0</v>
      </c>
      <c r="K348" s="172" t="s">
        <v>362</v>
      </c>
    </row>
    <row r="349" spans="1:11" ht="15">
      <c r="A349" s="167"/>
      <c r="B349" s="170"/>
      <c r="C349" s="108" t="s">
        <v>37</v>
      </c>
      <c r="D349" s="118">
        <v>0</v>
      </c>
      <c r="E349" s="118">
        <v>0</v>
      </c>
      <c r="F349" s="120">
        <v>0</v>
      </c>
      <c r="G349" s="109"/>
      <c r="H349" s="110"/>
      <c r="I349" s="110"/>
      <c r="J349" s="110">
        <f>D349-E349</f>
        <v>0</v>
      </c>
      <c r="K349" s="173"/>
    </row>
    <row r="350" spans="1:11" ht="25.5">
      <c r="A350" s="167"/>
      <c r="B350" s="170"/>
      <c r="C350" s="108" t="s">
        <v>2</v>
      </c>
      <c r="D350" s="118">
        <v>687.02</v>
      </c>
      <c r="E350" s="118">
        <v>687</v>
      </c>
      <c r="F350" s="120">
        <f>E350/D350*100</f>
        <v>99.99708887659749</v>
      </c>
      <c r="G350" s="109"/>
      <c r="H350" s="110"/>
      <c r="I350" s="110"/>
      <c r="J350" s="110">
        <v>0</v>
      </c>
      <c r="K350" s="173"/>
    </row>
    <row r="351" spans="1:11" ht="15">
      <c r="A351" s="167"/>
      <c r="B351" s="170"/>
      <c r="C351" s="108" t="s">
        <v>258</v>
      </c>
      <c r="D351" s="118">
        <v>0</v>
      </c>
      <c r="E351" s="118">
        <v>0</v>
      </c>
      <c r="F351" s="120">
        <v>0</v>
      </c>
      <c r="G351" s="109"/>
      <c r="H351" s="110"/>
      <c r="I351" s="110"/>
      <c r="J351" s="110">
        <v>0</v>
      </c>
      <c r="K351" s="173"/>
    </row>
    <row r="352" spans="1:11" ht="38.25">
      <c r="A352" s="167"/>
      <c r="B352" s="170"/>
      <c r="C352" s="108" t="s">
        <v>259</v>
      </c>
      <c r="D352" s="118">
        <v>0</v>
      </c>
      <c r="E352" s="118">
        <v>0</v>
      </c>
      <c r="F352" s="120">
        <v>0</v>
      </c>
      <c r="G352" s="109"/>
      <c r="H352" s="110"/>
      <c r="I352" s="110"/>
      <c r="J352" s="110">
        <v>0</v>
      </c>
      <c r="K352" s="173"/>
    </row>
    <row r="353" spans="1:11" ht="25.5">
      <c r="A353" s="168"/>
      <c r="B353" s="171"/>
      <c r="C353" s="108" t="s">
        <v>260</v>
      </c>
      <c r="D353" s="118">
        <v>300</v>
      </c>
      <c r="E353" s="118">
        <v>300</v>
      </c>
      <c r="F353" s="120">
        <f>E353/D353*100</f>
        <v>100</v>
      </c>
      <c r="G353" s="109"/>
      <c r="H353" s="110"/>
      <c r="I353" s="110"/>
      <c r="J353" s="110">
        <v>0</v>
      </c>
      <c r="K353" s="174"/>
    </row>
    <row r="356" spans="1:11" ht="15.75">
      <c r="A356" s="12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5"/>
    </row>
    <row r="357" spans="1:11" ht="15.75">
      <c r="A357" s="12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5"/>
    </row>
    <row r="358" spans="1:11" ht="15.75">
      <c r="A358" s="12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5"/>
    </row>
    <row r="359" spans="1:11" ht="15.75">
      <c r="A359" s="12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5"/>
    </row>
    <row r="360" spans="1:11" ht="15.75">
      <c r="A360" s="12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5"/>
    </row>
    <row r="361" spans="1:11" ht="15.75">
      <c r="A361" s="12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5"/>
    </row>
    <row r="362" spans="1:11" ht="15.75">
      <c r="A362" s="12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5"/>
    </row>
    <row r="363" spans="1:11" ht="9.75" customHeight="1">
      <c r="A363" s="12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5"/>
    </row>
    <row r="364" ht="76.5" customHeight="1">
      <c r="B364" s="101"/>
    </row>
    <row r="366" ht="15">
      <c r="B366" s="99"/>
    </row>
    <row r="367" ht="15">
      <c r="B367" s="99"/>
    </row>
    <row r="368" ht="15">
      <c r="B368" s="99"/>
    </row>
    <row r="369" ht="15">
      <c r="B369" s="99"/>
    </row>
    <row r="370" ht="15">
      <c r="B370" s="99"/>
    </row>
    <row r="371" ht="15">
      <c r="B371" s="99"/>
    </row>
  </sheetData>
  <sheetProtection/>
  <mergeCells count="183">
    <mergeCell ref="A282:A287"/>
    <mergeCell ref="B282:B287"/>
    <mergeCell ref="K282:K287"/>
    <mergeCell ref="A270:A275"/>
    <mergeCell ref="B270:B275"/>
    <mergeCell ref="K270:K275"/>
    <mergeCell ref="A276:A281"/>
    <mergeCell ref="B276:B281"/>
    <mergeCell ref="K276:K281"/>
    <mergeCell ref="A258:A263"/>
    <mergeCell ref="B258:B263"/>
    <mergeCell ref="K258:K263"/>
    <mergeCell ref="A264:A269"/>
    <mergeCell ref="B264:B269"/>
    <mergeCell ref="K264:K269"/>
    <mergeCell ref="A246:A251"/>
    <mergeCell ref="B246:B251"/>
    <mergeCell ref="K246:K251"/>
    <mergeCell ref="A252:A257"/>
    <mergeCell ref="B252:B257"/>
    <mergeCell ref="K252:K257"/>
    <mergeCell ref="B228:B233"/>
    <mergeCell ref="K228:K233"/>
    <mergeCell ref="A234:A239"/>
    <mergeCell ref="B234:B239"/>
    <mergeCell ref="K234:K239"/>
    <mergeCell ref="A240:A245"/>
    <mergeCell ref="B240:B245"/>
    <mergeCell ref="K240:K245"/>
    <mergeCell ref="A222:A227"/>
    <mergeCell ref="B222:B227"/>
    <mergeCell ref="K222:K227"/>
    <mergeCell ref="A210:A215"/>
    <mergeCell ref="B210:B215"/>
    <mergeCell ref="K210:K215"/>
    <mergeCell ref="A216:A221"/>
    <mergeCell ref="B216:B221"/>
    <mergeCell ref="K216:K221"/>
    <mergeCell ref="K192:K197"/>
    <mergeCell ref="A198:A203"/>
    <mergeCell ref="B198:B203"/>
    <mergeCell ref="K198:K203"/>
    <mergeCell ref="A204:A209"/>
    <mergeCell ref="B204:B209"/>
    <mergeCell ref="K204:K209"/>
    <mergeCell ref="A192:A197"/>
    <mergeCell ref="B192:B197"/>
    <mergeCell ref="A180:A185"/>
    <mergeCell ref="B180:B185"/>
    <mergeCell ref="K180:K185"/>
    <mergeCell ref="A186:A191"/>
    <mergeCell ref="B186:B191"/>
    <mergeCell ref="K186:K191"/>
    <mergeCell ref="B138:B143"/>
    <mergeCell ref="K138:K143"/>
    <mergeCell ref="A168:A173"/>
    <mergeCell ref="B168:B173"/>
    <mergeCell ref="K168:K173"/>
    <mergeCell ref="A174:A179"/>
    <mergeCell ref="B174:B179"/>
    <mergeCell ref="K174:K179"/>
    <mergeCell ref="A150:A155"/>
    <mergeCell ref="A144:A149"/>
    <mergeCell ref="A102:A107"/>
    <mergeCell ref="B102:B107"/>
    <mergeCell ref="K102:K107"/>
    <mergeCell ref="B150:B155"/>
    <mergeCell ref="K156:K161"/>
    <mergeCell ref="A132:A137"/>
    <mergeCell ref="B132:B137"/>
    <mergeCell ref="K132:K137"/>
    <mergeCell ref="K150:K155"/>
    <mergeCell ref="A138:A143"/>
    <mergeCell ref="A294:A299"/>
    <mergeCell ref="B294:B299"/>
    <mergeCell ref="K294:K299"/>
    <mergeCell ref="A108:A113"/>
    <mergeCell ref="B108:B113"/>
    <mergeCell ref="K126:K131"/>
    <mergeCell ref="B288:B293"/>
    <mergeCell ref="A156:A161"/>
    <mergeCell ref="B156:B161"/>
    <mergeCell ref="K288:K293"/>
    <mergeCell ref="B144:B149"/>
    <mergeCell ref="K120:K125"/>
    <mergeCell ref="A72:A77"/>
    <mergeCell ref="B72:B77"/>
    <mergeCell ref="B126:B131"/>
    <mergeCell ref="A126:A131"/>
    <mergeCell ref="B84:B89"/>
    <mergeCell ref="A114:A119"/>
    <mergeCell ref="K144:K149"/>
    <mergeCell ref="K108:K113"/>
    <mergeCell ref="A120:A125"/>
    <mergeCell ref="B48:B53"/>
    <mergeCell ref="K48:K53"/>
    <mergeCell ref="K78:K83"/>
    <mergeCell ref="A84:A89"/>
    <mergeCell ref="K96:K101"/>
    <mergeCell ref="K72:K77"/>
    <mergeCell ref="K60:K65"/>
    <mergeCell ref="K114:K119"/>
    <mergeCell ref="K90:K95"/>
    <mergeCell ref="A90:A95"/>
    <mergeCell ref="B90:B95"/>
    <mergeCell ref="A48:A53"/>
    <mergeCell ref="B54:B59"/>
    <mergeCell ref="K54:K59"/>
    <mergeCell ref="B78:B83"/>
    <mergeCell ref="A60:A65"/>
    <mergeCell ref="K66:K71"/>
    <mergeCell ref="K84:K89"/>
    <mergeCell ref="A78:A83"/>
    <mergeCell ref="A66:A71"/>
    <mergeCell ref="B66:B71"/>
    <mergeCell ref="A18:A23"/>
    <mergeCell ref="A30:A35"/>
    <mergeCell ref="A54:A59"/>
    <mergeCell ref="B60:B65"/>
    <mergeCell ref="K36:K41"/>
    <mergeCell ref="K18:K23"/>
    <mergeCell ref="K24:K29"/>
    <mergeCell ref="K30:K35"/>
    <mergeCell ref="B36:B41"/>
    <mergeCell ref="K42:K47"/>
    <mergeCell ref="B18:B23"/>
    <mergeCell ref="B24:B29"/>
    <mergeCell ref="A1:K1"/>
    <mergeCell ref="A12:B17"/>
    <mergeCell ref="C8:C10"/>
    <mergeCell ref="B8:B10"/>
    <mergeCell ref="K12:K17"/>
    <mergeCell ref="J8:J10"/>
    <mergeCell ref="K8:K10"/>
    <mergeCell ref="D8:E9"/>
    <mergeCell ref="F8:F10"/>
    <mergeCell ref="G8:I9"/>
    <mergeCell ref="A300:A305"/>
    <mergeCell ref="B300:B305"/>
    <mergeCell ref="A96:A101"/>
    <mergeCell ref="B96:B101"/>
    <mergeCell ref="B30:B35"/>
    <mergeCell ref="A8:A10"/>
    <mergeCell ref="A24:A29"/>
    <mergeCell ref="A36:A41"/>
    <mergeCell ref="B42:B47"/>
    <mergeCell ref="A42:A47"/>
    <mergeCell ref="B318:B323"/>
    <mergeCell ref="K318:K323"/>
    <mergeCell ref="A288:A293"/>
    <mergeCell ref="B120:B125"/>
    <mergeCell ref="B114:B119"/>
    <mergeCell ref="K162:K167"/>
    <mergeCell ref="K300:K305"/>
    <mergeCell ref="A306:A311"/>
    <mergeCell ref="B306:B311"/>
    <mergeCell ref="K306:K311"/>
    <mergeCell ref="A330:A335"/>
    <mergeCell ref="B330:B335"/>
    <mergeCell ref="K330:K335"/>
    <mergeCell ref="A312:A317"/>
    <mergeCell ref="B312:B317"/>
    <mergeCell ref="K312:K317"/>
    <mergeCell ref="A324:A329"/>
    <mergeCell ref="B324:B329"/>
    <mergeCell ref="K324:K329"/>
    <mergeCell ref="A318:A323"/>
    <mergeCell ref="A336:A341"/>
    <mergeCell ref="B336:B341"/>
    <mergeCell ref="K336:K341"/>
    <mergeCell ref="A342:A347"/>
    <mergeCell ref="B342:B347"/>
    <mergeCell ref="K342:K347"/>
    <mergeCell ref="A2:K2"/>
    <mergeCell ref="A3:K3"/>
    <mergeCell ref="A4:K4"/>
    <mergeCell ref="A5:K5"/>
    <mergeCell ref="A348:A353"/>
    <mergeCell ref="B348:B353"/>
    <mergeCell ref="K348:K353"/>
    <mergeCell ref="B162:B167"/>
    <mergeCell ref="A162:A167"/>
    <mergeCell ref="A228:A233"/>
  </mergeCells>
  <printOptions/>
  <pageMargins left="0.7" right="0.7" top="0.75" bottom="0.75" header="0.3" footer="0.3"/>
  <pageSetup fitToHeight="0" fitToWidth="1" horizontalDpi="600" verticalDpi="600" orientation="landscape" paperSize="9" scale="76" r:id="rId1"/>
  <rowBreaks count="8" manualBreakCount="8">
    <brk id="29" max="10" man="1"/>
    <brk id="71" max="10" man="1"/>
    <brk id="143" max="10" man="1"/>
    <brk id="173" max="10" man="1"/>
    <brk id="203" max="10" man="1"/>
    <brk id="233" max="10" man="1"/>
    <brk id="257" max="10" man="1"/>
    <brk id="3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2023-10-10T07:01:40Z</cp:lastPrinted>
  <dcterms:created xsi:type="dcterms:W3CDTF">2011-05-17T05:04:33Z</dcterms:created>
  <dcterms:modified xsi:type="dcterms:W3CDTF">2024-02-12T05:21:52Z</dcterms:modified>
  <cp:category/>
  <cp:version/>
  <cp:contentType/>
  <cp:contentStatus/>
</cp:coreProperties>
</file>