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20730" windowHeight="7230" tabRatio="623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таблица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  <definedName name="_xlnm.Print_Area" localSheetId="3">'таблица'!$A$1:$G$110</definedName>
  </definedNames>
  <calcPr fullCalcOnLoad="1" refMode="R1C1"/>
</workbook>
</file>

<file path=xl/sharedStrings.xml><?xml version="1.0" encoding="utf-8"?>
<sst xmlns="http://schemas.openxmlformats.org/spreadsheetml/2006/main" count="629" uniqueCount="320">
  <si>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</si>
  <si>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</si>
  <si>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</si>
  <si>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</si>
  <si>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</si>
  <si>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</si>
  <si>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</si>
  <si>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</si>
  <si>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</si>
  <si>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</si>
  <si>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</si>
  <si>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</si>
  <si>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</si>
  <si>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</si>
  <si>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</si>
  <si>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</si>
  <si>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</si>
  <si>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</si>
  <si>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</si>
  <si>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</si>
  <si>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</si>
  <si>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</si>
  <si>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</si>
  <si>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</si>
  <si>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</si>
  <si>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</si>
  <si>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</si>
  <si>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</si>
  <si>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</si>
  <si>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</si>
  <si>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</si>
  <si>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</si>
  <si>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</si>
  <si>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</si>
  <si>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</si>
  <si>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</si>
  <si>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</si>
  <si>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</si>
  <si>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</si>
  <si>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</si>
  <si>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</si>
  <si>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</si>
  <si>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</si>
  <si>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</si>
  <si>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</si>
  <si>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</si>
  <si>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</si>
  <si>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</si>
  <si>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</si>
  <si>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</si>
  <si>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</si>
  <si>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</si>
  <si>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</si>
  <si>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</si>
  <si>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</si>
  <si>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</si>
  <si>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</si>
  <si>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</si>
  <si>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</si>
  <si>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</si>
  <si>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</si>
  <si>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</si>
  <si>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</si>
  <si>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</si>
  <si>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</si>
  <si>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</si>
  <si>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</si>
  <si>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</si>
  <si>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</si>
  <si>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</si>
  <si>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</si>
  <si>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</si>
  <si>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</si>
  <si>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</si>
  <si>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</si>
  <si>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</si>
  <si>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</si>
  <si>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</si>
  <si>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</si>
  <si>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</si>
  <si>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</si>
  <si>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</si>
  <si>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</si>
  <si>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</si>
  <si>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</si>
  <si>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</si>
  <si>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</si>
  <si>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</si>
  <si>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</si>
  <si>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</si>
  <si>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</si>
  <si>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</si>
  <si>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</si>
  <si>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</si>
  <si>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</si>
  <si>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</si>
  <si>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</si>
  <si>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</si>
  <si>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</si>
  <si>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</si>
  <si>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</si>
  <si>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</si>
  <si>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</si>
  <si>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</si>
  <si>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</si>
  <si>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</si>
  <si>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</si>
  <si>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</si>
  <si>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</si>
  <si>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</si>
  <si>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</si>
  <si>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</si>
  <si>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</si>
  <si>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</si>
  <si>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</si>
  <si>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</si>
  <si>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</si>
  <si>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</si>
  <si>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</si>
  <si>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</si>
  <si>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</si>
  <si>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</si>
  <si>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</si>
  <si>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</si>
  <si>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</si>
  <si>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</si>
  <si>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</si>
  <si>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</si>
  <si>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</si>
  <si>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</si>
  <si>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</si>
  <si>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</si>
  <si>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</si>
  <si>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</si>
  <si>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</si>
  <si>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</si>
  <si>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</si>
  <si>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</si>
  <si>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</si>
  <si>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</si>
  <si>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</si>
  <si>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</si>
  <si>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</si>
  <si>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</si>
  <si>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</si>
  <si>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</si>
  <si>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</si>
  <si>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</si>
  <si>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</si>
  <si>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</si>
  <si>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</si>
  <si>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</si>
  <si>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</si>
  <si>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</si>
  <si>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</si>
  <si>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</si>
  <si>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</si>
  <si>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</si>
  <si>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</si>
  <si>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</si>
  <si>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</si>
  <si>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</si>
  <si>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</si>
  <si>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</si>
  <si>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</si>
  <si>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</si>
  <si>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</si>
  <si>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</si>
  <si>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</si>
  <si>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</si>
  <si>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</si>
  <si>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</si>
  <si>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</si>
  <si>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</si>
  <si>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</si>
  <si>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</si>
  <si>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</si>
  <si>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</si>
  <si>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</si>
  <si>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</si>
  <si>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</si>
  <si>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</si>
  <si>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</si>
  <si>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</si>
  <si>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</si>
  <si>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</si>
  <si>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</si>
  <si>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</si>
  <si>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</si>
  <si>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</si>
  <si>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</si>
  <si>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</si>
  <si>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</si>
  <si>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</si>
  <si>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</si>
  <si>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</si>
  <si>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</si>
  <si>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</si>
  <si>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</si>
  <si>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</si>
  <si>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</si>
  <si>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</si>
  <si>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</si>
  <si>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</si>
  <si>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</si>
  <si>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</si>
  <si>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</si>
  <si>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</si>
  <si>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</si>
  <si>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</si>
  <si>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</si>
  <si>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</si>
  <si>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</si>
  <si>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</si>
  <si>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</si>
  <si>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</si>
  <si>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</si>
  <si>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</si>
  <si>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</si>
  <si>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</si>
  <si>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</si>
  <si>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</si>
  <si>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</si>
  <si>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</si>
  <si>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</si>
  <si>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</si>
  <si>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</si>
  <si>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</si>
  <si>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</si>
  <si>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</si>
  <si>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</si>
  <si>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</si>
  <si>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</si>
  <si>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</si>
  <si>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</si>
  <si>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</si>
  <si>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</si>
  <si>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</si>
  <si>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</si>
  <si>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</si>
  <si>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</si>
  <si>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</si>
  <si>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</si>
  <si>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</si>
  <si>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</si>
  <si>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</si>
  <si>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</si>
  <si>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</si>
  <si>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</si>
  <si>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</si>
  <si>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</si>
  <si>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</si>
  <si>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</si>
  <si>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</si>
  <si>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</si>
  <si>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Мероприятия муниципальной программы</t>
  </si>
  <si>
    <t>№ мероприятия (из муниципальной программы)</t>
  </si>
  <si>
    <t>тыс. рублей</t>
  </si>
  <si>
    <t>%                          (к годовому плану</t>
  </si>
  <si>
    <t>бюджет района</t>
  </si>
  <si>
    <t>2.</t>
  </si>
  <si>
    <t>План                            на 2022 год,               тыс. рублей</t>
  </si>
  <si>
    <t>справочно: средства предприятий-недропользователей</t>
  </si>
  <si>
    <t>3.</t>
  </si>
  <si>
    <t>справочно: бюджет сельских поселений района</t>
  </si>
  <si>
    <t>1.</t>
  </si>
  <si>
    <t>4.</t>
  </si>
  <si>
    <t>5.</t>
  </si>
  <si>
    <t>6.</t>
  </si>
  <si>
    <t>6.1.</t>
  </si>
  <si>
    <t xml:space="preserve">Основное мероприятие: 
Ремонт объектов муниципальной собственности:
</t>
  </si>
  <si>
    <t>Основное мероприятие: Паспортизация объектов муниципальной собственности (иполнитель депимущества района)</t>
  </si>
  <si>
    <t>Основное мероприятие: Оценка объектов муниципальной собственности (исполнитель депимущества района)</t>
  </si>
  <si>
    <t>Основное мероприятие: Содержание имущества муниципальной казны (исполнитель депимущества района)</t>
  </si>
  <si>
    <t>Основное мероприятие: 
Финансовое и организационно-техническое обеспечение функций депимущества района 
(исполнитель депимущества района)</t>
  </si>
  <si>
    <t xml:space="preserve">Ремонт объектов муниципальной собственности (соисполнитель департамент строительства, архитектуры и ЖКХ (МКУ «УКСиР») </t>
  </si>
  <si>
    <t>Ремонт муниципального жилого фонда за счет средств ПТЭК (соисполнитель администрация СП Селиярово)</t>
  </si>
  <si>
    <t>Ремонт муниципального жилого фонда за счет средств ПТЭК (соисполнитель администрация СП Выкатной)</t>
  </si>
  <si>
    <t>4.2.</t>
  </si>
  <si>
    <t>Снос объектов муниципальной собственности, бюджет района (исполнитель депимущества района)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</si>
  <si>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(исполнитель депимущества района)</t>
  </si>
  <si>
    <t xml:space="preserve">Освоение денежных средств муниципальной программы в 2022 году </t>
  </si>
  <si>
    <t xml:space="preserve">Отчет
о ходе реализации муниципальной программы и использования
финансовых средств за 2022 год
</t>
  </si>
  <si>
    <t xml:space="preserve">В рамках реализации данного мероприятия осуществлена оплата коммунальных услуг по заключенным муниципальным контрактам за фактические объемы потребленных ресурсов,  оплата взносов на капитальный ремонт общего имущества в многоквартирных домах, в отношении жилых помещений, являющихся муниципальной собственностью района, произведена замена внутриквартирного газового оборудования в 5 муниципальных жилых помещениях (д. Шапша, ул. Боровая, д. 4а кв. 11, д. Ярки, ул. Ягодная, д. 19 кв.1, 3, д. 14 кв. 17, ул. Сосновая, д. 4/1 кв. 1, ), произведена замена (поверка) приборов учета на объектах муниципальной собственности. Остаток средств по мероприятию в сумме 312,1 тыс. рублей образовался в связи со сложившейся экономией при расторжении контрактов на оплату коммунальных услуг по факту оказанных коммунальных услуг за 2022 год.
</t>
  </si>
  <si>
    <t xml:space="preserve"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</t>
  </si>
  <si>
    <t>4.2.1.</t>
  </si>
  <si>
    <t>4.2.2.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</si>
  <si>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(исполнитель администарция сельского поселения Нялинское)</t>
  </si>
  <si>
    <t>4.2.3.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</si>
  <si>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(исполнитель администрация сельского поселения Горноправдинск)</t>
  </si>
  <si>
    <t>4.2.4.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</si>
  <si>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(исполнитель администрация сельского поселения Шапша)</t>
  </si>
  <si>
    <t>4.2.5.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</si>
  <si>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(исполнитель администрация сельского поселения Луговской)</t>
  </si>
  <si>
    <t>В рамках реализации данного мероприятия администрацией с.п.Луговской выполнены работы  по сносу аварийных жилых домов в п. Кирпичный, ул. Ахметшина, д. 4, ул. Комсомольская, д. 12 в сумме 837,5 тыс. рублей с учетом денежных средств из бюджета сельского поселения на софинансирование мероприятия</t>
  </si>
  <si>
    <t>В рамках реализации данного мероприятия администрацией с.п.Шапша выполнены работы по расчистке земельных участков для индивидуального жилищного строительства в д. Ярки на сумму 212,7 тыс.рублей, выполнены работы по сносу аварийного жилого дома в д. Ярки, ул. Новая, д. 7 на сумму  164,1 тыс. рублей с учетом денежных средств из бюджета сельского поселения на софинансирование мероприятия</t>
  </si>
  <si>
    <t>В рамках реализации данного мероприятия администрацией с.п.Горноправдинск выполнены работы по расчистке земельных участков для индивидуального жилищного строительства на сумму 872,5 тыс.рублей с учетом денежных средств из бюджета сельского поселения на софинансирование мероприятия. Запланированные работы по сносу аварийных жилых домов в п. Бобровский, ул. Школьная, д.5, п. Горноправдинск, ул. Тюменская, д. 13, 14 не выполнены в связи с расторжением с подрядчиком муниципального контракта на снос указанных объектов</t>
  </si>
  <si>
    <t>В рамках реализации данного мероприятия за отчетный период профинансированы расходы на обеспечение деятельности департамента в целях исполнения полномочий по решению вопросов местного значения в соответствии с Положением о департаменте и исполнения должностных обязанностей сотрудниками департамента. 
Остаток средств по мероприятию в сумме 2714,6 тыс. рублей - экономия по статьям расходов «Оплата труда» и «Страховые взносы, отчисляемые от фонда оплаты труда в государственные внебюджетные фонды».</t>
  </si>
  <si>
    <t>Денежные средства в сумме 162,9 тыс. рублей  направлены сельским поселением Селиярово на проведение ремонта инженерных сетей в муниципальном жилом фонде по адресу: с. Селиярово, ул. Братьев Фирсовых, д. 18, кв. 2, в соответствии с заключенным соглашением о сотрудничестве с ООО «РН-Юганскнефтегаз»</t>
  </si>
  <si>
    <t xml:space="preserve">мероприятие исполнено: проведена техническая инвентаризация в отношении 10 объектов нежилого фонда для постановки объектов на государственный кадастровый учет в связи с выявлением бесхозяйного имущества (Памятный знак «Обской городок» в п. Кирпичный), уточнением местоположения объектов с привязкой к земельным участкам, 16 км линейных объектов для уточнения технических характеристик объектов. </t>
  </si>
  <si>
    <t xml:space="preserve">мероприятие исполнено: проведена оценка 11 объектов муниципальной собственности Ханты-Мансийского района для совершения сделок по передаче прав владения и (или) пользования и приватизации муниципального имущества в соответствии с действующим законодательством. </t>
  </si>
  <si>
    <t xml:space="preserve">мероприятие исполнено: выполнены работы по сносу следующего объекта муниципальной собственности Ханты-Мансийского района:
           здание электростанции в п. Кедровый, ул. Дорожная, д. 2в.
</t>
  </si>
  <si>
    <t>Денежные средства в сумме 273,1 тыс. рублей направлены сельским поселением Выкатной на ремонт муниципального жилого фонда сельского поселения (ул. Лесная д. 7, ул. Таежная, д. 24, ул. Молодежная, д. 6, д. 28) в соответствии с заключенным соглашением о сотрудничестве с  ООО ««Газпромнефть-Хантос».  Остаток средств в сумме 3,9 тыс. рублей - экономия по результатам закупочных процедур</t>
  </si>
  <si>
    <t xml:space="preserve">В связи с нарушением подрядчиком сроков выполнения работ и предоставлению исполнительной и технической документации по ремонту жилого дома № 5 по ул. Кедровая в д. Чембакчина по муниципальным контрактам, заключенным МКУ ХМР «УКСиР» в 2021 году, окончательный расчет в сумме 734,6 тыс. рублей, запланированный в  2022 году, будет произведен в 2023 году.
           Денежные средства в сумме 2145,2 тыс. рублей направленные на проведение ремонта объектов муниципальной собственности района: участковый пункт полиции в д. Шапша, ул. Северная, д. 18а, жилое помещение в с. Кышик, пер. Ягодный, д. 3 кв. 2, не освоены в 2022 году в связи с нарушением подрядчиками сроков выполнения работ по заключенным муниципальным контрактам. Окончание выполнения работ запланировано в 2023 году.
</t>
  </si>
  <si>
    <t>мероприятие исполнено: выполнены работы по сносу следующих объектов муниципальной собственности Ханты-Мансийского района: здания детского сада, кухни, тира в п. Выкатной, ул. Школьная, д. 6-8. Остаток средств сформировался в декабре 2022 года за счет перераспределния денежных средств на соисполнителей мероприятия для выполнения работ по расчистке земельных участков и сносу аварийных жилых домов в рамках софинансирования</t>
  </si>
  <si>
    <t>по соисполнителям:</t>
  </si>
  <si>
    <t>депимущества района</t>
  </si>
  <si>
    <t>АСП Шапша</t>
  </si>
  <si>
    <t>АСП Горноправдинск</t>
  </si>
  <si>
    <t>АСП Нялинское</t>
  </si>
  <si>
    <t>АСП Селиярово</t>
  </si>
  <si>
    <t>АСП Выкатной</t>
  </si>
  <si>
    <t xml:space="preserve">Основное мероприятие: 
Снос объектов муниципальной собственности 
</t>
  </si>
  <si>
    <t>% исполнения</t>
  </si>
  <si>
    <t>АСП Луговской</t>
  </si>
  <si>
    <t>В рамках реализации данного мероприятия администрацией с.п.Нялинское выполнены работы по  сносу аварийного жилого дома в с. Нялинское, ул. Мира, д. 91  на сумму  430,0 тыс. рублей с учетом денежных средств из бюджета сельского поселения на софинансирование мероприятия</t>
  </si>
  <si>
    <t>департамент сроительства</t>
  </si>
  <si>
    <r>
      <t xml:space="preserve">Наименование программы: </t>
    </r>
    <r>
      <rPr>
        <b/>
        <sz val="12"/>
        <color indexed="8"/>
        <rFont val="Times New Roman"/>
        <family val="1"/>
      </rPr>
      <t>«Формирование и развитие муниципального имущества Ханты-Мансийского района на 2022-2025 годы»</t>
    </r>
  </si>
  <si>
    <t xml:space="preserve">Информация
об исполнении 
</t>
  </si>
  <si>
    <t xml:space="preserve">Всего по муниципальной программе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</si>
</sst>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_ ;\-#,##0\ "/>
    <numFmt numFmtId="176" formatCode="#,##0.0"/>
    <numFmt numFmtId="177" formatCode="#,##0.0_ ;\-#,##0.0\ "/>
    <numFmt numFmtId="178" formatCode="_-* #,##0.0_р_._-;\-* #,##0.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_ ;\-#,##0.000\ "/>
    <numFmt numFmtId="184" formatCode="#,##0.000"/>
    <numFmt numFmtId="185" formatCode="#,##0.00_ ;\-#,##0.00\ "/>
    <numFmt numFmtId="186" formatCode="#,##0.0000_ ;\-#,##0.0000\ "/>
    <numFmt numFmtId="187" formatCode="#,##0.00&quot;р.&quot;"/>
    <numFmt numFmtId="188" formatCode="[$-FC19]d\ mmmm\ yyyy\ &quot;г.&quot;"/>
    <numFmt numFmtId="189" formatCode="000000"/>
    <numFmt numFmtId="190" formatCode="0.0%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61" fillId="0" borderId="0" xfId="0" applyFont="1" applyAlignment="1" applyProtection="1">
      <alignment vertical="center"/>
      <protection hidden="1"/>
    </xf>
    <xf numFmtId="174" fontId="62" fillId="0" borderId="10" xfId="0" applyNumberFormat="1" applyFont="1" applyBorder="1" applyAlignment="1" applyProtection="1">
      <alignment horizontal="center" vertical="top" wrapText="1"/>
      <protection hidden="1"/>
    </xf>
    <xf numFmtId="174" fontId="62" fillId="2" borderId="10" xfId="0" applyNumberFormat="1" applyFont="1" applyFill="1" applyBorder="1" applyAlignment="1" applyProtection="1">
      <alignment horizontal="center" vertical="top" wrapText="1"/>
      <protection hidden="1"/>
    </xf>
    <xf numFmtId="17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62" fillId="0" borderId="0" xfId="0" applyNumberFormat="1" applyFont="1" applyAlignment="1" applyProtection="1">
      <alignment vertical="center"/>
      <protection hidden="1"/>
    </xf>
    <xf numFmtId="174" fontId="62" fillId="2" borderId="0" xfId="0" applyNumberFormat="1" applyFont="1" applyFill="1" applyAlignment="1" applyProtection="1">
      <alignment vertical="center"/>
      <protection hidden="1"/>
    </xf>
    <xf numFmtId="17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62" fillId="0" borderId="11" xfId="0" applyNumberFormat="1" applyFont="1" applyBorder="1" applyAlignment="1" applyProtection="1">
      <alignment vertical="center"/>
      <protection hidden="1"/>
    </xf>
    <xf numFmtId="174" fontId="62" fillId="0" borderId="12" xfId="0" applyNumberFormat="1" applyFont="1" applyBorder="1" applyAlignment="1" applyProtection="1">
      <alignment horizontal="center" vertical="top" wrapText="1"/>
      <protection hidden="1"/>
    </xf>
    <xf numFmtId="174" fontId="62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4" fontId="62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7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2" fillId="0" borderId="19" xfId="0" applyFont="1" applyFill="1" applyBorder="1" applyAlignment="1">
      <alignment horizontal="center" wrapText="1"/>
    </xf>
    <xf numFmtId="0" fontId="61" fillId="0" borderId="0" xfId="0" applyFont="1" applyAlignment="1">
      <alignment vertical="center"/>
    </xf>
    <xf numFmtId="0" fontId="61" fillId="6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61" fillId="0" borderId="0" xfId="0" applyFont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left" vertical="center" wrapText="1"/>
    </xf>
    <xf numFmtId="176" fontId="16" fillId="0" borderId="10" xfId="61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176" fontId="16" fillId="0" borderId="0" xfId="0" applyNumberFormat="1" applyFont="1" applyFill="1" applyBorder="1" applyAlignment="1">
      <alignment horizontal="left" vertical="center" wrapText="1"/>
    </xf>
    <xf numFmtId="176" fontId="16" fillId="0" borderId="0" xfId="6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1" fillId="0" borderId="10" xfId="0" applyFont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176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174" fontId="62" fillId="0" borderId="13" xfId="0" applyNumberFormat="1" applyFont="1" applyBorder="1" applyAlignment="1" applyProtection="1">
      <alignment horizontal="center" vertical="top" wrapText="1"/>
      <protection hidden="1"/>
    </xf>
    <xf numFmtId="174" fontId="62" fillId="0" borderId="16" xfId="0" applyNumberFormat="1" applyFont="1" applyBorder="1" applyAlignment="1" applyProtection="1">
      <alignment horizontal="center" vertical="top" wrapText="1"/>
      <protection hidden="1"/>
    </xf>
    <xf numFmtId="174" fontId="62" fillId="0" borderId="11" xfId="0" applyNumberFormat="1" applyFont="1" applyBorder="1" applyAlignment="1" applyProtection="1">
      <alignment horizontal="center" vertical="top" wrapText="1"/>
      <protection hidden="1"/>
    </xf>
    <xf numFmtId="174" fontId="62" fillId="2" borderId="13" xfId="0" applyNumberFormat="1" applyFont="1" applyFill="1" applyBorder="1" applyAlignment="1" applyProtection="1">
      <alignment horizontal="center" vertical="top" wrapText="1"/>
      <protection hidden="1"/>
    </xf>
    <xf numFmtId="174" fontId="62" fillId="2" borderId="11" xfId="0" applyNumberFormat="1" applyFont="1" applyFill="1" applyBorder="1" applyAlignment="1" applyProtection="1">
      <alignment horizontal="center" vertical="top" wrapText="1"/>
      <protection hidden="1"/>
    </xf>
    <xf numFmtId="174" fontId="62" fillId="2" borderId="16" xfId="0" applyNumberFormat="1" applyFont="1" applyFill="1" applyBorder="1" applyAlignment="1" applyProtection="1">
      <alignment horizontal="center" vertical="top" wrapText="1"/>
      <protection hidden="1"/>
    </xf>
    <xf numFmtId="174" fontId="62" fillId="0" borderId="10" xfId="0" applyNumberFormat="1" applyFont="1" applyBorder="1" applyAlignment="1" applyProtection="1">
      <alignment vertical="center"/>
      <protection hidden="1"/>
    </xf>
    <xf numFmtId="174" fontId="62" fillId="0" borderId="10" xfId="0" applyNumberFormat="1" applyFont="1" applyBorder="1" applyAlignment="1">
      <alignment vertical="center"/>
    </xf>
    <xf numFmtId="174" fontId="62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65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66" fillId="0" borderId="19" xfId="0" applyFont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66" fillId="0" borderId="14" xfId="0" applyFont="1" applyBorder="1" applyAlignment="1">
      <alignment horizontal="center" vertical="top" wrapText="1"/>
    </xf>
    <xf numFmtId="0" fontId="65" fillId="0" borderId="10" xfId="0" applyNumberFormat="1" applyFont="1" applyBorder="1" applyAlignment="1">
      <alignment horizontal="center" vertical="top"/>
    </xf>
    <xf numFmtId="0" fontId="40" fillId="33" borderId="10" xfId="0" applyNumberFormat="1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/>
    </xf>
    <xf numFmtId="176" fontId="15" fillId="0" borderId="20" xfId="0" applyNumberFormat="1" applyFont="1" applyFill="1" applyBorder="1" applyAlignment="1">
      <alignment horizontal="center" vertical="top" wrapText="1"/>
    </xf>
    <xf numFmtId="176" fontId="15" fillId="0" borderId="21" xfId="0" applyNumberFormat="1" applyFont="1" applyFill="1" applyBorder="1" applyAlignment="1">
      <alignment horizontal="center" vertical="top" wrapText="1"/>
    </xf>
    <xf numFmtId="176" fontId="15" fillId="6" borderId="10" xfId="0" applyNumberFormat="1" applyFont="1" applyFill="1" applyBorder="1" applyAlignment="1">
      <alignment horizontal="left" vertical="top" wrapText="1"/>
    </xf>
    <xf numFmtId="176" fontId="15" fillId="6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center" vertical="top" wrapText="1"/>
    </xf>
    <xf numFmtId="176" fontId="15" fillId="0" borderId="18" xfId="0" applyNumberFormat="1" applyFont="1" applyFill="1" applyBorder="1" applyAlignment="1">
      <alignment horizontal="center" vertical="top" wrapText="1"/>
    </xf>
    <xf numFmtId="176" fontId="15" fillId="0" borderId="22" xfId="0" applyNumberFormat="1" applyFont="1" applyFill="1" applyBorder="1" applyAlignment="1">
      <alignment horizontal="center" vertical="top" wrapText="1"/>
    </xf>
    <xf numFmtId="176" fontId="40" fillId="0" borderId="10" xfId="0" applyNumberFormat="1" applyFont="1" applyFill="1" applyBorder="1" applyAlignment="1">
      <alignment horizontal="left" vertical="top" wrapText="1"/>
    </xf>
    <xf numFmtId="176" fontId="40" fillId="0" borderId="10" xfId="0" applyNumberFormat="1" applyFont="1" applyFill="1" applyBorder="1" applyAlignment="1">
      <alignment horizontal="center" vertical="top" wrapText="1"/>
    </xf>
    <xf numFmtId="2" fontId="40" fillId="0" borderId="10" xfId="0" applyNumberFormat="1" applyFont="1" applyFill="1" applyBorder="1" applyAlignment="1">
      <alignment horizontal="center" vertical="top" wrapText="1"/>
    </xf>
    <xf numFmtId="176" fontId="15" fillId="0" borderId="23" xfId="0" applyNumberFormat="1" applyFont="1" applyFill="1" applyBorder="1" applyAlignment="1">
      <alignment horizontal="center" vertical="top" wrapText="1"/>
    </xf>
    <xf numFmtId="176" fontId="15" fillId="0" borderId="12" xfId="0" applyNumberFormat="1" applyFont="1" applyFill="1" applyBorder="1" applyAlignment="1">
      <alignment horizontal="center" vertical="top" wrapText="1"/>
    </xf>
    <xf numFmtId="176" fontId="41" fillId="0" borderId="10" xfId="0" applyNumberFormat="1" applyFont="1" applyFill="1" applyBorder="1" applyAlignment="1">
      <alignment horizontal="left" vertical="top" wrapText="1"/>
    </xf>
    <xf numFmtId="176" fontId="41" fillId="0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/>
    </xf>
    <xf numFmtId="0" fontId="65" fillId="0" borderId="10" xfId="0" applyFont="1" applyBorder="1" applyAlignment="1">
      <alignment vertical="top" wrapText="1"/>
    </xf>
    <xf numFmtId="176" fontId="15" fillId="6" borderId="10" xfId="61" applyNumberFormat="1" applyFont="1" applyFill="1" applyBorder="1" applyAlignment="1">
      <alignment horizontal="center" vertical="top" wrapText="1"/>
    </xf>
    <xf numFmtId="2" fontId="40" fillId="0" borderId="19" xfId="61" applyNumberFormat="1" applyFont="1" applyFill="1" applyBorder="1" applyAlignment="1">
      <alignment horizontal="center" vertical="top" wrapText="1"/>
    </xf>
    <xf numFmtId="176" fontId="15" fillId="0" borderId="10" xfId="61" applyNumberFormat="1" applyFont="1" applyFill="1" applyBorder="1" applyAlignment="1">
      <alignment horizontal="center" vertical="top" wrapText="1"/>
    </xf>
    <xf numFmtId="0" fontId="67" fillId="0" borderId="17" xfId="0" applyFont="1" applyBorder="1" applyAlignment="1">
      <alignment horizontal="center" vertical="top" wrapText="1"/>
    </xf>
    <xf numFmtId="176" fontId="40" fillId="0" borderId="10" xfId="61" applyNumberFormat="1" applyFont="1" applyFill="1" applyBorder="1" applyAlignment="1">
      <alignment horizontal="center" vertical="top" wrapText="1"/>
    </xf>
    <xf numFmtId="176" fontId="41" fillId="0" borderId="10" xfId="61" applyNumberFormat="1" applyFont="1" applyFill="1" applyBorder="1" applyAlignment="1">
      <alignment horizontal="center" vertical="top" wrapText="1"/>
    </xf>
    <xf numFmtId="0" fontId="67" fillId="0" borderId="14" xfId="0" applyFont="1" applyBorder="1" applyAlignment="1">
      <alignment horizontal="center" vertical="top" wrapText="1"/>
    </xf>
    <xf numFmtId="0" fontId="40" fillId="33" borderId="19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2" fontId="40" fillId="0" borderId="10" xfId="61" applyNumberFormat="1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top"/>
    </xf>
    <xf numFmtId="0" fontId="65" fillId="0" borderId="19" xfId="0" applyFont="1" applyFill="1" applyBorder="1" applyAlignment="1">
      <alignment vertical="top" wrapText="1"/>
    </xf>
    <xf numFmtId="0" fontId="67" fillId="0" borderId="17" xfId="0" applyFont="1" applyFill="1" applyBorder="1" applyAlignment="1">
      <alignment vertical="top" wrapText="1"/>
    </xf>
    <xf numFmtId="0" fontId="67" fillId="0" borderId="14" xfId="0" applyFont="1" applyFill="1" applyBorder="1" applyAlignment="1">
      <alignment vertical="top" wrapText="1"/>
    </xf>
    <xf numFmtId="0" fontId="40" fillId="33" borderId="19" xfId="0" applyFont="1" applyFill="1" applyBorder="1" applyAlignment="1">
      <alignment horizontal="center" vertical="top" wrapText="1"/>
    </xf>
    <xf numFmtId="0" fontId="40" fillId="33" borderId="17" xfId="0" applyFont="1" applyFill="1" applyBorder="1" applyAlignment="1">
      <alignment horizontal="center" vertical="top" wrapText="1"/>
    </xf>
    <xf numFmtId="2" fontId="40" fillId="0" borderId="17" xfId="61" applyNumberFormat="1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top" wrapText="1"/>
    </xf>
    <xf numFmtId="2" fontId="40" fillId="0" borderId="14" xfId="61" applyNumberFormat="1" applyFont="1" applyFill="1" applyBorder="1" applyAlignment="1">
      <alignment horizontal="center" vertical="top" wrapText="1"/>
    </xf>
    <xf numFmtId="0" fontId="65" fillId="0" borderId="19" xfId="0" applyFont="1" applyBorder="1" applyAlignment="1">
      <alignment vertical="top" wrapText="1"/>
    </xf>
    <xf numFmtId="0" fontId="65" fillId="0" borderId="17" xfId="0" applyFont="1" applyBorder="1" applyAlignment="1">
      <alignment vertical="top" wrapText="1"/>
    </xf>
    <xf numFmtId="0" fontId="65" fillId="0" borderId="14" xfId="0" applyFont="1" applyBorder="1" applyAlignment="1">
      <alignment vertical="top" wrapText="1"/>
    </xf>
    <xf numFmtId="0" fontId="40" fillId="33" borderId="10" xfId="0" applyFont="1" applyFill="1" applyBorder="1" applyAlignment="1">
      <alignment horizontal="center" vertical="top" wrapText="1"/>
    </xf>
    <xf numFmtId="2" fontId="40" fillId="0" borderId="14" xfId="61" applyNumberFormat="1" applyFont="1" applyFill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2" fontId="40" fillId="0" borderId="10" xfId="61" applyNumberFormat="1" applyFont="1" applyFill="1" applyBorder="1" applyAlignment="1">
      <alignment horizontal="center" vertical="top" wrapText="1"/>
    </xf>
    <xf numFmtId="0" fontId="65" fillId="33" borderId="19" xfId="0" applyFont="1" applyFill="1" applyBorder="1" applyAlignment="1">
      <alignment vertical="top" wrapText="1"/>
    </xf>
    <xf numFmtId="2" fontId="40" fillId="33" borderId="19" xfId="61" applyNumberFormat="1" applyFont="1" applyFill="1" applyBorder="1" applyAlignment="1">
      <alignment horizontal="center" vertical="top" wrapText="1"/>
    </xf>
    <xf numFmtId="0" fontId="65" fillId="33" borderId="17" xfId="0" applyFont="1" applyFill="1" applyBorder="1" applyAlignment="1">
      <alignment vertical="top" wrapText="1"/>
    </xf>
    <xf numFmtId="0" fontId="67" fillId="33" borderId="17" xfId="0" applyFont="1" applyFill="1" applyBorder="1" applyAlignment="1">
      <alignment horizontal="center" vertical="top" wrapText="1"/>
    </xf>
    <xf numFmtId="0" fontId="65" fillId="33" borderId="14" xfId="0" applyFont="1" applyFill="1" applyBorder="1" applyAlignment="1">
      <alignment vertical="top" wrapText="1"/>
    </xf>
    <xf numFmtId="0" fontId="67" fillId="33" borderId="14" xfId="0" applyFont="1" applyFill="1" applyBorder="1" applyAlignment="1">
      <alignment horizontal="center" vertical="top" wrapText="1"/>
    </xf>
    <xf numFmtId="4" fontId="40" fillId="0" borderId="10" xfId="61" applyNumberFormat="1" applyFont="1" applyFill="1" applyBorder="1" applyAlignment="1">
      <alignment horizontal="center" vertical="top" wrapText="1"/>
    </xf>
    <xf numFmtId="2" fontId="15" fillId="0" borderId="10" xfId="61" applyNumberFormat="1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19" t="s">
        <v>39</v>
      </c>
      <c r="B1" s="120"/>
      <c r="C1" s="121" t="s">
        <v>40</v>
      </c>
      <c r="D1" s="113" t="s">
        <v>44</v>
      </c>
      <c r="E1" s="114"/>
      <c r="F1" s="115"/>
      <c r="G1" s="113" t="s">
        <v>17</v>
      </c>
      <c r="H1" s="114"/>
      <c r="I1" s="115"/>
      <c r="J1" s="113" t="s">
        <v>18</v>
      </c>
      <c r="K1" s="114"/>
      <c r="L1" s="115"/>
      <c r="M1" s="113" t="s">
        <v>22</v>
      </c>
      <c r="N1" s="114"/>
      <c r="O1" s="115"/>
      <c r="P1" s="116" t="s">
        <v>23</v>
      </c>
      <c r="Q1" s="117"/>
      <c r="R1" s="113" t="s">
        <v>24</v>
      </c>
      <c r="S1" s="114"/>
      <c r="T1" s="115"/>
      <c r="U1" s="113" t="s">
        <v>25</v>
      </c>
      <c r="V1" s="114"/>
      <c r="W1" s="115"/>
      <c r="X1" s="116" t="s">
        <v>26</v>
      </c>
      <c r="Y1" s="118"/>
      <c r="Z1" s="117"/>
      <c r="AA1" s="116" t="s">
        <v>27</v>
      </c>
      <c r="AB1" s="117"/>
      <c r="AC1" s="113" t="s">
        <v>28</v>
      </c>
      <c r="AD1" s="114"/>
      <c r="AE1" s="115"/>
      <c r="AF1" s="113" t="s">
        <v>29</v>
      </c>
      <c r="AG1" s="114"/>
      <c r="AH1" s="115"/>
      <c r="AI1" s="113" t="s">
        <v>30</v>
      </c>
      <c r="AJ1" s="114"/>
      <c r="AK1" s="115"/>
      <c r="AL1" s="116" t="s">
        <v>31</v>
      </c>
      <c r="AM1" s="117"/>
      <c r="AN1" s="113" t="s">
        <v>32</v>
      </c>
      <c r="AO1" s="114"/>
      <c r="AP1" s="115"/>
      <c r="AQ1" s="113" t="s">
        <v>33</v>
      </c>
      <c r="AR1" s="114"/>
      <c r="AS1" s="115"/>
      <c r="AT1" s="113" t="s">
        <v>34</v>
      </c>
      <c r="AU1" s="114"/>
      <c r="AV1" s="115"/>
    </row>
    <row r="2" spans="1:48" ht="39" customHeight="1">
      <c r="A2" s="120"/>
      <c r="B2" s="120"/>
      <c r="C2" s="121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21" t="s">
        <v>82</v>
      </c>
      <c r="B3" s="121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21"/>
      <c r="B4" s="121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21"/>
      <c r="B5" s="121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21"/>
      <c r="B6" s="121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21"/>
      <c r="B7" s="121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21"/>
      <c r="B8" s="121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21"/>
      <c r="B9" s="121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X1:Z1"/>
    <mergeCell ref="AA1:AB1"/>
    <mergeCell ref="AC1:AE1"/>
    <mergeCell ref="A1:B2"/>
    <mergeCell ref="C1:C2"/>
    <mergeCell ref="A3:B9"/>
    <mergeCell ref="D1:F1"/>
    <mergeCell ref="R1:T1"/>
    <mergeCell ref="U1:W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22" t="s">
        <v>57</v>
      </c>
      <c r="B1" s="122"/>
      <c r="C1" s="122"/>
      <c r="D1" s="122"/>
      <c r="E1" s="122"/>
    </row>
    <row r="2" spans="1:5" ht="15">
      <c r="A2" s="12"/>
      <c r="B2" s="12"/>
      <c r="C2" s="12"/>
      <c r="D2" s="12"/>
      <c r="E2" s="12"/>
    </row>
    <row r="3" spans="1:5" ht="15">
      <c r="A3" s="123" t="s">
        <v>129</v>
      </c>
      <c r="B3" s="123"/>
      <c r="C3" s="123"/>
      <c r="D3" s="123"/>
      <c r="E3" s="123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24" t="s">
        <v>78</v>
      </c>
      <c r="B26" s="124"/>
      <c r="C26" s="124"/>
      <c r="D26" s="124"/>
      <c r="E26" s="124"/>
    </row>
    <row r="27" spans="1:5" ht="15">
      <c r="A27" s="28"/>
      <c r="B27" s="28"/>
      <c r="C27" s="28"/>
      <c r="D27" s="28"/>
      <c r="E27" s="28"/>
    </row>
    <row r="28" spans="1:5" ht="15">
      <c r="A28" s="124" t="s">
        <v>79</v>
      </c>
      <c r="B28" s="124"/>
      <c r="C28" s="124"/>
      <c r="D28" s="124"/>
      <c r="E28" s="124"/>
    </row>
    <row r="29" spans="1:5" ht="15">
      <c r="A29" s="124"/>
      <c r="B29" s="124"/>
      <c r="C29" s="124"/>
      <c r="D29" s="124"/>
      <c r="E29" s="124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51" t="s">
        <v>45</v>
      </c>
      <c r="C3" s="151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32" t="s">
        <v>1</v>
      </c>
      <c r="B5" s="130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32"/>
      <c r="B6" s="130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32"/>
      <c r="B7" s="130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32" t="s">
        <v>3</v>
      </c>
      <c r="B8" s="130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48" t="s">
        <v>204</v>
      </c>
      <c r="N8" s="149"/>
      <c r="O8" s="150"/>
      <c r="P8" s="56"/>
      <c r="Q8" s="56"/>
    </row>
    <row r="9" spans="1:17" ht="33.75" customHeight="1">
      <c r="A9" s="132"/>
      <c r="B9" s="130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32" t="s">
        <v>4</v>
      </c>
      <c r="B10" s="130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32"/>
      <c r="B11" s="130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32" t="s">
        <v>5</v>
      </c>
      <c r="B12" s="130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32"/>
      <c r="B13" s="130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32" t="s">
        <v>9</v>
      </c>
      <c r="B14" s="130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32"/>
      <c r="B15" s="130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31"/>
      <c r="AJ16" s="131"/>
      <c r="AK16" s="131"/>
      <c r="AZ16" s="131"/>
      <c r="BA16" s="131"/>
      <c r="BB16" s="131"/>
      <c r="BQ16" s="131"/>
      <c r="BR16" s="131"/>
      <c r="BS16" s="131"/>
      <c r="CH16" s="131"/>
      <c r="CI16" s="131"/>
      <c r="CJ16" s="131"/>
      <c r="CY16" s="131"/>
      <c r="CZ16" s="131"/>
      <c r="DA16" s="131"/>
      <c r="DP16" s="131"/>
      <c r="DQ16" s="131"/>
      <c r="DR16" s="131"/>
      <c r="EG16" s="131"/>
      <c r="EH16" s="131"/>
      <c r="EI16" s="131"/>
      <c r="EX16" s="131"/>
      <c r="EY16" s="131"/>
      <c r="EZ16" s="131"/>
      <c r="FO16" s="131"/>
      <c r="FP16" s="131"/>
      <c r="FQ16" s="131"/>
      <c r="GF16" s="131"/>
      <c r="GG16" s="131"/>
      <c r="GH16" s="131"/>
      <c r="GW16" s="131"/>
      <c r="GX16" s="131"/>
      <c r="GY16" s="131"/>
      <c r="HN16" s="131"/>
      <c r="HO16" s="131"/>
      <c r="HP16" s="131"/>
      <c r="IE16" s="131"/>
      <c r="IF16" s="131"/>
      <c r="IG16" s="131"/>
      <c r="IV16" s="131"/>
    </row>
    <row r="17" spans="1:17" ht="320.25" customHeight="1">
      <c r="A17" s="132" t="s">
        <v>6</v>
      </c>
      <c r="B17" s="130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32"/>
      <c r="B18" s="130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32" t="s">
        <v>7</v>
      </c>
      <c r="B19" s="130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32"/>
      <c r="B20" s="130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32" t="s">
        <v>8</v>
      </c>
      <c r="B21" s="130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32"/>
      <c r="B22" s="130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42" t="s">
        <v>14</v>
      </c>
      <c r="B23" s="133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43"/>
      <c r="B24" s="133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41" t="s">
        <v>15</v>
      </c>
      <c r="B25" s="133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41"/>
      <c r="B26" s="133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32" t="s">
        <v>93</v>
      </c>
      <c r="B31" s="130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32"/>
      <c r="B32" s="130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32" t="s">
        <v>95</v>
      </c>
      <c r="B34" s="130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32"/>
      <c r="B35" s="130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44" t="s">
        <v>97</v>
      </c>
      <c r="B36" s="139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45"/>
      <c r="B37" s="140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32" t="s">
        <v>99</v>
      </c>
      <c r="B39" s="130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34" t="s">
        <v>246</v>
      </c>
      <c r="I39" s="135"/>
      <c r="J39" s="135"/>
      <c r="K39" s="135"/>
      <c r="L39" s="135"/>
      <c r="M39" s="135"/>
      <c r="N39" s="135"/>
      <c r="O39" s="136"/>
      <c r="P39" s="55" t="s">
        <v>188</v>
      </c>
      <c r="Q39" s="56"/>
    </row>
    <row r="40" spans="1:17" ht="39.75" customHeight="1">
      <c r="A40" s="132" t="s">
        <v>10</v>
      </c>
      <c r="B40" s="130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32" t="s">
        <v>100</v>
      </c>
      <c r="B41" s="130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32"/>
      <c r="B42" s="130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32" t="s">
        <v>102</v>
      </c>
      <c r="B43" s="130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27" t="s">
        <v>191</v>
      </c>
      <c r="H43" s="128"/>
      <c r="I43" s="128"/>
      <c r="J43" s="128"/>
      <c r="K43" s="128"/>
      <c r="L43" s="128"/>
      <c r="M43" s="128"/>
      <c r="N43" s="128"/>
      <c r="O43" s="129"/>
      <c r="P43" s="56"/>
      <c r="Q43" s="56"/>
    </row>
    <row r="44" spans="1:17" ht="39.75" customHeight="1">
      <c r="A44" s="132"/>
      <c r="B44" s="130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32" t="s">
        <v>104</v>
      </c>
      <c r="B45" s="130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32" t="s">
        <v>12</v>
      </c>
      <c r="B46" s="130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37" t="s">
        <v>107</v>
      </c>
      <c r="B47" s="139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38"/>
      <c r="B48" s="140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37" t="s">
        <v>108</v>
      </c>
      <c r="B49" s="139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38"/>
      <c r="B50" s="140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32" t="s">
        <v>110</v>
      </c>
      <c r="B51" s="130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32"/>
      <c r="B52" s="130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32" t="s">
        <v>113</v>
      </c>
      <c r="B53" s="130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32"/>
      <c r="B54" s="130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32" t="s">
        <v>114</v>
      </c>
      <c r="B55" s="130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32"/>
      <c r="B56" s="130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32" t="s">
        <v>116</v>
      </c>
      <c r="B57" s="130" t="s">
        <v>117</v>
      </c>
      <c r="C57" s="53" t="s">
        <v>20</v>
      </c>
      <c r="D57" s="93" t="s">
        <v>234</v>
      </c>
      <c r="E57" s="92"/>
      <c r="F57" s="92" t="s">
        <v>235</v>
      </c>
      <c r="G57" s="147" t="s">
        <v>232</v>
      </c>
      <c r="H57" s="147"/>
      <c r="I57" s="92" t="s">
        <v>236</v>
      </c>
      <c r="J57" s="92" t="s">
        <v>237</v>
      </c>
      <c r="K57" s="148" t="s">
        <v>238</v>
      </c>
      <c r="L57" s="149"/>
      <c r="M57" s="149"/>
      <c r="N57" s="149"/>
      <c r="O57" s="150"/>
      <c r="P57" s="88" t="s">
        <v>198</v>
      </c>
      <c r="Q57" s="56"/>
    </row>
    <row r="58" spans="1:17" ht="39.75" customHeight="1">
      <c r="A58" s="132"/>
      <c r="B58" s="130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42" t="s">
        <v>119</v>
      </c>
      <c r="B59" s="142" t="s">
        <v>118</v>
      </c>
      <c r="C59" s="142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46"/>
      <c r="B60" s="146"/>
      <c r="C60" s="146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46"/>
      <c r="B61" s="146"/>
      <c r="C61" s="143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43"/>
      <c r="B62" s="143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32" t="s">
        <v>120</v>
      </c>
      <c r="B63" s="130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32"/>
      <c r="B64" s="130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41" t="s">
        <v>122</v>
      </c>
      <c r="B65" s="133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41"/>
      <c r="B66" s="133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32" t="s">
        <v>124</v>
      </c>
      <c r="B67" s="130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32"/>
      <c r="B68" s="130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37" t="s">
        <v>126</v>
      </c>
      <c r="B69" s="139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38"/>
      <c r="B70" s="140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25" t="s">
        <v>254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26" t="s">
        <v>215</v>
      </c>
      <c r="C79" s="126"/>
      <c r="D79" s="126"/>
      <c r="E79" s="126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22"/>
  <sheetViews>
    <sheetView tabSelected="1" view="pageBreakPreview" zoomScaleSheetLayoutView="100" zoomScalePageLayoutView="0" workbookViewId="0" topLeftCell="A16">
      <selection activeCell="D13" sqref="D13"/>
    </sheetView>
  </sheetViews>
  <sheetFormatPr defaultColWidth="9.140625" defaultRowHeight="15"/>
  <cols>
    <col min="1" max="1" width="14.421875" style="95" customWidth="1"/>
    <col min="2" max="2" width="27.28125" style="95" customWidth="1"/>
    <col min="3" max="3" width="21.8515625" style="95" bestFit="1" customWidth="1"/>
    <col min="4" max="4" width="9.28125" style="95" bestFit="1" customWidth="1"/>
    <col min="5" max="5" width="10.140625" style="95" bestFit="1" customWidth="1"/>
    <col min="6" max="6" width="12.140625" style="95" customWidth="1"/>
    <col min="7" max="7" width="75.28125" style="95" customWidth="1"/>
    <col min="8" max="16384" width="9.140625" style="95" customWidth="1"/>
  </cols>
  <sheetData>
    <row r="1" spans="1:7" ht="15.75">
      <c r="A1" s="152"/>
      <c r="B1" s="152"/>
      <c r="C1" s="152"/>
      <c r="D1" s="152"/>
      <c r="E1" s="152"/>
      <c r="F1" s="152"/>
      <c r="G1" s="152"/>
    </row>
    <row r="2" spans="1:8" ht="25.5" customHeight="1">
      <c r="A2" s="153" t="s">
        <v>282</v>
      </c>
      <c r="B2" s="153"/>
      <c r="C2" s="153"/>
      <c r="D2" s="153"/>
      <c r="E2" s="153"/>
      <c r="F2" s="153"/>
      <c r="G2" s="153"/>
      <c r="H2" s="98"/>
    </row>
    <row r="3" spans="1:8" ht="33" customHeight="1">
      <c r="A3" s="153"/>
      <c r="B3" s="153"/>
      <c r="C3" s="153"/>
      <c r="D3" s="153"/>
      <c r="E3" s="153"/>
      <c r="F3" s="153"/>
      <c r="G3" s="153"/>
      <c r="H3" s="98"/>
    </row>
    <row r="4" spans="1:8" ht="33" customHeight="1">
      <c r="A4" s="153" t="s">
        <v>317</v>
      </c>
      <c r="B4" s="153"/>
      <c r="C4" s="153"/>
      <c r="D4" s="153"/>
      <c r="E4" s="153"/>
      <c r="F4" s="153"/>
      <c r="G4" s="153"/>
      <c r="H4" s="98"/>
    </row>
    <row r="5" spans="1:7" ht="15">
      <c r="A5" s="213" t="s">
        <v>256</v>
      </c>
      <c r="B5" s="154" t="s">
        <v>255</v>
      </c>
      <c r="C5" s="154" t="s">
        <v>40</v>
      </c>
      <c r="D5" s="154" t="s">
        <v>261</v>
      </c>
      <c r="E5" s="154" t="s">
        <v>281</v>
      </c>
      <c r="F5" s="154"/>
      <c r="G5" s="155" t="s">
        <v>318</v>
      </c>
    </row>
    <row r="6" spans="1:7" ht="34.5" customHeight="1">
      <c r="A6" s="213"/>
      <c r="B6" s="154"/>
      <c r="C6" s="154"/>
      <c r="D6" s="154"/>
      <c r="E6" s="154"/>
      <c r="F6" s="154"/>
      <c r="G6" s="156"/>
    </row>
    <row r="7" spans="1:8" s="97" customFormat="1" ht="47.25" customHeight="1">
      <c r="A7" s="213"/>
      <c r="B7" s="154"/>
      <c r="C7" s="154"/>
      <c r="D7" s="154"/>
      <c r="E7" s="157" t="s">
        <v>257</v>
      </c>
      <c r="F7" s="157" t="s">
        <v>258</v>
      </c>
      <c r="G7" s="158"/>
      <c r="H7" s="95"/>
    </row>
    <row r="8" spans="1:8" s="96" customFormat="1" ht="15.75">
      <c r="A8" s="159">
        <v>1</v>
      </c>
      <c r="B8" s="160">
        <v>2</v>
      </c>
      <c r="C8" s="160">
        <v>3</v>
      </c>
      <c r="D8" s="159">
        <v>4</v>
      </c>
      <c r="E8" s="159">
        <v>5</v>
      </c>
      <c r="F8" s="159">
        <v>6</v>
      </c>
      <c r="G8" s="161">
        <v>7</v>
      </c>
      <c r="H8" s="95"/>
    </row>
    <row r="9" spans="1:8" ht="15.75">
      <c r="A9" s="162" t="s">
        <v>319</v>
      </c>
      <c r="B9" s="163"/>
      <c r="C9" s="164" t="s">
        <v>41</v>
      </c>
      <c r="D9" s="165">
        <f>D12+D11</f>
        <v>57090.5</v>
      </c>
      <c r="E9" s="165">
        <f>E12+E11</f>
        <v>50398.799999999996</v>
      </c>
      <c r="F9" s="165">
        <f>E9/D9*100</f>
        <v>88.2787854371568</v>
      </c>
      <c r="G9" s="166"/>
      <c r="H9" s="97"/>
    </row>
    <row r="10" spans="1:8" ht="13.5" customHeight="1">
      <c r="A10" s="167"/>
      <c r="B10" s="168"/>
      <c r="C10" s="169" t="s">
        <v>37</v>
      </c>
      <c r="D10" s="170"/>
      <c r="E10" s="170"/>
      <c r="F10" s="170"/>
      <c r="G10" s="171"/>
      <c r="H10" s="96"/>
    </row>
    <row r="11" spans="1:7" ht="31.5">
      <c r="A11" s="167"/>
      <c r="B11" s="168"/>
      <c r="C11" s="169" t="s">
        <v>2</v>
      </c>
      <c r="D11" s="170">
        <f>D17+D23+D29+D35+D83+D89</f>
        <v>4416.5</v>
      </c>
      <c r="E11" s="170">
        <f>E17+E23+E29+E35+E83+E89</f>
        <v>3728.4</v>
      </c>
      <c r="F11" s="170">
        <f>E11/D11*100</f>
        <v>84.41978942601608</v>
      </c>
      <c r="G11" s="171"/>
    </row>
    <row r="12" spans="1:7" ht="15.75">
      <c r="A12" s="167"/>
      <c r="B12" s="168"/>
      <c r="C12" s="169" t="s">
        <v>259</v>
      </c>
      <c r="D12" s="170">
        <f>D18+D24+D30+D36+D84+D90</f>
        <v>52674</v>
      </c>
      <c r="E12" s="170">
        <f>E18+E24+E30+E36+E84+E90</f>
        <v>46670.399999999994</v>
      </c>
      <c r="F12" s="170">
        <f>E12/D12*100</f>
        <v>88.60234650871396</v>
      </c>
      <c r="G12" s="171"/>
    </row>
    <row r="13" spans="1:8" s="97" customFormat="1" ht="47.25">
      <c r="A13" s="167"/>
      <c r="B13" s="168"/>
      <c r="C13" s="169" t="s">
        <v>262</v>
      </c>
      <c r="D13" s="170">
        <f>D97+D103</f>
        <v>439.9</v>
      </c>
      <c r="E13" s="170">
        <f>E97+E103</f>
        <v>436</v>
      </c>
      <c r="F13" s="170">
        <f>E13/D13*100</f>
        <v>99.11343487156172</v>
      </c>
      <c r="G13" s="171"/>
      <c r="H13" s="95"/>
    </row>
    <row r="14" spans="1:8" s="96" customFormat="1" ht="47.25">
      <c r="A14" s="172"/>
      <c r="B14" s="173"/>
      <c r="C14" s="174" t="s">
        <v>264</v>
      </c>
      <c r="D14" s="175">
        <f>D20+D26+D32+D38</f>
        <v>12.6</v>
      </c>
      <c r="E14" s="175">
        <f>E20+E26+E32+E38</f>
        <v>8.3</v>
      </c>
      <c r="F14" s="170">
        <f>E14/D14*100</f>
        <v>65.87301587301589</v>
      </c>
      <c r="G14" s="171"/>
      <c r="H14" s="95"/>
    </row>
    <row r="15" spans="1:8" ht="15.75">
      <c r="A15" s="176" t="s">
        <v>265</v>
      </c>
      <c r="B15" s="177" t="s">
        <v>271</v>
      </c>
      <c r="C15" s="164" t="s">
        <v>41</v>
      </c>
      <c r="D15" s="178">
        <f>D18</f>
        <v>700</v>
      </c>
      <c r="E15" s="178">
        <f>E18</f>
        <v>700</v>
      </c>
      <c r="F15" s="178">
        <f>F18</f>
        <v>100</v>
      </c>
      <c r="G15" s="179" t="s">
        <v>299</v>
      </c>
      <c r="H15" s="97"/>
    </row>
    <row r="16" spans="1:8" ht="13.5" customHeight="1">
      <c r="A16" s="176"/>
      <c r="B16" s="177"/>
      <c r="C16" s="169" t="s">
        <v>37</v>
      </c>
      <c r="D16" s="180"/>
      <c r="E16" s="180"/>
      <c r="F16" s="180"/>
      <c r="G16" s="181"/>
      <c r="H16" s="96"/>
    </row>
    <row r="17" spans="1:7" ht="31.5">
      <c r="A17" s="176"/>
      <c r="B17" s="177"/>
      <c r="C17" s="169" t="s">
        <v>2</v>
      </c>
      <c r="D17" s="182"/>
      <c r="E17" s="182"/>
      <c r="F17" s="182"/>
      <c r="G17" s="181"/>
    </row>
    <row r="18" spans="1:7" ht="19.5" customHeight="1">
      <c r="A18" s="176"/>
      <c r="B18" s="177"/>
      <c r="C18" s="169" t="s">
        <v>259</v>
      </c>
      <c r="D18" s="182">
        <v>700</v>
      </c>
      <c r="E18" s="182">
        <v>700</v>
      </c>
      <c r="F18" s="182">
        <f>E18/D18*100</f>
        <v>100</v>
      </c>
      <c r="G18" s="181"/>
    </row>
    <row r="19" spans="1:8" s="97" customFormat="1" ht="47.25">
      <c r="A19" s="176"/>
      <c r="B19" s="177"/>
      <c r="C19" s="169" t="s">
        <v>262</v>
      </c>
      <c r="D19" s="182"/>
      <c r="E19" s="182"/>
      <c r="F19" s="182"/>
      <c r="G19" s="181"/>
      <c r="H19" s="95"/>
    </row>
    <row r="20" spans="1:8" s="96" customFormat="1" ht="47.25">
      <c r="A20" s="176"/>
      <c r="B20" s="177"/>
      <c r="C20" s="174" t="s">
        <v>264</v>
      </c>
      <c r="D20" s="183"/>
      <c r="E20" s="183"/>
      <c r="F20" s="183"/>
      <c r="G20" s="184"/>
      <c r="H20" s="95"/>
    </row>
    <row r="21" spans="1:8" ht="12.75" customHeight="1">
      <c r="A21" s="185" t="s">
        <v>260</v>
      </c>
      <c r="B21" s="177" t="s">
        <v>272</v>
      </c>
      <c r="C21" s="164" t="s">
        <v>41</v>
      </c>
      <c r="D21" s="178">
        <f>D24</f>
        <v>79.4</v>
      </c>
      <c r="E21" s="178">
        <f>E24</f>
        <v>79.4</v>
      </c>
      <c r="F21" s="178">
        <f>F24</f>
        <v>100</v>
      </c>
      <c r="G21" s="179" t="s">
        <v>300</v>
      </c>
      <c r="H21" s="97"/>
    </row>
    <row r="22" spans="1:8" ht="12.75" customHeight="1">
      <c r="A22" s="186"/>
      <c r="B22" s="177"/>
      <c r="C22" s="169" t="s">
        <v>37</v>
      </c>
      <c r="D22" s="180"/>
      <c r="E22" s="180"/>
      <c r="F22" s="180"/>
      <c r="G22" s="181"/>
      <c r="H22" s="96"/>
    </row>
    <row r="23" spans="1:7" ht="31.5">
      <c r="A23" s="186"/>
      <c r="B23" s="177"/>
      <c r="C23" s="169" t="s">
        <v>2</v>
      </c>
      <c r="D23" s="182"/>
      <c r="E23" s="182"/>
      <c r="F23" s="182"/>
      <c r="G23" s="181"/>
    </row>
    <row r="24" spans="1:7" ht="15.75">
      <c r="A24" s="186"/>
      <c r="B24" s="177"/>
      <c r="C24" s="169" t="s">
        <v>259</v>
      </c>
      <c r="D24" s="182">
        <v>79.4</v>
      </c>
      <c r="E24" s="187">
        <v>79.4</v>
      </c>
      <c r="F24" s="182">
        <f>E24/D24*100</f>
        <v>100</v>
      </c>
      <c r="G24" s="181"/>
    </row>
    <row r="25" spans="1:8" s="97" customFormat="1" ht="47.25">
      <c r="A25" s="186"/>
      <c r="B25" s="177"/>
      <c r="C25" s="169" t="s">
        <v>262</v>
      </c>
      <c r="D25" s="182"/>
      <c r="E25" s="182"/>
      <c r="F25" s="182"/>
      <c r="G25" s="181"/>
      <c r="H25" s="95"/>
    </row>
    <row r="26" spans="1:8" s="96" customFormat="1" ht="47.25">
      <c r="A26" s="188"/>
      <c r="B26" s="177"/>
      <c r="C26" s="174" t="s">
        <v>264</v>
      </c>
      <c r="D26" s="183"/>
      <c r="E26" s="183"/>
      <c r="F26" s="183"/>
      <c r="G26" s="184"/>
      <c r="H26" s="95"/>
    </row>
    <row r="27" spans="1:8" ht="14.25" customHeight="1">
      <c r="A27" s="176" t="s">
        <v>263</v>
      </c>
      <c r="B27" s="189" t="s">
        <v>273</v>
      </c>
      <c r="C27" s="164" t="s">
        <v>41</v>
      </c>
      <c r="D27" s="178">
        <f>D30</f>
        <v>3723.2</v>
      </c>
      <c r="E27" s="178">
        <f>E30</f>
        <v>3411.1</v>
      </c>
      <c r="F27" s="178">
        <f>F30</f>
        <v>91.61742587021917</v>
      </c>
      <c r="G27" s="179" t="s">
        <v>283</v>
      </c>
      <c r="H27" s="97"/>
    </row>
    <row r="28" spans="1:8" ht="14.25" customHeight="1">
      <c r="A28" s="176"/>
      <c r="B28" s="190"/>
      <c r="C28" s="169" t="s">
        <v>37</v>
      </c>
      <c r="D28" s="180"/>
      <c r="E28" s="182"/>
      <c r="F28" s="182"/>
      <c r="G28" s="181"/>
      <c r="H28" s="96"/>
    </row>
    <row r="29" spans="1:7" ht="31.5">
      <c r="A29" s="176"/>
      <c r="B29" s="190"/>
      <c r="C29" s="169" t="s">
        <v>2</v>
      </c>
      <c r="D29" s="182"/>
      <c r="E29" s="182"/>
      <c r="F29" s="182"/>
      <c r="G29" s="181"/>
    </row>
    <row r="30" spans="1:7" ht="53.25" customHeight="1">
      <c r="A30" s="176"/>
      <c r="B30" s="190"/>
      <c r="C30" s="169" t="s">
        <v>259</v>
      </c>
      <c r="D30" s="182">
        <v>3723.2</v>
      </c>
      <c r="E30" s="187">
        <v>3411.1</v>
      </c>
      <c r="F30" s="182">
        <f>E30/D30*100</f>
        <v>91.61742587021917</v>
      </c>
      <c r="G30" s="181"/>
    </row>
    <row r="31" spans="1:8" s="97" customFormat="1" ht="41.25" customHeight="1">
      <c r="A31" s="176"/>
      <c r="B31" s="190"/>
      <c r="C31" s="169" t="s">
        <v>262</v>
      </c>
      <c r="D31" s="182"/>
      <c r="E31" s="182"/>
      <c r="F31" s="182"/>
      <c r="G31" s="181"/>
      <c r="H31" s="95"/>
    </row>
    <row r="32" spans="1:7" ht="47.25">
      <c r="A32" s="176"/>
      <c r="B32" s="191"/>
      <c r="C32" s="174" t="s">
        <v>264</v>
      </c>
      <c r="D32" s="183"/>
      <c r="E32" s="183"/>
      <c r="F32" s="183"/>
      <c r="G32" s="184"/>
    </row>
    <row r="33" spans="1:8" ht="15.75" customHeight="1">
      <c r="A33" s="192" t="s">
        <v>266</v>
      </c>
      <c r="B33" s="177" t="s">
        <v>312</v>
      </c>
      <c r="C33" s="164" t="s">
        <v>41</v>
      </c>
      <c r="D33" s="178">
        <f>D35+D36</f>
        <v>6448.4</v>
      </c>
      <c r="E33" s="178">
        <f>E35+E36</f>
        <v>5667.1</v>
      </c>
      <c r="F33" s="182">
        <f>E33/D33*100</f>
        <v>87.88381614043796</v>
      </c>
      <c r="G33" s="179"/>
      <c r="H33" s="97"/>
    </row>
    <row r="34" spans="1:7" ht="15.75" customHeight="1">
      <c r="A34" s="193"/>
      <c r="B34" s="177"/>
      <c r="C34" s="169" t="s">
        <v>37</v>
      </c>
      <c r="D34" s="182"/>
      <c r="E34" s="182"/>
      <c r="F34" s="182"/>
      <c r="G34" s="194"/>
    </row>
    <row r="35" spans="1:7" ht="31.5">
      <c r="A35" s="193"/>
      <c r="B35" s="177"/>
      <c r="C35" s="169" t="s">
        <v>2</v>
      </c>
      <c r="D35" s="182">
        <f>D41+D47</f>
        <v>4416.5</v>
      </c>
      <c r="E35" s="182">
        <f>E41+E47</f>
        <v>3728.4</v>
      </c>
      <c r="F35" s="182">
        <f>E35/D35*100</f>
        <v>84.41978942601608</v>
      </c>
      <c r="G35" s="194"/>
    </row>
    <row r="36" spans="1:7" ht="15.75">
      <c r="A36" s="193"/>
      <c r="B36" s="177"/>
      <c r="C36" s="169" t="s">
        <v>259</v>
      </c>
      <c r="D36" s="182">
        <f>D42+D48</f>
        <v>2031.8999999999999</v>
      </c>
      <c r="E36" s="182">
        <f>E42+E48</f>
        <v>1938.6999999999998</v>
      </c>
      <c r="F36" s="182">
        <f>E36/D36*100</f>
        <v>95.41316009646144</v>
      </c>
      <c r="G36" s="194"/>
    </row>
    <row r="37" spans="1:7" ht="47.25">
      <c r="A37" s="193"/>
      <c r="B37" s="177"/>
      <c r="C37" s="169" t="s">
        <v>262</v>
      </c>
      <c r="D37" s="182"/>
      <c r="E37" s="182"/>
      <c r="F37" s="182"/>
      <c r="G37" s="194"/>
    </row>
    <row r="38" spans="1:7" ht="47.25">
      <c r="A38" s="195"/>
      <c r="B38" s="177"/>
      <c r="C38" s="174" t="s">
        <v>264</v>
      </c>
      <c r="D38" s="183">
        <f>D44+D50</f>
        <v>12.6</v>
      </c>
      <c r="E38" s="183">
        <f>E44+E50</f>
        <v>8.3</v>
      </c>
      <c r="F38" s="183">
        <f>E38/D38*100</f>
        <v>65.87301587301589</v>
      </c>
      <c r="G38" s="196"/>
    </row>
    <row r="39" spans="1:7" ht="15.75">
      <c r="A39" s="192" t="s">
        <v>93</v>
      </c>
      <c r="B39" s="197" t="s">
        <v>279</v>
      </c>
      <c r="C39" s="164" t="s">
        <v>41</v>
      </c>
      <c r="D39" s="178">
        <f>D42</f>
        <v>1486.1</v>
      </c>
      <c r="E39" s="178">
        <f>E42</f>
        <v>1486.1</v>
      </c>
      <c r="F39" s="178">
        <f>F42</f>
        <v>100</v>
      </c>
      <c r="G39" s="179" t="s">
        <v>301</v>
      </c>
    </row>
    <row r="40" spans="1:7" ht="31.5">
      <c r="A40" s="193"/>
      <c r="B40" s="198"/>
      <c r="C40" s="169" t="s">
        <v>37</v>
      </c>
      <c r="D40" s="182"/>
      <c r="E40" s="182"/>
      <c r="F40" s="182"/>
      <c r="G40" s="194"/>
    </row>
    <row r="41" spans="1:7" ht="31.5">
      <c r="A41" s="193"/>
      <c r="B41" s="198"/>
      <c r="C41" s="169" t="s">
        <v>2</v>
      </c>
      <c r="D41" s="182"/>
      <c r="E41" s="182"/>
      <c r="F41" s="182"/>
      <c r="G41" s="194"/>
    </row>
    <row r="42" spans="1:7" ht="15.75">
      <c r="A42" s="193"/>
      <c r="B42" s="198"/>
      <c r="C42" s="169" t="s">
        <v>259</v>
      </c>
      <c r="D42" s="182">
        <v>1486.1</v>
      </c>
      <c r="E42" s="182">
        <v>1486.1</v>
      </c>
      <c r="F42" s="182">
        <f>E42/D42*100</f>
        <v>100</v>
      </c>
      <c r="G42" s="194"/>
    </row>
    <row r="43" spans="1:7" ht="47.25">
      <c r="A43" s="193"/>
      <c r="B43" s="198"/>
      <c r="C43" s="169" t="s">
        <v>262</v>
      </c>
      <c r="D43" s="182"/>
      <c r="E43" s="182"/>
      <c r="F43" s="182"/>
      <c r="G43" s="194"/>
    </row>
    <row r="44" spans="1:7" ht="47.25">
      <c r="A44" s="195"/>
      <c r="B44" s="199"/>
      <c r="C44" s="174" t="s">
        <v>264</v>
      </c>
      <c r="D44" s="183"/>
      <c r="E44" s="183"/>
      <c r="F44" s="183"/>
      <c r="G44" s="196"/>
    </row>
    <row r="45" spans="1:7" ht="15.75">
      <c r="A45" s="200" t="s">
        <v>278</v>
      </c>
      <c r="B45" s="197" t="s">
        <v>284</v>
      </c>
      <c r="C45" s="164" t="s">
        <v>41</v>
      </c>
      <c r="D45" s="178">
        <f>D48+D47</f>
        <v>4962.3</v>
      </c>
      <c r="E45" s="178">
        <f>E48+E47</f>
        <v>4181</v>
      </c>
      <c r="F45" s="178">
        <f>E45/D45*100</f>
        <v>84.25528484775204</v>
      </c>
      <c r="G45" s="201"/>
    </row>
    <row r="46" spans="1:7" ht="31.5">
      <c r="A46" s="202"/>
      <c r="B46" s="198"/>
      <c r="C46" s="169" t="s">
        <v>37</v>
      </c>
      <c r="D46" s="182"/>
      <c r="E46" s="182"/>
      <c r="F46" s="182"/>
      <c r="G46" s="201"/>
    </row>
    <row r="47" spans="1:7" ht="31.5">
      <c r="A47" s="202"/>
      <c r="B47" s="198"/>
      <c r="C47" s="169" t="s">
        <v>2</v>
      </c>
      <c r="D47" s="182">
        <f>D53+D65+D59+D71+D77</f>
        <v>4416.5</v>
      </c>
      <c r="E47" s="182">
        <f>E53+E65+E59+E71+E77</f>
        <v>3728.4</v>
      </c>
      <c r="F47" s="182">
        <f>E47/D47*100</f>
        <v>84.41978942601608</v>
      </c>
      <c r="G47" s="201"/>
    </row>
    <row r="48" spans="1:7" ht="15.75">
      <c r="A48" s="202"/>
      <c r="B48" s="198"/>
      <c r="C48" s="169" t="s">
        <v>259</v>
      </c>
      <c r="D48" s="182">
        <f>D54+D66+D60+D72+D78</f>
        <v>545.8</v>
      </c>
      <c r="E48" s="182">
        <f>E54+E66+E60+E72+E78</f>
        <v>452.59999999999997</v>
      </c>
      <c r="F48" s="182">
        <f>E48/D48*100</f>
        <v>82.92414803957494</v>
      </c>
      <c r="G48" s="201"/>
    </row>
    <row r="49" spans="1:7" ht="47.25">
      <c r="A49" s="202"/>
      <c r="B49" s="198"/>
      <c r="C49" s="169" t="s">
        <v>262</v>
      </c>
      <c r="D49" s="182"/>
      <c r="E49" s="182"/>
      <c r="F49" s="182"/>
      <c r="G49" s="201"/>
    </row>
    <row r="50" spans="1:7" ht="47.25">
      <c r="A50" s="202"/>
      <c r="B50" s="199"/>
      <c r="C50" s="174" t="s">
        <v>264</v>
      </c>
      <c r="D50" s="183">
        <f>D56+D68+D62+D74+D80</f>
        <v>12.6</v>
      </c>
      <c r="E50" s="183">
        <f>E56+E68+E62+E74+E80</f>
        <v>8.3</v>
      </c>
      <c r="F50" s="182">
        <f>E50/D50*100</f>
        <v>65.87301587301589</v>
      </c>
      <c r="G50" s="201"/>
    </row>
    <row r="51" spans="1:7" ht="15.75">
      <c r="A51" s="200" t="s">
        <v>285</v>
      </c>
      <c r="B51" s="197" t="s">
        <v>280</v>
      </c>
      <c r="C51" s="164" t="s">
        <v>41</v>
      </c>
      <c r="D51" s="178">
        <f>D54+D53</f>
        <v>1685.3</v>
      </c>
      <c r="E51" s="178">
        <f>E54+E53</f>
        <v>1672.4</v>
      </c>
      <c r="F51" s="178">
        <f>E51/D51*100</f>
        <v>99.23455764552305</v>
      </c>
      <c r="G51" s="203" t="s">
        <v>304</v>
      </c>
    </row>
    <row r="52" spans="1:7" ht="31.5">
      <c r="A52" s="202"/>
      <c r="B52" s="198"/>
      <c r="C52" s="169" t="s">
        <v>37</v>
      </c>
      <c r="D52" s="182"/>
      <c r="E52" s="182"/>
      <c r="F52" s="182"/>
      <c r="G52" s="203"/>
    </row>
    <row r="53" spans="1:7" ht="31.5">
      <c r="A53" s="202"/>
      <c r="B53" s="198"/>
      <c r="C53" s="169" t="s">
        <v>2</v>
      </c>
      <c r="D53" s="182">
        <v>1488.8</v>
      </c>
      <c r="E53" s="182">
        <v>1488.4</v>
      </c>
      <c r="F53" s="182">
        <f>E53/D53*100</f>
        <v>99.97313272434177</v>
      </c>
      <c r="G53" s="203"/>
    </row>
    <row r="54" spans="1:7" ht="15.75">
      <c r="A54" s="202"/>
      <c r="B54" s="198"/>
      <c r="C54" s="169" t="s">
        <v>259</v>
      </c>
      <c r="D54" s="182">
        <v>196.5</v>
      </c>
      <c r="E54" s="182">
        <v>184</v>
      </c>
      <c r="F54" s="182">
        <f>E54/D54*100</f>
        <v>93.63867684478372</v>
      </c>
      <c r="G54" s="203"/>
    </row>
    <row r="55" spans="1:7" ht="47.25">
      <c r="A55" s="202"/>
      <c r="B55" s="198"/>
      <c r="C55" s="169" t="s">
        <v>262</v>
      </c>
      <c r="D55" s="182"/>
      <c r="E55" s="182"/>
      <c r="F55" s="182"/>
      <c r="G55" s="203"/>
    </row>
    <row r="56" spans="1:7" ht="47.25">
      <c r="A56" s="202"/>
      <c r="B56" s="199"/>
      <c r="C56" s="174" t="s">
        <v>264</v>
      </c>
      <c r="D56" s="182"/>
      <c r="E56" s="182"/>
      <c r="F56" s="182"/>
      <c r="G56" s="203"/>
    </row>
    <row r="57" spans="1:7" ht="15.75">
      <c r="A57" s="192" t="s">
        <v>286</v>
      </c>
      <c r="B57" s="204" t="s">
        <v>287</v>
      </c>
      <c r="C57" s="164" t="s">
        <v>41</v>
      </c>
      <c r="D57" s="178">
        <f>D60+D59</f>
        <v>429.5</v>
      </c>
      <c r="E57" s="178">
        <f>E60+E59</f>
        <v>429.5</v>
      </c>
      <c r="F57" s="178">
        <f>E57/D57*100</f>
        <v>100</v>
      </c>
      <c r="G57" s="205" t="s">
        <v>315</v>
      </c>
    </row>
    <row r="58" spans="1:7" ht="31.5">
      <c r="A58" s="181"/>
      <c r="B58" s="206"/>
      <c r="C58" s="169" t="s">
        <v>37</v>
      </c>
      <c r="D58" s="182"/>
      <c r="E58" s="182"/>
      <c r="F58" s="182"/>
      <c r="G58" s="207"/>
    </row>
    <row r="59" spans="1:7" ht="31.5">
      <c r="A59" s="181"/>
      <c r="B59" s="206"/>
      <c r="C59" s="169" t="s">
        <v>2</v>
      </c>
      <c r="D59" s="182">
        <v>382.7</v>
      </c>
      <c r="E59" s="182">
        <v>382.7</v>
      </c>
      <c r="F59" s="182">
        <f>E59/D59*100</f>
        <v>100</v>
      </c>
      <c r="G59" s="207"/>
    </row>
    <row r="60" spans="1:7" ht="15.75">
      <c r="A60" s="181"/>
      <c r="B60" s="206"/>
      <c r="C60" s="169" t="s">
        <v>259</v>
      </c>
      <c r="D60" s="182">
        <v>46.8</v>
      </c>
      <c r="E60" s="182">
        <v>46.8</v>
      </c>
      <c r="F60" s="182">
        <f>E60/D60*100</f>
        <v>100</v>
      </c>
      <c r="G60" s="207"/>
    </row>
    <row r="61" spans="1:7" ht="47.25">
      <c r="A61" s="181"/>
      <c r="B61" s="206"/>
      <c r="C61" s="169" t="s">
        <v>262</v>
      </c>
      <c r="D61" s="182"/>
      <c r="E61" s="182"/>
      <c r="F61" s="182"/>
      <c r="G61" s="207"/>
    </row>
    <row r="62" spans="1:7" ht="47.25">
      <c r="A62" s="184"/>
      <c r="B62" s="208"/>
      <c r="C62" s="174" t="s">
        <v>264</v>
      </c>
      <c r="D62" s="183">
        <v>0.5</v>
      </c>
      <c r="E62" s="182">
        <v>0.5</v>
      </c>
      <c r="F62" s="182"/>
      <c r="G62" s="209"/>
    </row>
    <row r="63" spans="1:7" ht="15.75">
      <c r="A63" s="192" t="s">
        <v>288</v>
      </c>
      <c r="B63" s="197" t="s">
        <v>289</v>
      </c>
      <c r="C63" s="164" t="s">
        <v>41</v>
      </c>
      <c r="D63" s="178">
        <f>D66+D65</f>
        <v>1636.1000000000001</v>
      </c>
      <c r="E63" s="178">
        <f>E66+E65</f>
        <v>867.7</v>
      </c>
      <c r="F63" s="178">
        <f>E63/D63*100</f>
        <v>53.03465558339955</v>
      </c>
      <c r="G63" s="179" t="s">
        <v>296</v>
      </c>
    </row>
    <row r="64" spans="1:7" ht="31.5">
      <c r="A64" s="193"/>
      <c r="B64" s="198"/>
      <c r="C64" s="169" t="s">
        <v>37</v>
      </c>
      <c r="D64" s="182"/>
      <c r="E64" s="182"/>
      <c r="F64" s="182"/>
      <c r="G64" s="181"/>
    </row>
    <row r="65" spans="1:7" ht="31.5">
      <c r="A65" s="193"/>
      <c r="B65" s="198"/>
      <c r="C65" s="169" t="s">
        <v>2</v>
      </c>
      <c r="D65" s="182">
        <v>1464.2</v>
      </c>
      <c r="E65" s="182">
        <v>776.5</v>
      </c>
      <c r="F65" s="182">
        <f>E65/D65*100</f>
        <v>53.03237262669034</v>
      </c>
      <c r="G65" s="181"/>
    </row>
    <row r="66" spans="1:7" ht="15.75">
      <c r="A66" s="193"/>
      <c r="B66" s="198"/>
      <c r="C66" s="169" t="s">
        <v>259</v>
      </c>
      <c r="D66" s="182">
        <v>171.9</v>
      </c>
      <c r="E66" s="182">
        <v>91.2</v>
      </c>
      <c r="F66" s="182">
        <f>E66/D66*100</f>
        <v>53.054101221640494</v>
      </c>
      <c r="G66" s="181"/>
    </row>
    <row r="67" spans="1:7" ht="47.25">
      <c r="A67" s="193"/>
      <c r="B67" s="198"/>
      <c r="C67" s="169" t="s">
        <v>262</v>
      </c>
      <c r="D67" s="182"/>
      <c r="E67" s="182"/>
      <c r="F67" s="182"/>
      <c r="G67" s="181"/>
    </row>
    <row r="68" spans="1:7" ht="47.25">
      <c r="A68" s="195"/>
      <c r="B68" s="199"/>
      <c r="C68" s="174" t="s">
        <v>264</v>
      </c>
      <c r="D68" s="183">
        <v>9.1</v>
      </c>
      <c r="E68" s="183">
        <v>4.8</v>
      </c>
      <c r="F68" s="183">
        <f>E68/D68*100</f>
        <v>52.74725274725275</v>
      </c>
      <c r="G68" s="184"/>
    </row>
    <row r="69" spans="1:7" ht="15.75">
      <c r="A69" s="192" t="s">
        <v>290</v>
      </c>
      <c r="B69" s="197" t="s">
        <v>291</v>
      </c>
      <c r="C69" s="164" t="s">
        <v>41</v>
      </c>
      <c r="D69" s="178">
        <f>D72+D71</f>
        <v>374.79999999999995</v>
      </c>
      <c r="E69" s="178">
        <f>E72+E71</f>
        <v>374.79999999999995</v>
      </c>
      <c r="F69" s="178">
        <f>E69/D69*100</f>
        <v>100</v>
      </c>
      <c r="G69" s="179" t="s">
        <v>295</v>
      </c>
    </row>
    <row r="70" spans="1:7" ht="31.5">
      <c r="A70" s="193"/>
      <c r="B70" s="198"/>
      <c r="C70" s="169" t="s">
        <v>37</v>
      </c>
      <c r="D70" s="182"/>
      <c r="E70" s="182"/>
      <c r="F70" s="182"/>
      <c r="G70" s="181"/>
    </row>
    <row r="71" spans="1:7" ht="31.5">
      <c r="A71" s="193"/>
      <c r="B71" s="198"/>
      <c r="C71" s="169" t="s">
        <v>2</v>
      </c>
      <c r="D71" s="182">
        <v>335.4</v>
      </c>
      <c r="E71" s="182">
        <v>335.4</v>
      </c>
      <c r="F71" s="182">
        <f>E71/D71*100</f>
        <v>100</v>
      </c>
      <c r="G71" s="181"/>
    </row>
    <row r="72" spans="1:7" ht="15.75">
      <c r="A72" s="193"/>
      <c r="B72" s="198"/>
      <c r="C72" s="169" t="s">
        <v>259</v>
      </c>
      <c r="D72" s="182">
        <v>39.4</v>
      </c>
      <c r="E72" s="182">
        <v>39.4</v>
      </c>
      <c r="F72" s="182">
        <f>E72/D72*100</f>
        <v>100</v>
      </c>
      <c r="G72" s="181"/>
    </row>
    <row r="73" spans="1:7" ht="47.25">
      <c r="A73" s="193"/>
      <c r="B73" s="198"/>
      <c r="C73" s="169" t="s">
        <v>262</v>
      </c>
      <c r="D73" s="182"/>
      <c r="E73" s="182"/>
      <c r="F73" s="182"/>
      <c r="G73" s="181"/>
    </row>
    <row r="74" spans="1:7" ht="47.25">
      <c r="A74" s="195"/>
      <c r="B74" s="199"/>
      <c r="C74" s="174" t="s">
        <v>264</v>
      </c>
      <c r="D74" s="183">
        <v>2.1</v>
      </c>
      <c r="E74" s="183">
        <v>2.1</v>
      </c>
      <c r="F74" s="183">
        <f>E74/D74*100</f>
        <v>100</v>
      </c>
      <c r="G74" s="184"/>
    </row>
    <row r="75" spans="1:7" ht="15.75">
      <c r="A75" s="192" t="s">
        <v>292</v>
      </c>
      <c r="B75" s="197" t="s">
        <v>293</v>
      </c>
      <c r="C75" s="164" t="s">
        <v>41</v>
      </c>
      <c r="D75" s="178">
        <f>D78+D77</f>
        <v>836.6</v>
      </c>
      <c r="E75" s="178">
        <f>E78+E77</f>
        <v>836.6</v>
      </c>
      <c r="F75" s="178">
        <f>E75/D75*100</f>
        <v>100</v>
      </c>
      <c r="G75" s="179" t="s">
        <v>294</v>
      </c>
    </row>
    <row r="76" spans="1:7" ht="31.5">
      <c r="A76" s="193"/>
      <c r="B76" s="198"/>
      <c r="C76" s="169" t="s">
        <v>37</v>
      </c>
      <c r="D76" s="182"/>
      <c r="E76" s="182"/>
      <c r="F76" s="182"/>
      <c r="G76" s="181"/>
    </row>
    <row r="77" spans="1:7" ht="31.5">
      <c r="A77" s="193"/>
      <c r="B77" s="198"/>
      <c r="C77" s="169" t="s">
        <v>2</v>
      </c>
      <c r="D77" s="182">
        <v>745.4</v>
      </c>
      <c r="E77" s="182">
        <v>745.4</v>
      </c>
      <c r="F77" s="182">
        <f>E77/D77*100</f>
        <v>100</v>
      </c>
      <c r="G77" s="181"/>
    </row>
    <row r="78" spans="1:7" ht="15.75">
      <c r="A78" s="193"/>
      <c r="B78" s="198"/>
      <c r="C78" s="169" t="s">
        <v>259</v>
      </c>
      <c r="D78" s="182">
        <v>91.2</v>
      </c>
      <c r="E78" s="182">
        <v>91.2</v>
      </c>
      <c r="F78" s="182">
        <f>E78/D78*100</f>
        <v>100</v>
      </c>
      <c r="G78" s="181"/>
    </row>
    <row r="79" spans="1:7" ht="47.25">
      <c r="A79" s="193"/>
      <c r="B79" s="198"/>
      <c r="C79" s="169" t="s">
        <v>262</v>
      </c>
      <c r="D79" s="182"/>
      <c r="E79" s="182"/>
      <c r="F79" s="182"/>
      <c r="G79" s="181"/>
    </row>
    <row r="80" spans="1:7" ht="47.25">
      <c r="A80" s="195"/>
      <c r="B80" s="199"/>
      <c r="C80" s="174" t="s">
        <v>264</v>
      </c>
      <c r="D80" s="183">
        <v>0.9</v>
      </c>
      <c r="E80" s="183">
        <v>0.9</v>
      </c>
      <c r="F80" s="183"/>
      <c r="G80" s="184"/>
    </row>
    <row r="81" spans="1:8" ht="15.75">
      <c r="A81" s="176" t="s">
        <v>267</v>
      </c>
      <c r="B81" s="177" t="s">
        <v>274</v>
      </c>
      <c r="C81" s="164" t="s">
        <v>41</v>
      </c>
      <c r="D81" s="178">
        <f>D84</f>
        <v>42819.8</v>
      </c>
      <c r="E81" s="178">
        <f>E84</f>
        <v>40105.2</v>
      </c>
      <c r="F81" s="178">
        <f>F84</f>
        <v>93.66040943675587</v>
      </c>
      <c r="G81" s="179" t="s">
        <v>297</v>
      </c>
      <c r="H81" s="97"/>
    </row>
    <row r="82" spans="1:7" ht="13.5" customHeight="1">
      <c r="A82" s="176"/>
      <c r="B82" s="177"/>
      <c r="C82" s="169" t="s">
        <v>37</v>
      </c>
      <c r="D82" s="182"/>
      <c r="E82" s="182"/>
      <c r="F82" s="182"/>
      <c r="G82" s="194"/>
    </row>
    <row r="83" spans="1:7" ht="31.5">
      <c r="A83" s="176"/>
      <c r="B83" s="177"/>
      <c r="C83" s="169" t="s">
        <v>2</v>
      </c>
      <c r="D83" s="182"/>
      <c r="E83" s="182"/>
      <c r="F83" s="182"/>
      <c r="G83" s="194"/>
    </row>
    <row r="84" spans="1:7" ht="15.75">
      <c r="A84" s="176"/>
      <c r="B84" s="177"/>
      <c r="C84" s="169" t="s">
        <v>259</v>
      </c>
      <c r="D84" s="182">
        <v>42819.8</v>
      </c>
      <c r="E84" s="210">
        <v>40105.2</v>
      </c>
      <c r="F84" s="182">
        <f>E84/D84*100</f>
        <v>93.66040943675587</v>
      </c>
      <c r="G84" s="194"/>
    </row>
    <row r="85" spans="1:8" s="97" customFormat="1" ht="47.25">
      <c r="A85" s="176"/>
      <c r="B85" s="177"/>
      <c r="C85" s="169" t="s">
        <v>262</v>
      </c>
      <c r="D85" s="182"/>
      <c r="E85" s="182"/>
      <c r="F85" s="182"/>
      <c r="G85" s="194"/>
      <c r="H85" s="95"/>
    </row>
    <row r="86" spans="1:7" ht="47.25">
      <c r="A86" s="176"/>
      <c r="B86" s="177"/>
      <c r="C86" s="174" t="s">
        <v>264</v>
      </c>
      <c r="D86" s="183"/>
      <c r="E86" s="183"/>
      <c r="F86" s="183"/>
      <c r="G86" s="196"/>
    </row>
    <row r="87" spans="1:8" ht="15.75">
      <c r="A87" s="176" t="s">
        <v>268</v>
      </c>
      <c r="B87" s="177" t="s">
        <v>270</v>
      </c>
      <c r="C87" s="164" t="s">
        <v>41</v>
      </c>
      <c r="D87" s="178">
        <f>D90</f>
        <v>3319.7000000000003</v>
      </c>
      <c r="E87" s="178">
        <f>E90</f>
        <v>436</v>
      </c>
      <c r="F87" s="178">
        <f>F90</f>
        <v>13.133716902129711</v>
      </c>
      <c r="G87" s="211"/>
      <c r="H87" s="97"/>
    </row>
    <row r="88" spans="1:7" ht="16.5" customHeight="1">
      <c r="A88" s="176"/>
      <c r="B88" s="177"/>
      <c r="C88" s="169" t="s">
        <v>37</v>
      </c>
      <c r="D88" s="182"/>
      <c r="E88" s="182"/>
      <c r="F88" s="182"/>
      <c r="G88" s="187"/>
    </row>
    <row r="89" spans="1:7" ht="31.5">
      <c r="A89" s="176"/>
      <c r="B89" s="177"/>
      <c r="C89" s="169" t="s">
        <v>2</v>
      </c>
      <c r="D89" s="182"/>
      <c r="E89" s="182"/>
      <c r="F89" s="182"/>
      <c r="G89" s="187"/>
    </row>
    <row r="90" spans="1:7" ht="15.75">
      <c r="A90" s="176"/>
      <c r="B90" s="177"/>
      <c r="C90" s="169" t="s">
        <v>259</v>
      </c>
      <c r="D90" s="182">
        <f>D96+D102+D108</f>
        <v>3319.7000000000003</v>
      </c>
      <c r="E90" s="182">
        <f>E96+E102+E108</f>
        <v>436</v>
      </c>
      <c r="F90" s="182">
        <f>E90/D90*100</f>
        <v>13.133716902129711</v>
      </c>
      <c r="G90" s="187"/>
    </row>
    <row r="91" spans="1:8" s="97" customFormat="1" ht="47.25">
      <c r="A91" s="176"/>
      <c r="B91" s="177"/>
      <c r="C91" s="169" t="s">
        <v>262</v>
      </c>
      <c r="D91" s="182">
        <f>D97+D103</f>
        <v>439.9</v>
      </c>
      <c r="E91" s="182">
        <f>E97+E103</f>
        <v>436</v>
      </c>
      <c r="F91" s="182">
        <f>E91/D91*100</f>
        <v>99.11343487156172</v>
      </c>
      <c r="G91" s="187"/>
      <c r="H91" s="95"/>
    </row>
    <row r="92" spans="1:7" ht="47.25">
      <c r="A92" s="176"/>
      <c r="B92" s="177"/>
      <c r="C92" s="174" t="s">
        <v>264</v>
      </c>
      <c r="D92" s="182"/>
      <c r="E92" s="182"/>
      <c r="F92" s="182"/>
      <c r="G92" s="187"/>
    </row>
    <row r="93" spans="1:8" ht="16.5" customHeight="1">
      <c r="A93" s="176" t="s">
        <v>269</v>
      </c>
      <c r="B93" s="177" t="s">
        <v>276</v>
      </c>
      <c r="C93" s="164" t="s">
        <v>41</v>
      </c>
      <c r="D93" s="178">
        <f>D96</f>
        <v>162.9</v>
      </c>
      <c r="E93" s="178">
        <f>SUM(E96)</f>
        <v>162.9</v>
      </c>
      <c r="F93" s="178">
        <f>F96</f>
        <v>100</v>
      </c>
      <c r="G93" s="179" t="s">
        <v>298</v>
      </c>
      <c r="H93" s="97"/>
    </row>
    <row r="94" spans="1:7" ht="12.75" customHeight="1">
      <c r="A94" s="176"/>
      <c r="B94" s="177"/>
      <c r="C94" s="169" t="s">
        <v>37</v>
      </c>
      <c r="D94" s="182"/>
      <c r="E94" s="182"/>
      <c r="F94" s="182"/>
      <c r="G94" s="194"/>
    </row>
    <row r="95" spans="1:7" ht="31.5">
      <c r="A95" s="176"/>
      <c r="B95" s="177"/>
      <c r="C95" s="169" t="s">
        <v>2</v>
      </c>
      <c r="D95" s="182"/>
      <c r="E95" s="182"/>
      <c r="F95" s="182"/>
      <c r="G95" s="194"/>
    </row>
    <row r="96" spans="1:7" ht="15.75">
      <c r="A96" s="176"/>
      <c r="B96" s="177"/>
      <c r="C96" s="169" t="s">
        <v>259</v>
      </c>
      <c r="D96" s="182">
        <v>162.9</v>
      </c>
      <c r="E96" s="182">
        <v>162.9</v>
      </c>
      <c r="F96" s="182">
        <f>E96/D96*100</f>
        <v>100</v>
      </c>
      <c r="G96" s="194"/>
    </row>
    <row r="97" spans="1:7" ht="47.25">
      <c r="A97" s="176"/>
      <c r="B97" s="177"/>
      <c r="C97" s="169" t="s">
        <v>262</v>
      </c>
      <c r="D97" s="182">
        <v>162.9</v>
      </c>
      <c r="E97" s="182">
        <v>162.9</v>
      </c>
      <c r="F97" s="182">
        <f>E97/D97*100</f>
        <v>100</v>
      </c>
      <c r="G97" s="194"/>
    </row>
    <row r="98" spans="1:7" ht="47.25">
      <c r="A98" s="176"/>
      <c r="B98" s="177"/>
      <c r="C98" s="174" t="s">
        <v>264</v>
      </c>
      <c r="D98" s="182"/>
      <c r="E98" s="182"/>
      <c r="F98" s="182"/>
      <c r="G98" s="196"/>
    </row>
    <row r="99" spans="1:7" ht="18" customHeight="1">
      <c r="A99" s="192" t="s">
        <v>116</v>
      </c>
      <c r="B99" s="212" t="s">
        <v>277</v>
      </c>
      <c r="C99" s="164" t="s">
        <v>41</v>
      </c>
      <c r="D99" s="178">
        <f>D102</f>
        <v>277</v>
      </c>
      <c r="E99" s="178">
        <f>SUM(E102)</f>
        <v>273.1</v>
      </c>
      <c r="F99" s="178">
        <f>F102</f>
        <v>98.59205776173286</v>
      </c>
      <c r="G99" s="179" t="s">
        <v>302</v>
      </c>
    </row>
    <row r="100" spans="1:7" ht="31.5">
      <c r="A100" s="193"/>
      <c r="B100" s="212"/>
      <c r="C100" s="169" t="s">
        <v>37</v>
      </c>
      <c r="D100" s="182"/>
      <c r="E100" s="182"/>
      <c r="F100" s="182"/>
      <c r="G100" s="194"/>
    </row>
    <row r="101" spans="1:7" ht="31.5">
      <c r="A101" s="193"/>
      <c r="B101" s="212"/>
      <c r="C101" s="169" t="s">
        <v>2</v>
      </c>
      <c r="D101" s="182"/>
      <c r="E101" s="182"/>
      <c r="F101" s="182"/>
      <c r="G101" s="194"/>
    </row>
    <row r="102" spans="1:7" ht="15.75">
      <c r="A102" s="193"/>
      <c r="B102" s="212"/>
      <c r="C102" s="169" t="s">
        <v>259</v>
      </c>
      <c r="D102" s="182">
        <v>277</v>
      </c>
      <c r="E102" s="182">
        <v>273.1</v>
      </c>
      <c r="F102" s="182">
        <f>E102/D102*100</f>
        <v>98.59205776173286</v>
      </c>
      <c r="G102" s="194"/>
    </row>
    <row r="103" spans="1:8" s="97" customFormat="1" ht="47.25">
      <c r="A103" s="193"/>
      <c r="B103" s="212"/>
      <c r="C103" s="169" t="s">
        <v>262</v>
      </c>
      <c r="D103" s="182">
        <v>277</v>
      </c>
      <c r="E103" s="182">
        <v>273.1</v>
      </c>
      <c r="F103" s="182">
        <v>0</v>
      </c>
      <c r="G103" s="194"/>
      <c r="H103" s="95"/>
    </row>
    <row r="104" spans="1:8" s="96" customFormat="1" ht="47.25">
      <c r="A104" s="195"/>
      <c r="B104" s="212"/>
      <c r="C104" s="174" t="s">
        <v>264</v>
      </c>
      <c r="D104" s="182"/>
      <c r="E104" s="182"/>
      <c r="F104" s="182"/>
      <c r="G104" s="196"/>
      <c r="H104" s="95"/>
    </row>
    <row r="105" spans="1:8" ht="15.75">
      <c r="A105" s="176" t="s">
        <v>119</v>
      </c>
      <c r="B105" s="177" t="s">
        <v>275</v>
      </c>
      <c r="C105" s="164" t="s">
        <v>41</v>
      </c>
      <c r="D105" s="178">
        <f>D108</f>
        <v>2879.8</v>
      </c>
      <c r="E105" s="178">
        <f>E108</f>
        <v>0</v>
      </c>
      <c r="F105" s="178">
        <v>0</v>
      </c>
      <c r="G105" s="203" t="s">
        <v>303</v>
      </c>
      <c r="H105" s="97"/>
    </row>
    <row r="106" spans="1:8" ht="15" customHeight="1">
      <c r="A106" s="176"/>
      <c r="B106" s="177"/>
      <c r="C106" s="169" t="s">
        <v>37</v>
      </c>
      <c r="D106" s="180"/>
      <c r="E106" s="180"/>
      <c r="F106" s="180"/>
      <c r="G106" s="202"/>
      <c r="H106" s="96"/>
    </row>
    <row r="107" spans="1:7" ht="31.5">
      <c r="A107" s="176"/>
      <c r="B107" s="177"/>
      <c r="C107" s="169" t="s">
        <v>2</v>
      </c>
      <c r="D107" s="182"/>
      <c r="E107" s="182"/>
      <c r="F107" s="182"/>
      <c r="G107" s="202"/>
    </row>
    <row r="108" spans="1:7" ht="69.75" customHeight="1">
      <c r="A108" s="176"/>
      <c r="B108" s="177"/>
      <c r="C108" s="169" t="s">
        <v>259</v>
      </c>
      <c r="D108" s="182">
        <v>2879.8</v>
      </c>
      <c r="E108" s="182">
        <v>0</v>
      </c>
      <c r="F108" s="182">
        <v>0</v>
      </c>
      <c r="G108" s="202"/>
    </row>
    <row r="109" spans="1:7" ht="47.25">
      <c r="A109" s="176"/>
      <c r="B109" s="177"/>
      <c r="C109" s="169" t="s">
        <v>262</v>
      </c>
      <c r="D109" s="182"/>
      <c r="E109" s="182"/>
      <c r="F109" s="182"/>
      <c r="G109" s="202"/>
    </row>
    <row r="110" spans="1:7" ht="47.25">
      <c r="A110" s="176"/>
      <c r="B110" s="177"/>
      <c r="C110" s="174" t="s">
        <v>264</v>
      </c>
      <c r="D110" s="183"/>
      <c r="E110" s="183"/>
      <c r="F110" s="183"/>
      <c r="G110" s="202"/>
    </row>
    <row r="111" spans="1:7" ht="15">
      <c r="A111" s="104"/>
      <c r="B111" s="105"/>
      <c r="C111" s="106"/>
      <c r="D111" s="107"/>
      <c r="E111" s="107"/>
      <c r="F111" s="107"/>
      <c r="G111" s="108"/>
    </row>
    <row r="112" spans="1:7" ht="15">
      <c r="A112" s="104"/>
      <c r="B112" s="105"/>
      <c r="C112" s="106"/>
      <c r="D112" s="107"/>
      <c r="E112" s="107"/>
      <c r="F112" s="107"/>
      <c r="G112" s="108"/>
    </row>
    <row r="113" spans="1:7" ht="15">
      <c r="A113" s="99"/>
      <c r="B113" s="100" t="s">
        <v>305</v>
      </c>
      <c r="C113" s="102"/>
      <c r="D113" s="103" t="s">
        <v>20</v>
      </c>
      <c r="E113" s="103" t="s">
        <v>21</v>
      </c>
      <c r="F113" s="103" t="s">
        <v>313</v>
      </c>
      <c r="G113" s="101"/>
    </row>
    <row r="114" spans="1:7" ht="15">
      <c r="A114" s="99"/>
      <c r="B114" s="100" t="s">
        <v>306</v>
      </c>
      <c r="C114" s="102"/>
      <c r="D114" s="103">
        <f>D15+D21+D27+D39+D51+D81</f>
        <v>50493.8</v>
      </c>
      <c r="E114" s="103">
        <f>E15+E21+E27+E39+E51+E81</f>
        <v>47454.2</v>
      </c>
      <c r="F114" s="103">
        <f>E114/D114*100</f>
        <v>93.98025104072183</v>
      </c>
      <c r="G114" s="101"/>
    </row>
    <row r="115" spans="1:7" ht="15">
      <c r="A115" s="99"/>
      <c r="B115" s="100" t="s">
        <v>316</v>
      </c>
      <c r="C115" s="102"/>
      <c r="D115" s="103">
        <f>D105</f>
        <v>2879.8</v>
      </c>
      <c r="E115" s="103">
        <f>E105</f>
        <v>0</v>
      </c>
      <c r="F115" s="103">
        <f>E115/D115*100</f>
        <v>0</v>
      </c>
      <c r="G115" s="101"/>
    </row>
    <row r="116" spans="1:7" ht="15">
      <c r="A116" s="109"/>
      <c r="B116" s="112" t="s">
        <v>307</v>
      </c>
      <c r="C116" s="110"/>
      <c r="D116" s="111">
        <f>D69</f>
        <v>374.79999999999995</v>
      </c>
      <c r="E116" s="111">
        <f>E69</f>
        <v>374.79999999999995</v>
      </c>
      <c r="F116" s="103">
        <f>E116/D116*100</f>
        <v>100</v>
      </c>
      <c r="G116" s="109"/>
    </row>
    <row r="117" spans="1:7" ht="15">
      <c r="A117" s="109"/>
      <c r="B117" s="112" t="s">
        <v>308</v>
      </c>
      <c r="C117" s="110"/>
      <c r="D117" s="111">
        <f>D63</f>
        <v>1636.1000000000001</v>
      </c>
      <c r="E117" s="111">
        <f>E63</f>
        <v>867.7</v>
      </c>
      <c r="F117" s="103">
        <f aca="true" t="shared" si="0" ref="F117:F122">E117/D117*100</f>
        <v>53.03465558339955</v>
      </c>
      <c r="G117" s="109"/>
    </row>
    <row r="118" spans="1:7" ht="15">
      <c r="A118" s="109"/>
      <c r="B118" s="112" t="s">
        <v>309</v>
      </c>
      <c r="C118" s="110"/>
      <c r="D118" s="111">
        <f>D57</f>
        <v>429.5</v>
      </c>
      <c r="E118" s="111">
        <f>E57</f>
        <v>429.5</v>
      </c>
      <c r="F118" s="103">
        <f t="shared" si="0"/>
        <v>100</v>
      </c>
      <c r="G118" s="109"/>
    </row>
    <row r="119" spans="1:7" ht="15">
      <c r="A119" s="109"/>
      <c r="B119" s="112" t="s">
        <v>310</v>
      </c>
      <c r="C119" s="110"/>
      <c r="D119" s="111">
        <f>D93</f>
        <v>162.9</v>
      </c>
      <c r="E119" s="111">
        <f>E93</f>
        <v>162.9</v>
      </c>
      <c r="F119" s="103">
        <f t="shared" si="0"/>
        <v>100</v>
      </c>
      <c r="G119" s="109"/>
    </row>
    <row r="120" spans="1:7" ht="15">
      <c r="A120" s="109"/>
      <c r="B120" s="112" t="s">
        <v>314</v>
      </c>
      <c r="C120" s="110"/>
      <c r="D120" s="111">
        <f>D75</f>
        <v>836.6</v>
      </c>
      <c r="E120" s="111">
        <f>E75</f>
        <v>836.6</v>
      </c>
      <c r="F120" s="103">
        <f t="shared" si="0"/>
        <v>100</v>
      </c>
      <c r="G120" s="109"/>
    </row>
    <row r="121" spans="1:7" ht="15">
      <c r="A121" s="109"/>
      <c r="B121" s="112" t="s">
        <v>311</v>
      </c>
      <c r="C121" s="110"/>
      <c r="D121" s="111">
        <f>D99</f>
        <v>277</v>
      </c>
      <c r="E121" s="111">
        <f>E99</f>
        <v>273.1</v>
      </c>
      <c r="F121" s="103">
        <f t="shared" si="0"/>
        <v>98.59205776173286</v>
      </c>
      <c r="G121" s="109"/>
    </row>
    <row r="122" spans="1:6" ht="15">
      <c r="A122" s="109"/>
      <c r="B122" s="109"/>
      <c r="C122" s="109"/>
      <c r="D122" s="111">
        <f>D114+D115+D116+D117+D118+D119+D120+D121</f>
        <v>57090.50000000001</v>
      </c>
      <c r="E122" s="111">
        <f>E114+E115+E116+E117+E118+E119+E120+E121</f>
        <v>50398.799999999996</v>
      </c>
      <c r="F122" s="103">
        <f t="shared" si="0"/>
        <v>88.27878543715678</v>
      </c>
    </row>
  </sheetData>
  <sheetProtection/>
  <mergeCells count="56">
    <mergeCell ref="A1:G1"/>
    <mergeCell ref="A5:A7"/>
    <mergeCell ref="B5:B7"/>
    <mergeCell ref="C5:C7"/>
    <mergeCell ref="G5:G7"/>
    <mergeCell ref="A4:G4"/>
    <mergeCell ref="A2:G3"/>
    <mergeCell ref="D5:D7"/>
    <mergeCell ref="E5:F6"/>
    <mergeCell ref="A9:B14"/>
    <mergeCell ref="A27:A32"/>
    <mergeCell ref="B33:B38"/>
    <mergeCell ref="B27:B32"/>
    <mergeCell ref="A33:A38"/>
    <mergeCell ref="B21:B26"/>
    <mergeCell ref="B15:B20"/>
    <mergeCell ref="A15:A20"/>
    <mergeCell ref="A21:A26"/>
    <mergeCell ref="G15:G20"/>
    <mergeCell ref="G21:G26"/>
    <mergeCell ref="G27:G32"/>
    <mergeCell ref="G33:G38"/>
    <mergeCell ref="A105:A110"/>
    <mergeCell ref="B105:B110"/>
    <mergeCell ref="G81:G86"/>
    <mergeCell ref="G93:G98"/>
    <mergeCell ref="G105:G110"/>
    <mergeCell ref="A81:A86"/>
    <mergeCell ref="B87:B92"/>
    <mergeCell ref="A99:A104"/>
    <mergeCell ref="B99:B104"/>
    <mergeCell ref="G99:G104"/>
    <mergeCell ref="A39:A44"/>
    <mergeCell ref="B39:B44"/>
    <mergeCell ref="G39:G44"/>
    <mergeCell ref="A87:A92"/>
    <mergeCell ref="B93:B98"/>
    <mergeCell ref="A93:A98"/>
    <mergeCell ref="B81:B86"/>
    <mergeCell ref="B45:B50"/>
    <mergeCell ref="G51:G56"/>
    <mergeCell ref="A45:A50"/>
    <mergeCell ref="A51:A56"/>
    <mergeCell ref="A57:A62"/>
    <mergeCell ref="B57:B62"/>
    <mergeCell ref="A63:A68"/>
    <mergeCell ref="B63:B68"/>
    <mergeCell ref="G57:G62"/>
    <mergeCell ref="B51:B56"/>
    <mergeCell ref="A69:A74"/>
    <mergeCell ref="B69:B74"/>
    <mergeCell ref="B75:B80"/>
    <mergeCell ref="A75:A80"/>
    <mergeCell ref="G63:G68"/>
    <mergeCell ref="G69:G74"/>
    <mergeCell ref="G75:G80"/>
  </mergeCells>
  <printOptions/>
  <pageMargins left="0.7" right="0.7" top="0.75" bottom="0.75" header="0.3" footer="0.3"/>
  <pageSetup horizontalDpi="600" verticalDpi="600" orientation="landscape" paperSize="9" scale="68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Колесникова О.М.</cp:lastModifiedBy>
  <cp:lastPrinted>2023-02-21T11:55:46Z</cp:lastPrinted>
  <dcterms:created xsi:type="dcterms:W3CDTF">2011-05-17T05:04:33Z</dcterms:created>
  <dcterms:modified xsi:type="dcterms:W3CDTF">2023-02-21T11:55:52Z</dcterms:modified>
  <cp:category/>
  <cp:version/>
  <cp:contentType/>
  <cp:contentStatus/>
</cp:coreProperties>
</file>