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'таблица'!$A$1:$J$270</definedName>
  </definedNames>
  <calcPr fullCalcOnLoad="1"/>
</workbook>
</file>

<file path=xl/sharedStrings.xml><?xml version="1.0" encoding="utf-8"?>
<sst xmlns="http://schemas.openxmlformats.org/spreadsheetml/2006/main" count="862" uniqueCount="365">
  <si>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</si>
  <si>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</si>
  <si>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</si>
  <si>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</si>
  <si>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</si>
  <si>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</si>
  <si>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</si>
  <si>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</si>
  <si>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</si>
  <si>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</si>
  <si>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</si>
  <si>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</si>
  <si>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</si>
  <si>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</si>
  <si>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</si>
  <si>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</si>
  <si>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</si>
  <si>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</si>
  <si>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</si>
  <si>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</si>
  <si>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</si>
  <si>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</si>
  <si>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</si>
  <si>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</si>
  <si>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</si>
  <si>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</si>
  <si>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</si>
  <si>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</si>
  <si>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</si>
  <si>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</si>
  <si>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</si>
  <si>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</si>
  <si>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</si>
  <si>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</si>
  <si>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</si>
  <si>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</si>
  <si>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</si>
  <si>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</si>
  <si>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</si>
  <si>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</si>
  <si>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</si>
  <si>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</si>
  <si>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</si>
  <si>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</si>
  <si>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</si>
  <si>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</si>
  <si>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</si>
  <si>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</si>
  <si>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</si>
  <si>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</si>
  <si>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</si>
  <si>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</si>
  <si>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</si>
  <si>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</si>
  <si>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</si>
  <si>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</si>
  <si>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</si>
  <si>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</si>
  <si>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</si>
  <si>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</si>
  <si>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</si>
  <si>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</si>
  <si>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</si>
  <si>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</si>
  <si>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</si>
  <si>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</si>
  <si>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</si>
  <si>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</si>
  <si>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</si>
  <si>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</si>
  <si>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</si>
  <si>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</si>
  <si>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</si>
  <si>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</si>
  <si>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</si>
  <si>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</si>
  <si>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</si>
  <si>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</si>
  <si>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</si>
  <si>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</si>
  <si>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</si>
  <si>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</si>
  <si>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</si>
  <si>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</si>
  <si>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</si>
  <si>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</si>
  <si>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</si>
  <si>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</si>
  <si>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</si>
  <si>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</si>
  <si>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</si>
  <si>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</si>
  <si>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</si>
  <si>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</si>
  <si>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</si>
  <si>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</si>
  <si>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</si>
  <si>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</si>
  <si>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</si>
  <si>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</si>
  <si>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</si>
  <si>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</si>
  <si>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</si>
  <si>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</si>
  <si>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</si>
  <si>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</si>
  <si>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</si>
  <si>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</si>
  <si>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</si>
  <si>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</si>
  <si>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</si>
  <si>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</si>
  <si>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</si>
  <si>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</si>
  <si>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</si>
  <si>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</si>
  <si>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</si>
  <si>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</si>
  <si>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</si>
  <si>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</si>
  <si>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</si>
  <si>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</si>
  <si>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</si>
  <si>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</si>
  <si>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</si>
  <si>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</si>
  <si>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</si>
  <si>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</si>
  <si>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</si>
  <si>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</si>
  <si>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</si>
  <si>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</si>
  <si>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</si>
  <si>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</si>
  <si>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</si>
  <si>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</si>
  <si>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</si>
  <si>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</si>
  <si>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</si>
  <si>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</si>
  <si>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</si>
  <si>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</si>
  <si>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</si>
  <si>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</si>
  <si>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</si>
  <si>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</si>
  <si>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</si>
  <si>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</si>
  <si>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</si>
  <si>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</si>
  <si>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</si>
  <si>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</si>
  <si>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</si>
  <si>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</si>
  <si>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</si>
  <si>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</si>
  <si>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</si>
  <si>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</si>
  <si>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</si>
  <si>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</si>
  <si>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</si>
  <si>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</si>
  <si>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</si>
  <si>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</si>
  <si>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</si>
  <si>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</si>
  <si>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</si>
  <si>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</si>
  <si>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</si>
  <si>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</si>
  <si>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</si>
  <si>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</si>
  <si>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</si>
  <si>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</si>
  <si>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</si>
  <si>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</si>
  <si>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</si>
  <si>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</si>
  <si>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</si>
  <si>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</si>
  <si>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</si>
  <si>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</si>
  <si>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</si>
  <si>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</si>
  <si>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</si>
  <si>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</si>
  <si>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</si>
  <si>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</si>
  <si>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</si>
  <si>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</si>
  <si>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</si>
  <si>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</si>
  <si>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</si>
  <si>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</si>
  <si>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</si>
  <si>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</si>
  <si>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</si>
  <si>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</si>
  <si>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</si>
  <si>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</si>
  <si>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</si>
  <si>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</si>
  <si>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</si>
  <si>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</si>
  <si>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</si>
  <si>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</si>
  <si>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</si>
  <si>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</si>
  <si>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</si>
  <si>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</si>
  <si>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</si>
  <si>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</si>
  <si>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</si>
  <si>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</si>
  <si>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</si>
  <si>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</si>
  <si>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</si>
  <si>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</si>
  <si>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</si>
  <si>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</si>
  <si>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</si>
  <si>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</si>
  <si>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</si>
  <si>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</si>
  <si>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</si>
  <si>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</si>
  <si>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</si>
  <si>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</si>
  <si>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</si>
  <si>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</si>
  <si>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</si>
  <si>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</si>
  <si>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</si>
  <si>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</si>
  <si>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</si>
  <si>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</si>
  <si>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</si>
  <si>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</si>
  <si>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</si>
  <si>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</si>
  <si>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</si>
  <si>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</si>
  <si>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</si>
  <si>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</si>
  <si>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</si>
  <si>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</si>
  <si>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</si>
  <si>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</si>
  <si>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</si>
  <si>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</si>
  <si>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</si>
  <si>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</si>
  <si>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</si>
  <si>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</si>
  <si>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</si>
  <si>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</si>
  <si>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</si>
  <si>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</si>
  <si>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тыс. рублей</t>
  </si>
  <si>
    <t>бюджет района</t>
  </si>
  <si>
    <t>План                            на 2022 год,               тыс. рублей</t>
  </si>
  <si>
    <t>справочно: средства предприятий-недропользователей</t>
  </si>
  <si>
    <t>справочно: бюджет сельских поселений района</t>
  </si>
  <si>
    <t>приложение 1 к письму</t>
  </si>
  <si>
    <t xml:space="preserve">%                          </t>
  </si>
  <si>
    <t>Плановые освоения денежных средств, тыс.рублей</t>
  </si>
  <si>
    <t>Региональный проект "Формирование комфортной городской среды»</t>
  </si>
  <si>
    <t>Выполнение работ по благоустройству лыжероллерной трассы «Спорт – это здоровье» в п. Горноправдинск (пешеходные дорожки, освещение пешеходных дорожек</t>
  </si>
  <si>
    <t>Основное мероприятие: Благоустройство территорий в населенных пунктах Ханты-Мансийского района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</si>
  <si>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</si>
  <si>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</si>
  <si>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</si>
  <si>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</si>
  <si>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</si>
  <si>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</si>
  <si>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</si>
  <si>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</si>
  <si>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</si>
  <si>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</si>
  <si>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</si>
  <si>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1.2.6.1</t>
  </si>
  <si>
    <t>1.2.6.2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</si>
  <si>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</si>
  <si>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</si>
  <si>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</si>
  <si>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</si>
  <si>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</si>
  <si>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</si>
  <si>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</si>
  <si>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</si>
  <si>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</si>
  <si>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</si>
  <si>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</si>
  <si>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</si>
  <si>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</si>
  <si>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</si>
  <si>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</si>
  <si>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</si>
  <si>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</si>
  <si>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</si>
  <si>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</si>
  <si>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Основное мероприятие: Реализация мероприятий по благоустройству сельских поселений на основании конкурсного отбора проектов инициативного бюджетирования</t>
  </si>
  <si>
    <t>1.3.1.</t>
  </si>
  <si>
    <t>1.3.2.</t>
  </si>
  <si>
    <t>1.3.3.</t>
  </si>
  <si>
    <t>1.3.4.</t>
  </si>
  <si>
    <t>1.3.5.</t>
  </si>
  <si>
    <t>1.3.6.</t>
  </si>
  <si>
    <t>Благоустройство набережной в п.Бобровский</t>
  </si>
  <si>
    <t>Ограждение сквера в с.Елизарово</t>
  </si>
  <si>
    <t>Благоустройство сельского поселения Кедровый</t>
  </si>
  <si>
    <t>Благоустройство сельского поселения Цингалы</t>
  </si>
  <si>
    <t>Благоустройство сельского поселения Селиярово</t>
  </si>
  <si>
    <t>"Благоустройство сельского поселения Нялинское</t>
  </si>
  <si>
    <t>"Устройство подхода к дебаркадеру в с.Нялинское (ПИР,СМР)"</t>
  </si>
  <si>
    <t>Обустройство игровой площадки в с. Нялинское, Ханты-Мансийского района</t>
  </si>
  <si>
    <t>Обустройство "Аллеи славы в п. Пырьях", Ханты-Мансийского района</t>
  </si>
  <si>
    <t>"Устройство подхода к дебаркадеру в с.Елизарово"</t>
  </si>
  <si>
    <t>"Строительство сквера в с. Елизарово".</t>
  </si>
  <si>
    <t>"Благоустройство мест захоронения п.Выкатной"</t>
  </si>
  <si>
    <t>"Укрепление берега р.Конда (СП Выкатной)"</t>
  </si>
  <si>
    <t>"Приобретение экскаватора для СП Выкатной"</t>
  </si>
  <si>
    <t>"Благоустройство мест массового отдыха населения п. Выкатной, с. Тюли"</t>
  </si>
  <si>
    <t>"Благоустройство территории населенных пунктов: Изготовление, доставка, установка уличных информационных стендов в количестве 6 штук по ул. Школьная в п. Выкатной"</t>
  </si>
  <si>
    <t>Работы выполнены.</t>
  </si>
  <si>
    <t>Благоустройство сельского поселения Выкатной (благоустройство набережной п. Выкатной)</t>
  </si>
  <si>
    <t>Благоустройство территории, в том числе устройство пешеходной зоны в сельском поселении Выкатной</t>
  </si>
  <si>
    <t>Благоустройство зоны отдыха с.Тюли СП Выкатной</t>
  </si>
  <si>
    <t>Благоустройство территории населенных пунктов СП Шапша</t>
  </si>
  <si>
    <t>Благоустройство территории населенных пунктов, ремонт и строительство тротуаров, пешеходных дорожек, дообустройство мест общего пользования СП Шапша</t>
  </si>
  <si>
    <t>Разработка проектно-сметной документации по благоустройству территории СП Шапша</t>
  </si>
  <si>
    <t>Устройство освещения детской игровой площадки с элементами благоустройства ул.Северная д.3а, д.Шапша</t>
  </si>
  <si>
    <t>Устройство подхода к дебаркадеру в Горноправдинск</t>
  </si>
  <si>
    <t>"Устройство подхода к дебаркадеру в п.Кирпичный (ПИР,СМР)"</t>
  </si>
  <si>
    <t>"Устройство подхода к дебаркадеру в с.Троица (ПИР,СМР"</t>
  </si>
  <si>
    <t>"Устройство универсальной спортивной площадки в д. Ягурьях"</t>
  </si>
  <si>
    <t xml:space="preserve">"Устройство многофункциональной детско-спортивной площадки, расположенной в п. Луговской ул. Заводская д.5" </t>
  </si>
  <si>
    <t>Выполнение работ по обустройству памятника основателям Пачгановым с.Зенково "</t>
  </si>
  <si>
    <t>"Ремонт тротуаров с. Тюли, ул. Мира"</t>
  </si>
  <si>
    <t>"Благоустройство лыжероллерной трассы "Спорт-это здоровье" п.Горноправдинск. Уличные тренажеры</t>
  </si>
  <si>
    <t>Благоустройство сквера в д. Шапша Ханты-Мансийского района</t>
  </si>
  <si>
    <t>Благоустройство парка отдыха п. Красноленинский</t>
  </si>
  <si>
    <t>Благоустройство территории березовой рощи п.Горноправдинск Ханты-мансийского района</t>
  </si>
  <si>
    <t>Устройство тротуара из тротуарной плитки по ул.Комарова в п.Сибирский Ханты-Мансийского района</t>
  </si>
  <si>
    <t>Устройство ограждения кладбища п.Урманный сельского поселения Красноленинский</t>
  </si>
  <si>
    <t xml:space="preserve"> Работы выполнены.</t>
  </si>
  <si>
    <t>Освоение денежных средств муниципальной программы в 2022 году (на 01.01.2023)</t>
  </si>
  <si>
    <t>Работы выполнены.
Остаток финансовых средств планируется использовать в 2023 году.</t>
  </si>
  <si>
    <t>Работы по обустройству игровой площадкив с.Нялинское и  обустройству "Аллеи славы в п. Пырьях" выполнены.
На остаток финансовых средств планируется приобретение и установка информационных стендов.</t>
  </si>
  <si>
    <t>В рамках данного объема финансовых средств реализация мероприятия не представляется возможным.</t>
  </si>
  <si>
    <t>Работы по установке ограждений набережной СП выкатной выполнены.
Остаток финансовых средств планируется использовать в 2023 году.</t>
  </si>
  <si>
    <t>В 2022 году заключен муниципальный контракт на сумму 8 749,7 тыс.рублей. Работы выполнены. 
Оставшиеся бюджетные ассигнования планируется использовать в рамках мероприятия в 2023 году.</t>
  </si>
  <si>
    <t>Планируется благоустройство мангальной зоны отдыха в 2023 году.</t>
  </si>
  <si>
    <t xml:space="preserve">
Работы выполнены. Оставшиеся бюджетные ассигнования не востребованы на данное мероприятие.
</t>
  </si>
  <si>
    <t>"Устройство тротуаров из тротуарной плитки по ул. Бориса Лосева, ул. Центральная п. Сибирский "</t>
  </si>
  <si>
    <t>"Обустройство сквера в д. Шапша Ханты-Мансийского района по улице Северная в районе дома 1А"</t>
  </si>
  <si>
    <t xml:space="preserve">Работы выполнены. </t>
  </si>
  <si>
    <t>Работы по укреплению р.Конда выполнены.</t>
  </si>
  <si>
    <t>Выполнение работ по установке хоккейной площадки с ограждением за воротами СП Шапша</t>
  </si>
  <si>
    <t xml:space="preserve">Исполнитель: 
эксперт I категории сектора бюджетного планирования
Черкашина Диана Витальевна,
тел. 332-721 доб. 324
</t>
  </si>
  <si>
    <t>Начальник управления экономического анализа, архитектуры и градостроительной деятельности________________У.Х.Алиханов</t>
  </si>
  <si>
    <t>Начальник управления жилищно-коммунального хозяйства, транспорта, связи и дорог   __________________З.М.Давлетбаев</t>
  </si>
  <si>
    <t>Заместитель главы района, директор департамента строительства, архитектуры и ЖКХ ______________________   Р.Ш.Речапов</t>
  </si>
  <si>
    <t>Наименование муниципальной программы «Благоустройство населенных пунктов Ханты-Мансийского района на 2022 – 2025 годы»</t>
  </si>
  <si>
    <t>пояснения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</si>
</sst>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59" fillId="0" borderId="0" xfId="0" applyFont="1" applyAlignment="1" applyProtection="1">
      <alignment vertical="center"/>
      <protection hidden="1"/>
    </xf>
    <xf numFmtId="172" fontId="60" fillId="0" borderId="10" xfId="0" applyNumberFormat="1" applyFont="1" applyBorder="1" applyAlignment="1" applyProtection="1">
      <alignment horizontal="center" vertical="top" wrapText="1"/>
      <protection hidden="1"/>
    </xf>
    <xf numFmtId="172" fontId="60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0" xfId="0" applyNumberFormat="1" applyFont="1" applyAlignment="1" applyProtection="1">
      <alignment vertical="center"/>
      <protection hidden="1"/>
    </xf>
    <xf numFmtId="172" fontId="60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11" xfId="0" applyNumberFormat="1" applyFont="1" applyBorder="1" applyAlignment="1" applyProtection="1">
      <alignment vertical="center"/>
      <protection hidden="1"/>
    </xf>
    <xf numFmtId="172" fontId="60" fillId="0" borderId="12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2" fontId="59" fillId="0" borderId="0" xfId="0" applyNumberFormat="1" applyFont="1" applyAlignment="1">
      <alignment vertical="center"/>
    </xf>
    <xf numFmtId="172" fontId="60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0" fillId="0" borderId="13" xfId="0" applyNumberFormat="1" applyFont="1" applyBorder="1" applyAlignment="1" applyProtection="1">
      <alignment horizontal="center" vertical="top" wrapText="1"/>
      <protection hidden="1"/>
    </xf>
    <xf numFmtId="172" fontId="60" fillId="0" borderId="16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172" fontId="60" fillId="0" borderId="10" xfId="0" applyNumberFormat="1" applyFont="1" applyBorder="1" applyAlignment="1" applyProtection="1">
      <alignment vertical="center"/>
      <protection hidden="1"/>
    </xf>
    <xf numFmtId="172" fontId="60" fillId="0" borderId="10" xfId="0" applyNumberFormat="1" applyFont="1" applyBorder="1" applyAlignment="1">
      <alignment vertical="center"/>
    </xf>
    <xf numFmtId="172" fontId="60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74" fontId="14" fillId="6" borderId="10" xfId="0" applyNumberFormat="1" applyFont="1" applyFill="1" applyBorder="1" applyAlignment="1">
      <alignment horizontal="left" vertical="top" wrapText="1"/>
    </xf>
    <xf numFmtId="174" fontId="39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38" fillId="0" borderId="15" xfId="0" applyFont="1" applyFill="1" applyBorder="1" applyAlignment="1">
      <alignment vertical="top"/>
    </xf>
    <xf numFmtId="0" fontId="62" fillId="0" borderId="15" xfId="0" applyFont="1" applyBorder="1" applyAlignment="1">
      <alignment vertical="top"/>
    </xf>
    <xf numFmtId="0" fontId="59" fillId="0" borderId="0" xfId="0" applyFont="1" applyAlignment="1">
      <alignment vertical="top"/>
    </xf>
    <xf numFmtId="0" fontId="39" fillId="0" borderId="10" xfId="0" applyFont="1" applyBorder="1" applyAlignment="1">
      <alignment horizontal="center" vertical="top" wrapText="1"/>
    </xf>
    <xf numFmtId="0" fontId="63" fillId="0" borderId="20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0" xfId="0" applyNumberFormat="1" applyFont="1" applyBorder="1" applyAlignment="1">
      <alignment horizontal="center" vertical="top"/>
    </xf>
    <xf numFmtId="0" fontId="39" fillId="33" borderId="10" xfId="0" applyNumberFormat="1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174" fontId="14" fillId="0" borderId="21" xfId="0" applyNumberFormat="1" applyFont="1" applyFill="1" applyBorder="1" applyAlignment="1">
      <alignment horizontal="center" vertical="top" wrapText="1"/>
    </xf>
    <xf numFmtId="174" fontId="14" fillId="0" borderId="22" xfId="0" applyNumberFormat="1" applyFont="1" applyFill="1" applyBorder="1" applyAlignment="1">
      <alignment horizontal="center" vertical="top" wrapText="1"/>
    </xf>
    <xf numFmtId="2" fontId="39" fillId="6" borderId="10" xfId="61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left" vertical="top"/>
    </xf>
    <xf numFmtId="174" fontId="14" fillId="0" borderId="18" xfId="0" applyNumberFormat="1" applyFont="1" applyFill="1" applyBorder="1" applyAlignment="1">
      <alignment horizontal="center" vertical="top" wrapText="1"/>
    </xf>
    <xf numFmtId="174" fontId="14" fillId="0" borderId="23" xfId="0" applyNumberFormat="1" applyFont="1" applyFill="1" applyBorder="1" applyAlignment="1">
      <alignment horizontal="center" vertical="top" wrapText="1"/>
    </xf>
    <xf numFmtId="2" fontId="39" fillId="0" borderId="10" xfId="0" applyNumberFormat="1" applyFont="1" applyFill="1" applyBorder="1" applyAlignment="1">
      <alignment horizontal="center" vertical="top" wrapText="1"/>
    </xf>
    <xf numFmtId="0" fontId="63" fillId="0" borderId="17" xfId="0" applyFont="1" applyFill="1" applyBorder="1" applyAlignment="1">
      <alignment horizontal="left" vertical="top"/>
    </xf>
    <xf numFmtId="174" fontId="14" fillId="0" borderId="24" xfId="0" applyNumberFormat="1" applyFont="1" applyFill="1" applyBorder="1" applyAlignment="1">
      <alignment horizontal="center" vertical="top" wrapText="1"/>
    </xf>
    <xf numFmtId="174" fontId="14" fillId="0" borderId="12" xfId="0" applyNumberFormat="1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left" vertical="top"/>
    </xf>
    <xf numFmtId="0" fontId="39" fillId="33" borderId="10" xfId="0" applyFont="1" applyFill="1" applyBorder="1" applyAlignment="1">
      <alignment horizontal="center" vertical="top"/>
    </xf>
    <xf numFmtId="0" fontId="63" fillId="0" borderId="10" xfId="0" applyFont="1" applyBorder="1" applyAlignment="1">
      <alignment horizontal="left" vertical="top" wrapText="1"/>
    </xf>
    <xf numFmtId="2" fontId="39" fillId="0" borderId="10" xfId="61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top"/>
    </xf>
    <xf numFmtId="0" fontId="63" fillId="0" borderId="19" xfId="0" applyFont="1" applyFill="1" applyBorder="1" applyAlignment="1">
      <alignment vertical="top" wrapText="1"/>
    </xf>
    <xf numFmtId="0" fontId="63" fillId="0" borderId="17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horizontal="left" vertical="top" wrapText="1"/>
    </xf>
    <xf numFmtId="0" fontId="63" fillId="0" borderId="17" xfId="0" applyFont="1" applyFill="1" applyBorder="1" applyAlignment="1">
      <alignment horizontal="left" vertical="top" wrapText="1"/>
    </xf>
    <xf numFmtId="0" fontId="63" fillId="0" borderId="14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center" vertical="top"/>
    </xf>
    <xf numFmtId="0" fontId="39" fillId="0" borderId="17" xfId="0" applyFont="1" applyFill="1" applyBorder="1" applyAlignment="1">
      <alignment horizontal="center" vertical="top"/>
    </xf>
    <xf numFmtId="0" fontId="39" fillId="0" borderId="14" xfId="0" applyFont="1" applyFill="1" applyBorder="1" applyAlignment="1">
      <alignment horizontal="center" vertical="top"/>
    </xf>
    <xf numFmtId="0" fontId="63" fillId="0" borderId="21" xfId="0" applyFont="1" applyFill="1" applyBorder="1" applyAlignment="1">
      <alignment horizontal="left" vertical="top"/>
    </xf>
    <xf numFmtId="0" fontId="63" fillId="0" borderId="18" xfId="0" applyFont="1" applyFill="1" applyBorder="1" applyAlignment="1">
      <alignment horizontal="left" vertical="top"/>
    </xf>
    <xf numFmtId="0" fontId="63" fillId="0" borderId="24" xfId="0" applyFont="1" applyFill="1" applyBorder="1" applyAlignment="1">
      <alignment horizontal="left" vertical="top"/>
    </xf>
    <xf numFmtId="0" fontId="64" fillId="0" borderId="0" xfId="0" applyFont="1" applyAlignment="1">
      <alignment vertical="top" wrapText="1"/>
    </xf>
    <xf numFmtId="0" fontId="65" fillId="0" borderId="0" xfId="0" applyFont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05" t="s">
        <v>39</v>
      </c>
      <c r="B1" s="106"/>
      <c r="C1" s="107" t="s">
        <v>40</v>
      </c>
      <c r="D1" s="102" t="s">
        <v>44</v>
      </c>
      <c r="E1" s="103"/>
      <c r="F1" s="104"/>
      <c r="G1" s="102" t="s">
        <v>17</v>
      </c>
      <c r="H1" s="103"/>
      <c r="I1" s="104"/>
      <c r="J1" s="102" t="s">
        <v>18</v>
      </c>
      <c r="K1" s="103"/>
      <c r="L1" s="104"/>
      <c r="M1" s="102" t="s">
        <v>22</v>
      </c>
      <c r="N1" s="103"/>
      <c r="O1" s="104"/>
      <c r="P1" s="99" t="s">
        <v>23</v>
      </c>
      <c r="Q1" s="101"/>
      <c r="R1" s="102" t="s">
        <v>24</v>
      </c>
      <c r="S1" s="103"/>
      <c r="T1" s="104"/>
      <c r="U1" s="102" t="s">
        <v>25</v>
      </c>
      <c r="V1" s="103"/>
      <c r="W1" s="104"/>
      <c r="X1" s="99" t="s">
        <v>26</v>
      </c>
      <c r="Y1" s="100"/>
      <c r="Z1" s="101"/>
      <c r="AA1" s="99" t="s">
        <v>27</v>
      </c>
      <c r="AB1" s="101"/>
      <c r="AC1" s="102" t="s">
        <v>28</v>
      </c>
      <c r="AD1" s="103"/>
      <c r="AE1" s="104"/>
      <c r="AF1" s="102" t="s">
        <v>29</v>
      </c>
      <c r="AG1" s="103"/>
      <c r="AH1" s="104"/>
      <c r="AI1" s="102" t="s">
        <v>30</v>
      </c>
      <c r="AJ1" s="103"/>
      <c r="AK1" s="104"/>
      <c r="AL1" s="99" t="s">
        <v>31</v>
      </c>
      <c r="AM1" s="101"/>
      <c r="AN1" s="102" t="s">
        <v>32</v>
      </c>
      <c r="AO1" s="103"/>
      <c r="AP1" s="104"/>
      <c r="AQ1" s="102" t="s">
        <v>33</v>
      </c>
      <c r="AR1" s="103"/>
      <c r="AS1" s="104"/>
      <c r="AT1" s="102" t="s">
        <v>34</v>
      </c>
      <c r="AU1" s="103"/>
      <c r="AV1" s="104"/>
    </row>
    <row r="2" spans="1:48" ht="39" customHeight="1">
      <c r="A2" s="106"/>
      <c r="B2" s="106"/>
      <c r="C2" s="107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07" t="s">
        <v>82</v>
      </c>
      <c r="B3" s="10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07"/>
      <c r="B4" s="10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7"/>
      <c r="B5" s="10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07"/>
      <c r="B6" s="10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07"/>
      <c r="B7" s="10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07"/>
      <c r="B8" s="10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07"/>
      <c r="B9" s="10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08" t="s">
        <v>57</v>
      </c>
      <c r="B1" s="108"/>
      <c r="C1" s="108"/>
      <c r="D1" s="108"/>
      <c r="E1" s="108"/>
    </row>
    <row r="2" spans="1:5" ht="15">
      <c r="A2" s="12"/>
      <c r="B2" s="12"/>
      <c r="C2" s="12"/>
      <c r="D2" s="12"/>
      <c r="E2" s="12"/>
    </row>
    <row r="3" spans="1:5" ht="15">
      <c r="A3" s="109" t="s">
        <v>129</v>
      </c>
      <c r="B3" s="109"/>
      <c r="C3" s="109"/>
      <c r="D3" s="109"/>
      <c r="E3" s="109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10" t="s">
        <v>78</v>
      </c>
      <c r="B26" s="110"/>
      <c r="C26" s="110"/>
      <c r="D26" s="110"/>
      <c r="E26" s="110"/>
    </row>
    <row r="27" spans="1:5" ht="15">
      <c r="A27" s="28"/>
      <c r="B27" s="28"/>
      <c r="C27" s="28"/>
      <c r="D27" s="28"/>
      <c r="E27" s="28"/>
    </row>
    <row r="28" spans="1:5" ht="15">
      <c r="A28" s="110" t="s">
        <v>79</v>
      </c>
      <c r="B28" s="110"/>
      <c r="C28" s="110"/>
      <c r="D28" s="110"/>
      <c r="E28" s="110"/>
    </row>
    <row r="29" spans="1:5" ht="15">
      <c r="A29" s="110"/>
      <c r="B29" s="110"/>
      <c r="C29" s="110"/>
      <c r="D29" s="110"/>
      <c r="E29" s="110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24" t="s">
        <v>45</v>
      </c>
      <c r="C3" s="124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11" t="s">
        <v>1</v>
      </c>
      <c r="B5" s="118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11"/>
      <c r="B6" s="118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11"/>
      <c r="B7" s="118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11" t="s">
        <v>3</v>
      </c>
      <c r="B8" s="118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12" t="s">
        <v>204</v>
      </c>
      <c r="N8" s="113"/>
      <c r="O8" s="114"/>
      <c r="P8" s="56"/>
      <c r="Q8" s="56"/>
    </row>
    <row r="9" spans="1:17" ht="33.75" customHeight="1">
      <c r="A9" s="111"/>
      <c r="B9" s="118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11" t="s">
        <v>4</v>
      </c>
      <c r="B10" s="118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11"/>
      <c r="B11" s="118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11" t="s">
        <v>5</v>
      </c>
      <c r="B12" s="118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11"/>
      <c r="B13" s="118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11" t="s">
        <v>9</v>
      </c>
      <c r="B14" s="118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11"/>
      <c r="B15" s="118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29"/>
      <c r="AJ16" s="129"/>
      <c r="AK16" s="129"/>
      <c r="AZ16" s="129"/>
      <c r="BA16" s="129"/>
      <c r="BB16" s="129"/>
      <c r="BQ16" s="129"/>
      <c r="BR16" s="129"/>
      <c r="BS16" s="129"/>
      <c r="CH16" s="129"/>
      <c r="CI16" s="129"/>
      <c r="CJ16" s="129"/>
      <c r="CY16" s="129"/>
      <c r="CZ16" s="129"/>
      <c r="DA16" s="129"/>
      <c r="DP16" s="129"/>
      <c r="DQ16" s="129"/>
      <c r="DR16" s="129"/>
      <c r="EG16" s="129"/>
      <c r="EH16" s="129"/>
      <c r="EI16" s="129"/>
      <c r="EX16" s="129"/>
      <c r="EY16" s="129"/>
      <c r="EZ16" s="129"/>
      <c r="FO16" s="129"/>
      <c r="FP16" s="129"/>
      <c r="FQ16" s="129"/>
      <c r="GF16" s="129"/>
      <c r="GG16" s="129"/>
      <c r="GH16" s="129"/>
      <c r="GW16" s="129"/>
      <c r="GX16" s="129"/>
      <c r="GY16" s="129"/>
      <c r="HN16" s="129"/>
      <c r="HO16" s="129"/>
      <c r="HP16" s="129"/>
      <c r="IE16" s="129"/>
      <c r="IF16" s="129"/>
      <c r="IG16" s="129"/>
      <c r="IV16" s="129"/>
    </row>
    <row r="17" spans="1:17" ht="320.25" customHeight="1">
      <c r="A17" s="111" t="s">
        <v>6</v>
      </c>
      <c r="B17" s="118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11"/>
      <c r="B18" s="118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11" t="s">
        <v>7</v>
      </c>
      <c r="B19" s="118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11"/>
      <c r="B20" s="118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11" t="s">
        <v>8</v>
      </c>
      <c r="B21" s="118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11"/>
      <c r="B22" s="118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15" t="s">
        <v>14</v>
      </c>
      <c r="B23" s="120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17"/>
      <c r="B24" s="120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19" t="s">
        <v>15</v>
      </c>
      <c r="B25" s="120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19"/>
      <c r="B26" s="120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11" t="s">
        <v>93</v>
      </c>
      <c r="B31" s="118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11"/>
      <c r="B32" s="118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11" t="s">
        <v>95</v>
      </c>
      <c r="B34" s="118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11"/>
      <c r="B35" s="118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27" t="s">
        <v>97</v>
      </c>
      <c r="B36" s="125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28"/>
      <c r="B37" s="126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11" t="s">
        <v>99</v>
      </c>
      <c r="B39" s="118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30" t="s">
        <v>246</v>
      </c>
      <c r="I39" s="131"/>
      <c r="J39" s="131"/>
      <c r="K39" s="131"/>
      <c r="L39" s="131"/>
      <c r="M39" s="131"/>
      <c r="N39" s="131"/>
      <c r="O39" s="132"/>
      <c r="P39" s="55" t="s">
        <v>188</v>
      </c>
      <c r="Q39" s="56"/>
    </row>
    <row r="40" spans="1:17" ht="39.75" customHeight="1">
      <c r="A40" s="111" t="s">
        <v>10</v>
      </c>
      <c r="B40" s="118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11" t="s">
        <v>100</v>
      </c>
      <c r="B41" s="118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11"/>
      <c r="B42" s="118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11" t="s">
        <v>102</v>
      </c>
      <c r="B43" s="118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35" t="s">
        <v>191</v>
      </c>
      <c r="H43" s="136"/>
      <c r="I43" s="136"/>
      <c r="J43" s="136"/>
      <c r="K43" s="136"/>
      <c r="L43" s="136"/>
      <c r="M43" s="136"/>
      <c r="N43" s="136"/>
      <c r="O43" s="137"/>
      <c r="P43" s="56"/>
      <c r="Q43" s="56"/>
    </row>
    <row r="44" spans="1:17" ht="39.75" customHeight="1">
      <c r="A44" s="111"/>
      <c r="B44" s="118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11" t="s">
        <v>104</v>
      </c>
      <c r="B45" s="118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11" t="s">
        <v>12</v>
      </c>
      <c r="B46" s="118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22" t="s">
        <v>107</v>
      </c>
      <c r="B47" s="125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23"/>
      <c r="B48" s="126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22" t="s">
        <v>108</v>
      </c>
      <c r="B49" s="125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23"/>
      <c r="B50" s="126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11" t="s">
        <v>110</v>
      </c>
      <c r="B51" s="118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11"/>
      <c r="B52" s="118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11" t="s">
        <v>113</v>
      </c>
      <c r="B53" s="118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11"/>
      <c r="B54" s="118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11" t="s">
        <v>114</v>
      </c>
      <c r="B55" s="118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11"/>
      <c r="B56" s="118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11" t="s">
        <v>116</v>
      </c>
      <c r="B57" s="118" t="s">
        <v>117</v>
      </c>
      <c r="C57" s="53" t="s">
        <v>20</v>
      </c>
      <c r="D57" s="93" t="s">
        <v>234</v>
      </c>
      <c r="E57" s="92"/>
      <c r="F57" s="92" t="s">
        <v>235</v>
      </c>
      <c r="G57" s="121" t="s">
        <v>232</v>
      </c>
      <c r="H57" s="121"/>
      <c r="I57" s="92" t="s">
        <v>236</v>
      </c>
      <c r="J57" s="92" t="s">
        <v>237</v>
      </c>
      <c r="K57" s="112" t="s">
        <v>238</v>
      </c>
      <c r="L57" s="113"/>
      <c r="M57" s="113"/>
      <c r="N57" s="113"/>
      <c r="O57" s="114"/>
      <c r="P57" s="88" t="s">
        <v>198</v>
      </c>
      <c r="Q57" s="56"/>
    </row>
    <row r="58" spans="1:17" ht="39.75" customHeight="1">
      <c r="A58" s="111"/>
      <c r="B58" s="118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15" t="s">
        <v>119</v>
      </c>
      <c r="B59" s="115" t="s">
        <v>118</v>
      </c>
      <c r="C59" s="115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16"/>
      <c r="B60" s="116"/>
      <c r="C60" s="116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16"/>
      <c r="B61" s="116"/>
      <c r="C61" s="117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17"/>
      <c r="B62" s="117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11" t="s">
        <v>120</v>
      </c>
      <c r="B63" s="118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11"/>
      <c r="B64" s="118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19" t="s">
        <v>122</v>
      </c>
      <c r="B65" s="120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19"/>
      <c r="B66" s="120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11" t="s">
        <v>124</v>
      </c>
      <c r="B67" s="118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11"/>
      <c r="B68" s="118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22" t="s">
        <v>126</v>
      </c>
      <c r="B69" s="125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23"/>
      <c r="B70" s="126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33" t="s">
        <v>254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34" t="s">
        <v>215</v>
      </c>
      <c r="C79" s="134"/>
      <c r="D79" s="134"/>
      <c r="E79" s="13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8"/>
  <sheetViews>
    <sheetView tabSelected="1" view="pageBreakPreview" zoomScale="85" zoomScaleSheetLayoutView="85" workbookViewId="0" topLeftCell="A233">
      <selection activeCell="B19" sqref="B19:B24"/>
    </sheetView>
  </sheetViews>
  <sheetFormatPr defaultColWidth="9.140625" defaultRowHeight="15"/>
  <cols>
    <col min="1" max="1" width="8.140625" style="143" customWidth="1"/>
    <col min="2" max="2" width="42.140625" style="143" customWidth="1"/>
    <col min="3" max="3" width="38.7109375" style="143" customWidth="1"/>
    <col min="4" max="4" width="18.7109375" style="143" customWidth="1"/>
    <col min="5" max="5" width="17.421875" style="143" customWidth="1"/>
    <col min="6" max="6" width="17.8515625" style="143" customWidth="1"/>
    <col min="7" max="7" width="13.8515625" style="143" hidden="1" customWidth="1"/>
    <col min="8" max="8" width="18.140625" style="143" hidden="1" customWidth="1"/>
    <col min="9" max="9" width="16.00390625" style="143" hidden="1" customWidth="1"/>
    <col min="10" max="10" width="54.57421875" style="143" customWidth="1"/>
    <col min="11" max="13" width="9.140625" style="95" customWidth="1"/>
    <col min="14" max="16384" width="9.140625" style="95" customWidth="1"/>
  </cols>
  <sheetData>
    <row r="1" spans="1:10" ht="15" hidden="1">
      <c r="A1" s="140" t="s">
        <v>263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6" ht="18.75">
      <c r="A2" s="141" t="s">
        <v>363</v>
      </c>
      <c r="B2" s="142"/>
      <c r="C2" s="142"/>
      <c r="D2" s="142"/>
      <c r="E2" s="142"/>
      <c r="F2" s="142"/>
    </row>
    <row r="3" spans="1:10" ht="21.75" customHeight="1">
      <c r="A3" s="144" t="s">
        <v>257</v>
      </c>
      <c r="B3" s="144" t="s">
        <v>256</v>
      </c>
      <c r="C3" s="144" t="s">
        <v>40</v>
      </c>
      <c r="D3" s="144" t="s">
        <v>260</v>
      </c>
      <c r="E3" s="144" t="s">
        <v>346</v>
      </c>
      <c r="F3" s="144"/>
      <c r="G3" s="145" t="s">
        <v>265</v>
      </c>
      <c r="H3" s="145"/>
      <c r="I3" s="145"/>
      <c r="J3" s="146" t="s">
        <v>364</v>
      </c>
    </row>
    <row r="4" spans="1:10" ht="24" customHeight="1">
      <c r="A4" s="144"/>
      <c r="B4" s="144"/>
      <c r="C4" s="144"/>
      <c r="D4" s="144"/>
      <c r="E4" s="144"/>
      <c r="F4" s="144"/>
      <c r="G4" s="147"/>
      <c r="H4" s="147"/>
      <c r="I4" s="147"/>
      <c r="J4" s="148"/>
    </row>
    <row r="5" spans="1:10" ht="39" customHeight="1">
      <c r="A5" s="144"/>
      <c r="B5" s="144"/>
      <c r="C5" s="144"/>
      <c r="D5" s="144"/>
      <c r="E5" s="149" t="s">
        <v>258</v>
      </c>
      <c r="F5" s="149" t="s">
        <v>264</v>
      </c>
      <c r="G5" s="150" t="s">
        <v>32</v>
      </c>
      <c r="H5" s="150" t="s">
        <v>33</v>
      </c>
      <c r="I5" s="150" t="s">
        <v>34</v>
      </c>
      <c r="J5" s="151"/>
    </row>
    <row r="6" spans="1:10" s="97" customFormat="1" ht="15.75">
      <c r="A6" s="152">
        <v>1</v>
      </c>
      <c r="B6" s="153">
        <v>2</v>
      </c>
      <c r="C6" s="153">
        <v>3</v>
      </c>
      <c r="D6" s="152">
        <v>4</v>
      </c>
      <c r="E6" s="152">
        <v>5</v>
      </c>
      <c r="F6" s="152">
        <v>6</v>
      </c>
      <c r="G6" s="152">
        <v>7</v>
      </c>
      <c r="H6" s="152">
        <v>8</v>
      </c>
      <c r="I6" s="153">
        <v>9</v>
      </c>
      <c r="J6" s="154">
        <v>7</v>
      </c>
    </row>
    <row r="7" spans="1:10" s="96" customFormat="1" ht="15.75">
      <c r="A7" s="155" t="s">
        <v>255</v>
      </c>
      <c r="B7" s="156"/>
      <c r="C7" s="138" t="s">
        <v>41</v>
      </c>
      <c r="D7" s="157">
        <f>D8+D9+D10</f>
        <v>72528.8</v>
      </c>
      <c r="E7" s="157">
        <f>E8+E9+E10</f>
        <v>63433.8</v>
      </c>
      <c r="F7" s="157">
        <f aca="true" t="shared" si="0" ref="F7:F16">E7/D7*100</f>
        <v>87.46015375960997</v>
      </c>
      <c r="G7" s="157">
        <f>G9+G10+G11</f>
        <v>0</v>
      </c>
      <c r="H7" s="157">
        <f>H8+H9+H10+H11+H12</f>
        <v>0</v>
      </c>
      <c r="I7" s="157">
        <f>I8+I9+I10+I11+I12</f>
        <v>0</v>
      </c>
      <c r="J7" s="158"/>
    </row>
    <row r="8" spans="1:10" ht="15.75">
      <c r="A8" s="159"/>
      <c r="B8" s="160"/>
      <c r="C8" s="139" t="s">
        <v>37</v>
      </c>
      <c r="D8" s="161">
        <f>D14</f>
        <v>1146</v>
      </c>
      <c r="E8" s="161">
        <f>E14</f>
        <v>1146</v>
      </c>
      <c r="F8" s="161">
        <f t="shared" si="0"/>
        <v>100</v>
      </c>
      <c r="G8" s="161">
        <f>G14</f>
        <v>0</v>
      </c>
      <c r="H8" s="161">
        <f>H14</f>
        <v>0</v>
      </c>
      <c r="I8" s="161">
        <f>I14</f>
        <v>0</v>
      </c>
      <c r="J8" s="162"/>
    </row>
    <row r="9" spans="1:10" ht="15" customHeight="1">
      <c r="A9" s="159"/>
      <c r="B9" s="160"/>
      <c r="C9" s="139" t="s">
        <v>2</v>
      </c>
      <c r="D9" s="161">
        <f aca="true" t="shared" si="1" ref="D9:E12">D15+D27+D231</f>
        <v>9270.2</v>
      </c>
      <c r="E9" s="161">
        <f t="shared" si="1"/>
        <v>8649</v>
      </c>
      <c r="F9" s="161">
        <f t="shared" si="0"/>
        <v>93.29895795128476</v>
      </c>
      <c r="G9" s="161"/>
      <c r="H9" s="161"/>
      <c r="I9" s="161"/>
      <c r="J9" s="162"/>
    </row>
    <row r="10" spans="1:10" ht="15.75">
      <c r="A10" s="159"/>
      <c r="B10" s="160"/>
      <c r="C10" s="139" t="s">
        <v>259</v>
      </c>
      <c r="D10" s="161">
        <f t="shared" si="1"/>
        <v>62112.6</v>
      </c>
      <c r="E10" s="161">
        <f t="shared" si="1"/>
        <v>53638.8</v>
      </c>
      <c r="F10" s="161">
        <f t="shared" si="0"/>
        <v>86.35735744438328</v>
      </c>
      <c r="G10" s="161"/>
      <c r="H10" s="161"/>
      <c r="I10" s="161"/>
      <c r="J10" s="162"/>
    </row>
    <row r="11" spans="1:10" ht="32.25" customHeight="1">
      <c r="A11" s="159"/>
      <c r="B11" s="160"/>
      <c r="C11" s="139" t="s">
        <v>261</v>
      </c>
      <c r="D11" s="161">
        <f t="shared" si="1"/>
        <v>37433.6</v>
      </c>
      <c r="E11" s="161">
        <f t="shared" si="1"/>
        <v>29733.3</v>
      </c>
      <c r="F11" s="161">
        <f t="shared" si="0"/>
        <v>79.42944306719097</v>
      </c>
      <c r="G11" s="161"/>
      <c r="H11" s="161"/>
      <c r="I11" s="161"/>
      <c r="J11" s="162"/>
    </row>
    <row r="12" spans="1:10" ht="36" customHeight="1">
      <c r="A12" s="163"/>
      <c r="B12" s="164"/>
      <c r="C12" s="139" t="s">
        <v>262</v>
      </c>
      <c r="D12" s="161">
        <f t="shared" si="1"/>
        <v>7685</v>
      </c>
      <c r="E12" s="161">
        <f t="shared" si="1"/>
        <v>6139.64</v>
      </c>
      <c r="F12" s="161">
        <f t="shared" si="0"/>
        <v>79.89121665582304</v>
      </c>
      <c r="G12" s="161"/>
      <c r="H12" s="161"/>
      <c r="I12" s="161"/>
      <c r="J12" s="165"/>
    </row>
    <row r="13" spans="1:10" s="96" customFormat="1" ht="15.75">
      <c r="A13" s="166">
        <v>1</v>
      </c>
      <c r="B13" s="167" t="s">
        <v>266</v>
      </c>
      <c r="C13" s="138" t="s">
        <v>41</v>
      </c>
      <c r="D13" s="157">
        <f>D14+D15+D16</f>
        <v>3673.1</v>
      </c>
      <c r="E13" s="157">
        <f>E14+E15+E16</f>
        <v>3673.1</v>
      </c>
      <c r="F13" s="157">
        <f t="shared" si="0"/>
        <v>100</v>
      </c>
      <c r="G13" s="157">
        <f>G14+G15+G16+G17+G18</f>
        <v>0</v>
      </c>
      <c r="H13" s="157">
        <f>H14+H15+H16+H17+H18</f>
        <v>0</v>
      </c>
      <c r="I13" s="157">
        <f>I14+I15+I16+I17+I18</f>
        <v>0</v>
      </c>
      <c r="J13" s="158"/>
    </row>
    <row r="14" spans="1:10" ht="15.75">
      <c r="A14" s="166"/>
      <c r="B14" s="167"/>
      <c r="C14" s="139" t="s">
        <v>37</v>
      </c>
      <c r="D14" s="168">
        <v>1146</v>
      </c>
      <c r="E14" s="168">
        <v>1146</v>
      </c>
      <c r="F14" s="161">
        <f t="shared" si="0"/>
        <v>100</v>
      </c>
      <c r="G14" s="161"/>
      <c r="H14" s="161"/>
      <c r="I14" s="161"/>
      <c r="J14" s="162"/>
    </row>
    <row r="15" spans="1:10" ht="15.75" customHeight="1">
      <c r="A15" s="166"/>
      <c r="B15" s="167"/>
      <c r="C15" s="139" t="s">
        <v>2</v>
      </c>
      <c r="D15" s="168">
        <v>1792.5</v>
      </c>
      <c r="E15" s="168">
        <v>1792.5</v>
      </c>
      <c r="F15" s="161">
        <f t="shared" si="0"/>
        <v>100</v>
      </c>
      <c r="G15" s="161"/>
      <c r="H15" s="161"/>
      <c r="I15" s="161"/>
      <c r="J15" s="162"/>
    </row>
    <row r="16" spans="1:10" ht="15.75">
      <c r="A16" s="166"/>
      <c r="B16" s="167"/>
      <c r="C16" s="139" t="s">
        <v>259</v>
      </c>
      <c r="D16" s="168">
        <v>734.6</v>
      </c>
      <c r="E16" s="168">
        <v>734.6</v>
      </c>
      <c r="F16" s="161">
        <f t="shared" si="0"/>
        <v>100</v>
      </c>
      <c r="G16" s="161"/>
      <c r="H16" s="161"/>
      <c r="I16" s="161"/>
      <c r="J16" s="162"/>
    </row>
    <row r="17" spans="1:10" ht="35.25" customHeight="1">
      <c r="A17" s="166"/>
      <c r="B17" s="167"/>
      <c r="C17" s="139" t="s">
        <v>261</v>
      </c>
      <c r="D17" s="168">
        <v>0</v>
      </c>
      <c r="E17" s="168">
        <v>0</v>
      </c>
      <c r="F17" s="161">
        <v>0</v>
      </c>
      <c r="G17" s="161"/>
      <c r="H17" s="161"/>
      <c r="I17" s="161"/>
      <c r="J17" s="162"/>
    </row>
    <row r="18" spans="1:10" ht="31.5">
      <c r="A18" s="166"/>
      <c r="B18" s="167"/>
      <c r="C18" s="139" t="s">
        <v>262</v>
      </c>
      <c r="D18" s="168">
        <v>862.3</v>
      </c>
      <c r="E18" s="168">
        <v>862.3</v>
      </c>
      <c r="F18" s="161">
        <f>E18/D18*100</f>
        <v>100</v>
      </c>
      <c r="G18" s="161"/>
      <c r="H18" s="161"/>
      <c r="I18" s="161"/>
      <c r="J18" s="165"/>
    </row>
    <row r="19" spans="1:10" s="96" customFormat="1" ht="14.25" customHeight="1">
      <c r="A19" s="169" t="s">
        <v>1</v>
      </c>
      <c r="B19" s="167" t="s">
        <v>267</v>
      </c>
      <c r="C19" s="138" t="s">
        <v>41</v>
      </c>
      <c r="D19" s="157">
        <f>D20+D21+D22</f>
        <v>3673.1</v>
      </c>
      <c r="E19" s="157">
        <f>E20+E21+E22</f>
        <v>3673.1</v>
      </c>
      <c r="F19" s="157">
        <f>E19/D19*100</f>
        <v>100</v>
      </c>
      <c r="G19" s="157">
        <f>G20+G21+G22+G23+G24</f>
        <v>0</v>
      </c>
      <c r="H19" s="157">
        <f>H20+H21+H22+H23+H24</f>
        <v>0</v>
      </c>
      <c r="I19" s="157">
        <f>I20+I21+I22+I23+I24</f>
        <v>0</v>
      </c>
      <c r="J19" s="158" t="s">
        <v>324</v>
      </c>
    </row>
    <row r="20" spans="1:10" ht="16.5" customHeight="1">
      <c r="A20" s="169"/>
      <c r="B20" s="167"/>
      <c r="C20" s="139" t="s">
        <v>37</v>
      </c>
      <c r="D20" s="168">
        <v>1146</v>
      </c>
      <c r="E20" s="168">
        <v>1146</v>
      </c>
      <c r="F20" s="161">
        <f>E20/D20*100</f>
        <v>100</v>
      </c>
      <c r="G20" s="161"/>
      <c r="H20" s="161"/>
      <c r="I20" s="161"/>
      <c r="J20" s="162"/>
    </row>
    <row r="21" spans="1:10" ht="15.75" customHeight="1">
      <c r="A21" s="169"/>
      <c r="B21" s="167"/>
      <c r="C21" s="139" t="s">
        <v>2</v>
      </c>
      <c r="D21" s="168">
        <v>1792.5</v>
      </c>
      <c r="E21" s="168">
        <v>1792.5</v>
      </c>
      <c r="F21" s="161">
        <f>E21/D21*100</f>
        <v>100</v>
      </c>
      <c r="G21" s="161"/>
      <c r="H21" s="161"/>
      <c r="I21" s="161"/>
      <c r="J21" s="162"/>
    </row>
    <row r="22" spans="1:10" ht="15" customHeight="1">
      <c r="A22" s="169"/>
      <c r="B22" s="167"/>
      <c r="C22" s="139" t="s">
        <v>259</v>
      </c>
      <c r="D22" s="168">
        <f>734.6+D23</f>
        <v>734.6</v>
      </c>
      <c r="E22" s="168">
        <f>734.6+E23</f>
        <v>734.6</v>
      </c>
      <c r="F22" s="161">
        <f>E22/D22*100</f>
        <v>100</v>
      </c>
      <c r="G22" s="161"/>
      <c r="H22" s="161"/>
      <c r="I22" s="161"/>
      <c r="J22" s="162"/>
    </row>
    <row r="23" spans="1:10" ht="36" customHeight="1">
      <c r="A23" s="169"/>
      <c r="B23" s="167"/>
      <c r="C23" s="139" t="s">
        <v>261</v>
      </c>
      <c r="D23" s="168">
        <v>0</v>
      </c>
      <c r="E23" s="168">
        <v>0</v>
      </c>
      <c r="F23" s="161">
        <v>0</v>
      </c>
      <c r="G23" s="161"/>
      <c r="H23" s="161"/>
      <c r="I23" s="161"/>
      <c r="J23" s="162"/>
    </row>
    <row r="24" spans="1:10" ht="35.25" customHeight="1">
      <c r="A24" s="169"/>
      <c r="B24" s="167"/>
      <c r="C24" s="139" t="s">
        <v>262</v>
      </c>
      <c r="D24" s="168">
        <v>862.3</v>
      </c>
      <c r="E24" s="168">
        <v>862.3</v>
      </c>
      <c r="F24" s="161">
        <f>E24/D24*100</f>
        <v>100</v>
      </c>
      <c r="G24" s="161"/>
      <c r="H24" s="161"/>
      <c r="I24" s="161"/>
      <c r="J24" s="165"/>
    </row>
    <row r="25" spans="1:10" s="96" customFormat="1" ht="15.75">
      <c r="A25" s="169" t="s">
        <v>3</v>
      </c>
      <c r="B25" s="170" t="s">
        <v>268</v>
      </c>
      <c r="C25" s="138" t="s">
        <v>41</v>
      </c>
      <c r="D25" s="157">
        <f>D26+D27+D28</f>
        <v>55449.4</v>
      </c>
      <c r="E25" s="157">
        <f>E26+E27+E28</f>
        <v>47633.9</v>
      </c>
      <c r="F25" s="157">
        <f>E25/D25*100</f>
        <v>85.90516759423907</v>
      </c>
      <c r="G25" s="157">
        <f>G26+G27+G28+G29</f>
        <v>0</v>
      </c>
      <c r="H25" s="157">
        <f>H26+H27+H28+H29</f>
        <v>0</v>
      </c>
      <c r="I25" s="157">
        <f>I26+I27+I28+I29</f>
        <v>0</v>
      </c>
      <c r="J25" s="171"/>
    </row>
    <row r="26" spans="1:10" ht="15.75">
      <c r="A26" s="169"/>
      <c r="B26" s="170"/>
      <c r="C26" s="139" t="s">
        <v>37</v>
      </c>
      <c r="D26" s="168">
        <v>0</v>
      </c>
      <c r="E26" s="168">
        <v>0</v>
      </c>
      <c r="F26" s="161">
        <v>0</v>
      </c>
      <c r="G26" s="168"/>
      <c r="H26" s="168"/>
      <c r="I26" s="168"/>
      <c r="J26" s="171"/>
    </row>
    <row r="27" spans="1:10" ht="18" customHeight="1">
      <c r="A27" s="169"/>
      <c r="B27" s="170"/>
      <c r="C27" s="139" t="s">
        <v>2</v>
      </c>
      <c r="D27" s="168">
        <f>D33+D39+D45+D51+D57+D63+D69+D75+D81+D87+D93+D99+D105+D111+D117+D123+D129+D135+D141+D147+D153+D159+D165+D171+D177+D183+D189+D195+D201+D207+D213+D225</f>
        <v>0</v>
      </c>
      <c r="E27" s="168">
        <v>0</v>
      </c>
      <c r="F27" s="161">
        <v>0</v>
      </c>
      <c r="G27" s="168"/>
      <c r="H27" s="168"/>
      <c r="I27" s="168"/>
      <c r="J27" s="171"/>
    </row>
    <row r="28" spans="1:10" ht="15.75">
      <c r="A28" s="169"/>
      <c r="B28" s="170"/>
      <c r="C28" s="139" t="s">
        <v>259</v>
      </c>
      <c r="D28" s="168">
        <f>D34+D40+D46+D52+D58+D64+D82+D88+D94+D100+D106+D112+D118+D124+D130+D136+D142+D148+D154+D160+D166+D172+D178+D184+D190+D196+D202+D208+D214+D220+D226</f>
        <v>55449.4</v>
      </c>
      <c r="E28" s="168">
        <f>E34+E40+E46+E52+E58+E64+E82+E88+E94+E100+E106+E112+E118+E124+E130+E136+E142+E148+E154+E160+E166+E172+E178+E184+E190+E196+E202+E208+E214+E220+E226</f>
        <v>47633.9</v>
      </c>
      <c r="F28" s="161">
        <f>E28/D28*100</f>
        <v>85.90516759423907</v>
      </c>
      <c r="G28" s="168"/>
      <c r="H28" s="168"/>
      <c r="I28" s="168"/>
      <c r="J28" s="171"/>
    </row>
    <row r="29" spans="1:10" ht="31.5">
      <c r="A29" s="169"/>
      <c r="B29" s="170"/>
      <c r="C29" s="139" t="s">
        <v>261</v>
      </c>
      <c r="D29" s="168">
        <f>D35+D41+D47+D53+D59+D65+D71+D77+D83+D89+D95+D101+D107+D113+D119+D125+D131+D137+D143+D149+D155+D161+D167+D173+D179+D185+D191+D197+D203+D215+D227+D209</f>
        <v>37433.6</v>
      </c>
      <c r="E29" s="168">
        <f>E35+E41+E47+E53+E59+E65+E71+E77+E83+E89+E95+E101+E107+E113+E119+E125+E131+E137+E143+E149+E155+E161+E167+E173+E179+E185+E191+E197+E203+E215+E227+E209</f>
        <v>29733.3</v>
      </c>
      <c r="F29" s="161">
        <f>E29/D29*100</f>
        <v>79.42944306719097</v>
      </c>
      <c r="G29" s="168"/>
      <c r="H29" s="168"/>
      <c r="I29" s="168"/>
      <c r="J29" s="171"/>
    </row>
    <row r="30" spans="1:10" ht="31.5">
      <c r="A30" s="169"/>
      <c r="B30" s="170"/>
      <c r="C30" s="139" t="s">
        <v>262</v>
      </c>
      <c r="D30" s="168">
        <f>D36+D42+D48+D54+D60+D66+D72+D78+D84+D90+D96+D102+D108+D114+D120+D126+D132+D138+D150+D156+D162+D168+D174+D180+D186+D192+D198+D204+D210+D216+D228</f>
        <v>316.5</v>
      </c>
      <c r="E30" s="168">
        <f>E36+E42+E48+E54+E60+E66+E72+E78+E84+E90+E96+E102+E108+E114+E120+E126+E132+E138+E150+E156+E162+E168+E174+E180+E186+E192+E198+E204+E210+E216+E228</f>
        <v>62.04</v>
      </c>
      <c r="F30" s="161">
        <f>E30/D30*100</f>
        <v>19.601895734597154</v>
      </c>
      <c r="G30" s="168"/>
      <c r="H30" s="168"/>
      <c r="I30" s="168"/>
      <c r="J30" s="171"/>
    </row>
    <row r="31" spans="1:10" s="96" customFormat="1" ht="15.75">
      <c r="A31" s="169" t="s">
        <v>269</v>
      </c>
      <c r="B31" s="172" t="s">
        <v>308</v>
      </c>
      <c r="C31" s="138" t="s">
        <v>41</v>
      </c>
      <c r="D31" s="157">
        <f>D32+D33+D34</f>
        <v>3480.4</v>
      </c>
      <c r="E31" s="157">
        <f>E32+E33+E34+E35</f>
        <v>3480.4</v>
      </c>
      <c r="F31" s="157">
        <f>E31/D31*100</f>
        <v>100</v>
      </c>
      <c r="G31" s="157">
        <f>G32+G33+G34+G35+G36</f>
        <v>0</v>
      </c>
      <c r="H31" s="157">
        <f>H32+H33+H34+H35+H36</f>
        <v>0</v>
      </c>
      <c r="I31" s="157">
        <f>I32+I33+I34+I35+I36</f>
        <v>0</v>
      </c>
      <c r="J31" s="167" t="s">
        <v>324</v>
      </c>
    </row>
    <row r="32" spans="1:10" ht="15.75">
      <c r="A32" s="169"/>
      <c r="B32" s="173"/>
      <c r="C32" s="139" t="s">
        <v>37</v>
      </c>
      <c r="D32" s="168">
        <v>0</v>
      </c>
      <c r="E32" s="168">
        <v>0</v>
      </c>
      <c r="F32" s="161">
        <v>0</v>
      </c>
      <c r="G32" s="161"/>
      <c r="H32" s="161"/>
      <c r="I32" s="161"/>
      <c r="J32" s="167"/>
    </row>
    <row r="33" spans="1:10" ht="18.75" customHeight="1">
      <c r="A33" s="169"/>
      <c r="B33" s="173"/>
      <c r="C33" s="139" t="s">
        <v>2</v>
      </c>
      <c r="D33" s="168">
        <v>0</v>
      </c>
      <c r="E33" s="168">
        <v>0</v>
      </c>
      <c r="F33" s="161">
        <v>0</v>
      </c>
      <c r="G33" s="161"/>
      <c r="H33" s="161"/>
      <c r="I33" s="161"/>
      <c r="J33" s="167"/>
    </row>
    <row r="34" spans="1:10" ht="15.75">
      <c r="A34" s="169"/>
      <c r="B34" s="173"/>
      <c r="C34" s="139" t="s">
        <v>259</v>
      </c>
      <c r="D34" s="168">
        <v>3480.4</v>
      </c>
      <c r="E34" s="168">
        <v>3480.4</v>
      </c>
      <c r="F34" s="161">
        <f>E34/D34*100</f>
        <v>100</v>
      </c>
      <c r="G34" s="161"/>
      <c r="H34" s="161"/>
      <c r="I34" s="161"/>
      <c r="J34" s="167"/>
    </row>
    <row r="35" spans="1:10" ht="31.5">
      <c r="A35" s="169"/>
      <c r="B35" s="173"/>
      <c r="C35" s="139" t="s">
        <v>261</v>
      </c>
      <c r="D35" s="168">
        <v>0</v>
      </c>
      <c r="E35" s="168">
        <v>0</v>
      </c>
      <c r="F35" s="161">
        <v>0</v>
      </c>
      <c r="G35" s="161"/>
      <c r="H35" s="161"/>
      <c r="I35" s="161"/>
      <c r="J35" s="167"/>
    </row>
    <row r="36" spans="1:10" ht="31.5">
      <c r="A36" s="169"/>
      <c r="B36" s="174"/>
      <c r="C36" s="139" t="s">
        <v>262</v>
      </c>
      <c r="D36" s="168">
        <v>210.5</v>
      </c>
      <c r="E36" s="168">
        <v>0</v>
      </c>
      <c r="F36" s="161">
        <v>0</v>
      </c>
      <c r="G36" s="161"/>
      <c r="H36" s="161"/>
      <c r="I36" s="161"/>
      <c r="J36" s="167"/>
    </row>
    <row r="37" spans="1:10" s="96" customFormat="1" ht="15.75">
      <c r="A37" s="169" t="s">
        <v>270</v>
      </c>
      <c r="B37" s="170" t="s">
        <v>309</v>
      </c>
      <c r="C37" s="138" t="s">
        <v>41</v>
      </c>
      <c r="D37" s="157">
        <f>D38+D39+D40</f>
        <v>1080.9</v>
      </c>
      <c r="E37" s="157">
        <f>E38+E39+E40</f>
        <v>1079.1</v>
      </c>
      <c r="F37" s="157">
        <f>E37/D37*100</f>
        <v>99.83347210657783</v>
      </c>
      <c r="G37" s="157">
        <f>G38+G39+G40+G41+G42</f>
        <v>0</v>
      </c>
      <c r="H37" s="157">
        <f>H38+H39+H40+H41+H42</f>
        <v>0</v>
      </c>
      <c r="I37" s="157">
        <f>I38+I39+I40+I41+I42</f>
        <v>0</v>
      </c>
      <c r="J37" s="175" t="s">
        <v>324</v>
      </c>
    </row>
    <row r="38" spans="1:10" ht="15.75">
      <c r="A38" s="169"/>
      <c r="B38" s="170"/>
      <c r="C38" s="139" t="s">
        <v>37</v>
      </c>
      <c r="D38" s="168">
        <v>0</v>
      </c>
      <c r="E38" s="168">
        <v>0</v>
      </c>
      <c r="F38" s="161">
        <v>0</v>
      </c>
      <c r="G38" s="161"/>
      <c r="H38" s="161"/>
      <c r="I38" s="161"/>
      <c r="J38" s="176"/>
    </row>
    <row r="39" spans="1:10" ht="16.5" customHeight="1">
      <c r="A39" s="169"/>
      <c r="B39" s="170"/>
      <c r="C39" s="139" t="s">
        <v>2</v>
      </c>
      <c r="D39" s="168">
        <v>0</v>
      </c>
      <c r="E39" s="168">
        <v>0</v>
      </c>
      <c r="F39" s="161">
        <v>0</v>
      </c>
      <c r="G39" s="161"/>
      <c r="H39" s="161"/>
      <c r="I39" s="161"/>
      <c r="J39" s="176"/>
    </row>
    <row r="40" spans="1:10" ht="15.75">
      <c r="A40" s="169"/>
      <c r="B40" s="170"/>
      <c r="C40" s="139" t="s">
        <v>259</v>
      </c>
      <c r="D40" s="168">
        <v>1080.9</v>
      </c>
      <c r="E40" s="168">
        <v>1079.1</v>
      </c>
      <c r="F40" s="161">
        <f>E40/D40*100</f>
        <v>99.83347210657783</v>
      </c>
      <c r="G40" s="161"/>
      <c r="H40" s="161"/>
      <c r="I40" s="161"/>
      <c r="J40" s="176"/>
    </row>
    <row r="41" spans="1:10" ht="31.5">
      <c r="A41" s="169"/>
      <c r="B41" s="170"/>
      <c r="C41" s="139" t="s">
        <v>261</v>
      </c>
      <c r="D41" s="168">
        <v>0</v>
      </c>
      <c r="E41" s="168">
        <v>0</v>
      </c>
      <c r="F41" s="161">
        <v>0</v>
      </c>
      <c r="G41" s="161"/>
      <c r="H41" s="161"/>
      <c r="I41" s="161"/>
      <c r="J41" s="176"/>
    </row>
    <row r="42" spans="1:10" ht="31.5">
      <c r="A42" s="169"/>
      <c r="B42" s="170"/>
      <c r="C42" s="139" t="s">
        <v>262</v>
      </c>
      <c r="D42" s="168">
        <v>0</v>
      </c>
      <c r="E42" s="168">
        <v>0</v>
      </c>
      <c r="F42" s="161">
        <v>0</v>
      </c>
      <c r="G42" s="161"/>
      <c r="H42" s="161"/>
      <c r="I42" s="161"/>
      <c r="J42" s="177"/>
    </row>
    <row r="43" spans="1:10" s="96" customFormat="1" ht="15.75">
      <c r="A43" s="169" t="s">
        <v>271</v>
      </c>
      <c r="B43" s="170" t="s">
        <v>310</v>
      </c>
      <c r="C43" s="138" t="s">
        <v>41</v>
      </c>
      <c r="D43" s="157">
        <f>D44+D45+D46</f>
        <v>600</v>
      </c>
      <c r="E43" s="157">
        <f>E44+E45+E46</f>
        <v>584.9</v>
      </c>
      <c r="F43" s="157">
        <f>E43/D43*100</f>
        <v>97.48333333333333</v>
      </c>
      <c r="G43" s="157">
        <f>G44+G45+G46+G47+G48</f>
        <v>0</v>
      </c>
      <c r="H43" s="157">
        <f>H44+H45+H46+H47+H48</f>
        <v>0</v>
      </c>
      <c r="I43" s="157">
        <f>I44+I45+I46+I47+I48</f>
        <v>0</v>
      </c>
      <c r="J43" s="175" t="s">
        <v>324</v>
      </c>
    </row>
    <row r="44" spans="1:10" ht="15.75">
      <c r="A44" s="169"/>
      <c r="B44" s="170"/>
      <c r="C44" s="139" t="s">
        <v>37</v>
      </c>
      <c r="D44" s="168">
        <v>0</v>
      </c>
      <c r="E44" s="168">
        <v>0</v>
      </c>
      <c r="F44" s="161">
        <v>0</v>
      </c>
      <c r="G44" s="161"/>
      <c r="H44" s="161"/>
      <c r="I44" s="161"/>
      <c r="J44" s="176"/>
    </row>
    <row r="45" spans="1:10" ht="14.25" customHeight="1">
      <c r="A45" s="169"/>
      <c r="B45" s="170"/>
      <c r="C45" s="139" t="s">
        <v>2</v>
      </c>
      <c r="D45" s="168">
        <v>0</v>
      </c>
      <c r="E45" s="168">
        <v>0</v>
      </c>
      <c r="F45" s="161">
        <v>0</v>
      </c>
      <c r="G45" s="161"/>
      <c r="H45" s="161"/>
      <c r="I45" s="161"/>
      <c r="J45" s="176"/>
    </row>
    <row r="46" spans="1:10" ht="15.75">
      <c r="A46" s="169"/>
      <c r="B46" s="170"/>
      <c r="C46" s="139" t="s">
        <v>259</v>
      </c>
      <c r="D46" s="168">
        <f>600+D47</f>
        <v>600</v>
      </c>
      <c r="E46" s="168">
        <v>584.9</v>
      </c>
      <c r="F46" s="161">
        <f>E46/D46*100</f>
        <v>97.48333333333333</v>
      </c>
      <c r="G46" s="161"/>
      <c r="H46" s="161"/>
      <c r="I46" s="161"/>
      <c r="J46" s="176"/>
    </row>
    <row r="47" spans="1:10" ht="31.5">
      <c r="A47" s="169"/>
      <c r="B47" s="170"/>
      <c r="C47" s="139" t="s">
        <v>261</v>
      </c>
      <c r="D47" s="168">
        <v>0</v>
      </c>
      <c r="E47" s="168">
        <v>0</v>
      </c>
      <c r="F47" s="161">
        <v>0</v>
      </c>
      <c r="G47" s="161"/>
      <c r="H47" s="161"/>
      <c r="I47" s="161"/>
      <c r="J47" s="176"/>
    </row>
    <row r="48" spans="1:10" ht="33" customHeight="1">
      <c r="A48" s="169"/>
      <c r="B48" s="170"/>
      <c r="C48" s="139" t="s">
        <v>262</v>
      </c>
      <c r="D48" s="168">
        <v>0</v>
      </c>
      <c r="E48" s="168">
        <v>0</v>
      </c>
      <c r="F48" s="161">
        <v>0</v>
      </c>
      <c r="G48" s="161"/>
      <c r="H48" s="161"/>
      <c r="I48" s="161"/>
      <c r="J48" s="177"/>
    </row>
    <row r="49" spans="1:10" ht="15" customHeight="1">
      <c r="A49" s="169" t="s">
        <v>272</v>
      </c>
      <c r="B49" s="170" t="s">
        <v>311</v>
      </c>
      <c r="C49" s="138" t="s">
        <v>41</v>
      </c>
      <c r="D49" s="157">
        <f>D50+D51+D52</f>
        <v>1500</v>
      </c>
      <c r="E49" s="157">
        <f>E50+E51+E52</f>
        <v>1500</v>
      </c>
      <c r="F49" s="157">
        <f>E49/D49*100</f>
        <v>100</v>
      </c>
      <c r="G49" s="157">
        <f>G50+G51+G52+G53+G54</f>
        <v>0</v>
      </c>
      <c r="H49" s="157">
        <f>H50+H51+H52+H53+H54</f>
        <v>0</v>
      </c>
      <c r="I49" s="157">
        <f>I50+I51+I52+I53+I54</f>
        <v>0</v>
      </c>
      <c r="J49" s="175" t="s">
        <v>324</v>
      </c>
    </row>
    <row r="50" spans="1:10" ht="15.75">
      <c r="A50" s="169"/>
      <c r="B50" s="170"/>
      <c r="C50" s="139" t="s">
        <v>37</v>
      </c>
      <c r="D50" s="168">
        <v>0</v>
      </c>
      <c r="E50" s="168">
        <v>0</v>
      </c>
      <c r="F50" s="161">
        <v>0</v>
      </c>
      <c r="G50" s="161"/>
      <c r="H50" s="161"/>
      <c r="I50" s="161"/>
      <c r="J50" s="176"/>
    </row>
    <row r="51" spans="1:10" ht="14.25" customHeight="1">
      <c r="A51" s="169"/>
      <c r="B51" s="170"/>
      <c r="C51" s="139" t="s">
        <v>2</v>
      </c>
      <c r="D51" s="168">
        <v>0</v>
      </c>
      <c r="E51" s="168">
        <v>0</v>
      </c>
      <c r="F51" s="161">
        <v>0</v>
      </c>
      <c r="G51" s="161"/>
      <c r="H51" s="161"/>
      <c r="I51" s="161"/>
      <c r="J51" s="176"/>
    </row>
    <row r="52" spans="1:10" ht="15.75">
      <c r="A52" s="169"/>
      <c r="B52" s="170"/>
      <c r="C52" s="139" t="s">
        <v>259</v>
      </c>
      <c r="D52" s="168">
        <f>D53</f>
        <v>1500</v>
      </c>
      <c r="E52" s="168">
        <f>E53</f>
        <v>1500</v>
      </c>
      <c r="F52" s="161">
        <f>E52/D52*100</f>
        <v>100</v>
      </c>
      <c r="G52" s="161"/>
      <c r="H52" s="161"/>
      <c r="I52" s="161"/>
      <c r="J52" s="176"/>
    </row>
    <row r="53" spans="1:10" ht="31.5">
      <c r="A53" s="169"/>
      <c r="B53" s="170"/>
      <c r="C53" s="139" t="s">
        <v>261</v>
      </c>
      <c r="D53" s="168">
        <v>1500</v>
      </c>
      <c r="E53" s="168">
        <v>1500</v>
      </c>
      <c r="F53" s="161">
        <f>E53/D53*100</f>
        <v>100</v>
      </c>
      <c r="G53" s="161"/>
      <c r="H53" s="161"/>
      <c r="I53" s="161"/>
      <c r="J53" s="176"/>
    </row>
    <row r="54" spans="1:10" ht="31.5">
      <c r="A54" s="169"/>
      <c r="B54" s="170"/>
      <c r="C54" s="139" t="s">
        <v>262</v>
      </c>
      <c r="D54" s="168">
        <v>0</v>
      </c>
      <c r="E54" s="168">
        <v>0</v>
      </c>
      <c r="F54" s="161">
        <v>0</v>
      </c>
      <c r="G54" s="161"/>
      <c r="H54" s="161"/>
      <c r="I54" s="161"/>
      <c r="J54" s="177"/>
    </row>
    <row r="55" spans="1:10" ht="15.75">
      <c r="A55" s="169" t="s">
        <v>273</v>
      </c>
      <c r="B55" s="170" t="s">
        <v>312</v>
      </c>
      <c r="C55" s="138" t="s">
        <v>41</v>
      </c>
      <c r="D55" s="157">
        <f>D56+D57+D58</f>
        <v>2814.3</v>
      </c>
      <c r="E55" s="157">
        <f>E56+E57+E58</f>
        <v>1635.5</v>
      </c>
      <c r="F55" s="157">
        <f>E55/D55*100</f>
        <v>58.11391820346089</v>
      </c>
      <c r="G55" s="157">
        <f>G56+G57+G58+G59+G60</f>
        <v>0</v>
      </c>
      <c r="H55" s="157">
        <f>H56+H57+H58+H59+H60</f>
        <v>0</v>
      </c>
      <c r="I55" s="157">
        <f>I56+I57+I58+I59+I60</f>
        <v>0</v>
      </c>
      <c r="J55" s="175" t="s">
        <v>347</v>
      </c>
    </row>
    <row r="56" spans="1:10" ht="15.75">
      <c r="A56" s="169"/>
      <c r="B56" s="170"/>
      <c r="C56" s="139" t="s">
        <v>37</v>
      </c>
      <c r="D56" s="168">
        <v>0</v>
      </c>
      <c r="E56" s="168">
        <v>0</v>
      </c>
      <c r="F56" s="161">
        <v>0</v>
      </c>
      <c r="G56" s="161"/>
      <c r="H56" s="161"/>
      <c r="I56" s="161"/>
      <c r="J56" s="176"/>
    </row>
    <row r="57" spans="1:10" ht="15" customHeight="1">
      <c r="A57" s="169"/>
      <c r="B57" s="170"/>
      <c r="C57" s="139" t="s">
        <v>2</v>
      </c>
      <c r="D57" s="168">
        <v>0</v>
      </c>
      <c r="E57" s="168">
        <v>0</v>
      </c>
      <c r="F57" s="161">
        <v>0</v>
      </c>
      <c r="G57" s="161"/>
      <c r="H57" s="161"/>
      <c r="I57" s="161"/>
      <c r="J57" s="176"/>
    </row>
    <row r="58" spans="1:10" ht="15.75">
      <c r="A58" s="169"/>
      <c r="B58" s="170"/>
      <c r="C58" s="139" t="s">
        <v>259</v>
      </c>
      <c r="D58" s="168">
        <f>D59</f>
        <v>2814.3</v>
      </c>
      <c r="E58" s="168">
        <f>E59</f>
        <v>1635.5</v>
      </c>
      <c r="F58" s="161">
        <f>E58/D58*100</f>
        <v>58.11391820346089</v>
      </c>
      <c r="G58" s="161"/>
      <c r="H58" s="161"/>
      <c r="I58" s="161"/>
      <c r="J58" s="176"/>
    </row>
    <row r="59" spans="1:10" ht="31.5">
      <c r="A59" s="169"/>
      <c r="B59" s="170"/>
      <c r="C59" s="139" t="s">
        <v>261</v>
      </c>
      <c r="D59" s="168">
        <v>2814.3</v>
      </c>
      <c r="E59" s="168">
        <v>1635.5</v>
      </c>
      <c r="F59" s="161">
        <v>0</v>
      </c>
      <c r="G59" s="161"/>
      <c r="H59" s="161"/>
      <c r="I59" s="161"/>
      <c r="J59" s="176"/>
    </row>
    <row r="60" spans="1:10" ht="31.5">
      <c r="A60" s="169"/>
      <c r="B60" s="170"/>
      <c r="C60" s="139" t="s">
        <v>262</v>
      </c>
      <c r="D60" s="168">
        <v>0</v>
      </c>
      <c r="E60" s="168">
        <v>0</v>
      </c>
      <c r="F60" s="161">
        <v>0</v>
      </c>
      <c r="G60" s="161"/>
      <c r="H60" s="161"/>
      <c r="I60" s="161"/>
      <c r="J60" s="177"/>
    </row>
    <row r="61" spans="1:10" ht="15.75">
      <c r="A61" s="169" t="s">
        <v>274</v>
      </c>
      <c r="B61" s="170" t="s">
        <v>313</v>
      </c>
      <c r="C61" s="138" t="s">
        <v>41</v>
      </c>
      <c r="D61" s="157">
        <f>D62+D63+D64</f>
        <v>5225.1</v>
      </c>
      <c r="E61" s="157">
        <f>E62+E63+E64</f>
        <v>5194.799999999999</v>
      </c>
      <c r="F61" s="157">
        <f>E61/D61*100</f>
        <v>99.42010679221448</v>
      </c>
      <c r="G61" s="157">
        <f>G62+G63+G64+G65+G66</f>
        <v>0</v>
      </c>
      <c r="H61" s="157">
        <f>H62+H63+H64+H65+H66</f>
        <v>0</v>
      </c>
      <c r="I61" s="157">
        <f>I62+I63+I64+I65+I66</f>
        <v>0</v>
      </c>
      <c r="J61" s="175" t="s">
        <v>348</v>
      </c>
    </row>
    <row r="62" spans="1:10" ht="15.75">
      <c r="A62" s="169"/>
      <c r="B62" s="170"/>
      <c r="C62" s="139" t="s">
        <v>37</v>
      </c>
      <c r="D62" s="168">
        <v>0</v>
      </c>
      <c r="E62" s="168">
        <v>0</v>
      </c>
      <c r="F62" s="161">
        <v>0</v>
      </c>
      <c r="G62" s="161"/>
      <c r="H62" s="161"/>
      <c r="I62" s="161"/>
      <c r="J62" s="176"/>
    </row>
    <row r="63" spans="1:10" ht="15.75" customHeight="1">
      <c r="A63" s="169"/>
      <c r="B63" s="170"/>
      <c r="C63" s="139" t="s">
        <v>2</v>
      </c>
      <c r="D63" s="168">
        <v>0</v>
      </c>
      <c r="E63" s="168">
        <v>0</v>
      </c>
      <c r="F63" s="161">
        <v>0</v>
      </c>
      <c r="G63" s="161"/>
      <c r="H63" s="161"/>
      <c r="I63" s="161"/>
      <c r="J63" s="176"/>
    </row>
    <row r="64" spans="1:10" ht="15.75">
      <c r="A64" s="169"/>
      <c r="B64" s="170"/>
      <c r="C64" s="139" t="s">
        <v>259</v>
      </c>
      <c r="D64" s="168">
        <f>D70+D76</f>
        <v>5225.1</v>
      </c>
      <c r="E64" s="168">
        <f>E70+E76</f>
        <v>5194.799999999999</v>
      </c>
      <c r="F64" s="161">
        <f>E64/D64*100</f>
        <v>99.42010679221448</v>
      </c>
      <c r="G64" s="161"/>
      <c r="H64" s="161"/>
      <c r="I64" s="161"/>
      <c r="J64" s="176"/>
    </row>
    <row r="65" spans="1:10" ht="31.5">
      <c r="A65" s="169"/>
      <c r="B65" s="170"/>
      <c r="C65" s="139" t="s">
        <v>261</v>
      </c>
      <c r="D65" s="168">
        <v>0</v>
      </c>
      <c r="E65" s="168">
        <v>0</v>
      </c>
      <c r="F65" s="161">
        <v>0</v>
      </c>
      <c r="G65" s="161"/>
      <c r="H65" s="161"/>
      <c r="I65" s="161"/>
      <c r="J65" s="176"/>
    </row>
    <row r="66" spans="1:10" ht="31.5">
      <c r="A66" s="169"/>
      <c r="B66" s="170"/>
      <c r="C66" s="139" t="s">
        <v>262</v>
      </c>
      <c r="D66" s="168">
        <v>53</v>
      </c>
      <c r="E66" s="168">
        <f>E72+E78</f>
        <v>31.02</v>
      </c>
      <c r="F66" s="161">
        <f>E66/D66*100</f>
        <v>58.528301886792455</v>
      </c>
      <c r="G66" s="161"/>
      <c r="H66" s="161"/>
      <c r="I66" s="161"/>
      <c r="J66" s="177"/>
    </row>
    <row r="67" spans="1:10" ht="15.75">
      <c r="A67" s="169" t="s">
        <v>280</v>
      </c>
      <c r="B67" s="170" t="s">
        <v>315</v>
      </c>
      <c r="C67" s="138" t="s">
        <v>41</v>
      </c>
      <c r="D67" s="157">
        <f>D68+D69+D70</f>
        <v>3032.1</v>
      </c>
      <c r="E67" s="157">
        <f>E68+E69+E70</f>
        <v>3032.1</v>
      </c>
      <c r="F67" s="157">
        <f>E67/D67*100</f>
        <v>100</v>
      </c>
      <c r="G67" s="157">
        <f>G68+G69+G70+G71+G72</f>
        <v>0</v>
      </c>
      <c r="H67" s="157">
        <f>H68+H69+H70+H71+H72</f>
        <v>0</v>
      </c>
      <c r="I67" s="157">
        <f>I68+I69+I70+I71+I72</f>
        <v>0</v>
      </c>
      <c r="J67" s="175" t="s">
        <v>324</v>
      </c>
    </row>
    <row r="68" spans="1:10" ht="15.75">
      <c r="A68" s="169"/>
      <c r="B68" s="170"/>
      <c r="C68" s="139" t="s">
        <v>37</v>
      </c>
      <c r="D68" s="168">
        <v>0</v>
      </c>
      <c r="E68" s="168">
        <v>0</v>
      </c>
      <c r="F68" s="161">
        <v>0</v>
      </c>
      <c r="G68" s="161"/>
      <c r="H68" s="161"/>
      <c r="I68" s="168"/>
      <c r="J68" s="176"/>
    </row>
    <row r="69" spans="1:10" ht="14.25" customHeight="1">
      <c r="A69" s="169"/>
      <c r="B69" s="170"/>
      <c r="C69" s="139" t="s">
        <v>2</v>
      </c>
      <c r="D69" s="168">
        <v>0</v>
      </c>
      <c r="E69" s="168">
        <v>0</v>
      </c>
      <c r="F69" s="161">
        <v>0</v>
      </c>
      <c r="G69" s="161"/>
      <c r="H69" s="161"/>
      <c r="I69" s="168"/>
      <c r="J69" s="176"/>
    </row>
    <row r="70" spans="1:10" ht="15.75">
      <c r="A70" s="169"/>
      <c r="B70" s="170"/>
      <c r="C70" s="139" t="s">
        <v>259</v>
      </c>
      <c r="D70" s="168">
        <v>3032.1</v>
      </c>
      <c r="E70" s="168">
        <v>3032.1</v>
      </c>
      <c r="F70" s="161">
        <f>E70/D70*100</f>
        <v>100</v>
      </c>
      <c r="G70" s="161"/>
      <c r="H70" s="161"/>
      <c r="I70" s="168"/>
      <c r="J70" s="176"/>
    </row>
    <row r="71" spans="1:10" ht="31.5">
      <c r="A71" s="169"/>
      <c r="B71" s="170"/>
      <c r="C71" s="139" t="s">
        <v>261</v>
      </c>
      <c r="D71" s="168">
        <v>0</v>
      </c>
      <c r="E71" s="168">
        <v>0</v>
      </c>
      <c r="F71" s="161">
        <v>0</v>
      </c>
      <c r="G71" s="161"/>
      <c r="H71" s="161"/>
      <c r="I71" s="168"/>
      <c r="J71" s="176"/>
    </row>
    <row r="72" spans="1:10" ht="31.5">
      <c r="A72" s="169"/>
      <c r="B72" s="170"/>
      <c r="C72" s="139" t="s">
        <v>262</v>
      </c>
      <c r="D72" s="168">
        <v>31.02</v>
      </c>
      <c r="E72" s="168">
        <v>31.02</v>
      </c>
      <c r="F72" s="161">
        <f>E72/D72*100</f>
        <v>100</v>
      </c>
      <c r="G72" s="161"/>
      <c r="H72" s="161"/>
      <c r="I72" s="168"/>
      <c r="J72" s="177"/>
    </row>
    <row r="73" spans="1:10" ht="15" customHeight="1">
      <c r="A73" s="169" t="s">
        <v>281</v>
      </c>
      <c r="B73" s="170" t="s">
        <v>316</v>
      </c>
      <c r="C73" s="138" t="s">
        <v>41</v>
      </c>
      <c r="D73" s="157">
        <f>D74+D75+D76</f>
        <v>2193</v>
      </c>
      <c r="E73" s="157">
        <f>E74+E75+E76</f>
        <v>2162.7</v>
      </c>
      <c r="F73" s="157">
        <f>E73/D73*100</f>
        <v>98.61833105335155</v>
      </c>
      <c r="G73" s="157">
        <f>G74+G75+G76+G77+G78</f>
        <v>0</v>
      </c>
      <c r="H73" s="157">
        <f>H74+H75+H76+H77+H78</f>
        <v>0</v>
      </c>
      <c r="I73" s="157">
        <f>I74+I75+I76+I77+I78</f>
        <v>0</v>
      </c>
      <c r="J73" s="175" t="s">
        <v>324</v>
      </c>
    </row>
    <row r="74" spans="1:10" ht="15.75">
      <c r="A74" s="169"/>
      <c r="B74" s="170"/>
      <c r="C74" s="139" t="s">
        <v>37</v>
      </c>
      <c r="D74" s="168">
        <v>0</v>
      </c>
      <c r="E74" s="168">
        <v>0</v>
      </c>
      <c r="F74" s="161">
        <v>0</v>
      </c>
      <c r="G74" s="161"/>
      <c r="H74" s="161"/>
      <c r="I74" s="168"/>
      <c r="J74" s="176"/>
    </row>
    <row r="75" spans="1:10" ht="15" customHeight="1">
      <c r="A75" s="169"/>
      <c r="B75" s="170"/>
      <c r="C75" s="139" t="s">
        <v>2</v>
      </c>
      <c r="D75" s="168">
        <v>0</v>
      </c>
      <c r="E75" s="168">
        <v>0</v>
      </c>
      <c r="F75" s="161">
        <v>0</v>
      </c>
      <c r="G75" s="161"/>
      <c r="H75" s="161"/>
      <c r="I75" s="168"/>
      <c r="J75" s="176"/>
    </row>
    <row r="76" spans="1:10" ht="15.75">
      <c r="A76" s="169"/>
      <c r="B76" s="170"/>
      <c r="C76" s="139" t="s">
        <v>259</v>
      </c>
      <c r="D76" s="168">
        <f>2193+D77</f>
        <v>2193</v>
      </c>
      <c r="E76" s="168">
        <v>2162.7</v>
      </c>
      <c r="F76" s="161">
        <f>E76/D76*100</f>
        <v>98.61833105335155</v>
      </c>
      <c r="G76" s="161"/>
      <c r="H76" s="161"/>
      <c r="I76" s="168"/>
      <c r="J76" s="176"/>
    </row>
    <row r="77" spans="1:11" ht="31.5">
      <c r="A77" s="169"/>
      <c r="B77" s="170"/>
      <c r="C77" s="139" t="s">
        <v>261</v>
      </c>
      <c r="D77" s="168">
        <v>0</v>
      </c>
      <c r="E77" s="168">
        <v>0</v>
      </c>
      <c r="F77" s="161">
        <v>0</v>
      </c>
      <c r="G77" s="161"/>
      <c r="H77" s="161"/>
      <c r="I77" s="168"/>
      <c r="J77" s="176"/>
      <c r="K77" s="98"/>
    </row>
    <row r="78" spans="1:10" ht="31.5">
      <c r="A78" s="169"/>
      <c r="B78" s="170"/>
      <c r="C78" s="139" t="s">
        <v>262</v>
      </c>
      <c r="D78" s="168">
        <v>21.98</v>
      </c>
      <c r="E78" s="168">
        <v>0</v>
      </c>
      <c r="F78" s="161">
        <f>E78/D78*100</f>
        <v>0</v>
      </c>
      <c r="G78" s="161"/>
      <c r="H78" s="161"/>
      <c r="I78" s="168"/>
      <c r="J78" s="177"/>
    </row>
    <row r="79" spans="1:10" ht="15" customHeight="1" hidden="1">
      <c r="A79" s="169" t="s">
        <v>275</v>
      </c>
      <c r="B79" s="170" t="s">
        <v>314</v>
      </c>
      <c r="C79" s="138" t="s">
        <v>41</v>
      </c>
      <c r="D79" s="157">
        <f>D80+D81+D82+D83</f>
        <v>0</v>
      </c>
      <c r="E79" s="157">
        <f>E80+E81+E82+E83</f>
        <v>0</v>
      </c>
      <c r="F79" s="157" t="e">
        <f>E79/D79*100</f>
        <v>#DIV/0!</v>
      </c>
      <c r="G79" s="157">
        <f>G80+G81+G82+G83+G84</f>
        <v>0</v>
      </c>
      <c r="H79" s="157">
        <f>H80+H81+H82+H83+H84</f>
        <v>0</v>
      </c>
      <c r="I79" s="157">
        <f>I80+I81+I82+I83+I84</f>
        <v>0</v>
      </c>
      <c r="J79" s="175"/>
    </row>
    <row r="80" spans="1:10" ht="15.75" hidden="1">
      <c r="A80" s="169"/>
      <c r="B80" s="170"/>
      <c r="C80" s="139" t="s">
        <v>37</v>
      </c>
      <c r="D80" s="168">
        <v>0</v>
      </c>
      <c r="E80" s="168">
        <v>0</v>
      </c>
      <c r="F80" s="161">
        <v>0</v>
      </c>
      <c r="G80" s="161"/>
      <c r="H80" s="161"/>
      <c r="I80" s="168"/>
      <c r="J80" s="176"/>
    </row>
    <row r="81" spans="1:10" ht="13.5" customHeight="1" hidden="1">
      <c r="A81" s="169"/>
      <c r="B81" s="170"/>
      <c r="C81" s="139" t="s">
        <v>2</v>
      </c>
      <c r="D81" s="168">
        <v>0</v>
      </c>
      <c r="E81" s="168">
        <v>0</v>
      </c>
      <c r="F81" s="161">
        <v>0</v>
      </c>
      <c r="G81" s="161"/>
      <c r="H81" s="161"/>
      <c r="I81" s="168"/>
      <c r="J81" s="176"/>
    </row>
    <row r="82" spans="1:10" ht="15.75" hidden="1">
      <c r="A82" s="169"/>
      <c r="B82" s="170"/>
      <c r="C82" s="139" t="s">
        <v>259</v>
      </c>
      <c r="D82" s="168">
        <v>0</v>
      </c>
      <c r="E82" s="168">
        <v>0</v>
      </c>
      <c r="F82" s="161">
        <v>0</v>
      </c>
      <c r="G82" s="161"/>
      <c r="H82" s="161"/>
      <c r="I82" s="168"/>
      <c r="J82" s="176"/>
    </row>
    <row r="83" spans="1:10" ht="31.5" hidden="1">
      <c r="A83" s="169"/>
      <c r="B83" s="170"/>
      <c r="C83" s="139" t="s">
        <v>261</v>
      </c>
      <c r="D83" s="168">
        <v>0</v>
      </c>
      <c r="E83" s="168">
        <v>0</v>
      </c>
      <c r="F83" s="161">
        <v>0</v>
      </c>
      <c r="G83" s="161"/>
      <c r="H83" s="161"/>
      <c r="I83" s="168"/>
      <c r="J83" s="176"/>
    </row>
    <row r="84" spans="1:10" ht="31.5" hidden="1">
      <c r="A84" s="169"/>
      <c r="B84" s="170"/>
      <c r="C84" s="139" t="s">
        <v>262</v>
      </c>
      <c r="D84" s="168">
        <v>0</v>
      </c>
      <c r="E84" s="168">
        <v>0</v>
      </c>
      <c r="F84" s="161">
        <v>0</v>
      </c>
      <c r="G84" s="161"/>
      <c r="H84" s="161"/>
      <c r="I84" s="168"/>
      <c r="J84" s="177"/>
    </row>
    <row r="85" spans="1:10" ht="15.75">
      <c r="A85" s="169" t="s">
        <v>276</v>
      </c>
      <c r="B85" s="170" t="s">
        <v>317</v>
      </c>
      <c r="C85" s="138" t="s">
        <v>41</v>
      </c>
      <c r="D85" s="157">
        <f>D86+D87+D88</f>
        <v>5245</v>
      </c>
      <c r="E85" s="157">
        <f>E86+E87+E88</f>
        <v>5245</v>
      </c>
      <c r="F85" s="157">
        <f>E85/D85*100</f>
        <v>100</v>
      </c>
      <c r="G85" s="157">
        <f>G86+G87+G88+G89+G90</f>
        <v>0</v>
      </c>
      <c r="H85" s="157">
        <f>H86+H87+H88+H89+H90</f>
        <v>0</v>
      </c>
      <c r="I85" s="157">
        <f>I86+I87+I88+I89+I90</f>
        <v>0</v>
      </c>
      <c r="J85" s="175" t="s">
        <v>324</v>
      </c>
    </row>
    <row r="86" spans="1:10" ht="15.75">
      <c r="A86" s="169"/>
      <c r="B86" s="170"/>
      <c r="C86" s="139" t="s">
        <v>37</v>
      </c>
      <c r="D86" s="168">
        <v>0</v>
      </c>
      <c r="E86" s="168">
        <v>0</v>
      </c>
      <c r="F86" s="161">
        <v>0</v>
      </c>
      <c r="G86" s="161"/>
      <c r="H86" s="161"/>
      <c r="I86" s="168"/>
      <c r="J86" s="176"/>
    </row>
    <row r="87" spans="1:10" ht="14.25" customHeight="1">
      <c r="A87" s="169"/>
      <c r="B87" s="170"/>
      <c r="C87" s="139" t="s">
        <v>2</v>
      </c>
      <c r="D87" s="168">
        <v>0</v>
      </c>
      <c r="E87" s="168">
        <v>0</v>
      </c>
      <c r="F87" s="161">
        <v>0</v>
      </c>
      <c r="G87" s="161"/>
      <c r="H87" s="161"/>
      <c r="I87" s="168"/>
      <c r="J87" s="176"/>
    </row>
    <row r="88" spans="1:10" ht="15.75">
      <c r="A88" s="169"/>
      <c r="B88" s="170"/>
      <c r="C88" s="139" t="s">
        <v>259</v>
      </c>
      <c r="D88" s="168">
        <f>5245+D89</f>
        <v>5245</v>
      </c>
      <c r="E88" s="168">
        <f>5245+E89</f>
        <v>5245</v>
      </c>
      <c r="F88" s="161">
        <f>E88/D88*100</f>
        <v>100</v>
      </c>
      <c r="G88" s="161"/>
      <c r="H88" s="161"/>
      <c r="I88" s="168"/>
      <c r="J88" s="176"/>
    </row>
    <row r="89" spans="1:10" ht="31.5">
      <c r="A89" s="169"/>
      <c r="B89" s="170"/>
      <c r="C89" s="139" t="s">
        <v>261</v>
      </c>
      <c r="D89" s="168">
        <v>0</v>
      </c>
      <c r="E89" s="168">
        <v>0</v>
      </c>
      <c r="F89" s="161">
        <v>0</v>
      </c>
      <c r="G89" s="161"/>
      <c r="H89" s="161"/>
      <c r="I89" s="168"/>
      <c r="J89" s="176"/>
    </row>
    <row r="90" spans="1:10" ht="31.5">
      <c r="A90" s="169"/>
      <c r="B90" s="170"/>
      <c r="C90" s="139" t="s">
        <v>262</v>
      </c>
      <c r="D90" s="168">
        <v>0</v>
      </c>
      <c r="E90" s="168">
        <v>0</v>
      </c>
      <c r="F90" s="161">
        <v>0</v>
      </c>
      <c r="G90" s="161"/>
      <c r="H90" s="161"/>
      <c r="I90" s="168"/>
      <c r="J90" s="177"/>
    </row>
    <row r="91" spans="1:10" ht="15.75">
      <c r="A91" s="169" t="s">
        <v>277</v>
      </c>
      <c r="B91" s="170" t="s">
        <v>318</v>
      </c>
      <c r="C91" s="138" t="s">
        <v>41</v>
      </c>
      <c r="D91" s="157">
        <f>D92+D93+D94</f>
        <v>57.4</v>
      </c>
      <c r="E91" s="157">
        <f>E92+E93+E94</f>
        <v>0</v>
      </c>
      <c r="F91" s="157">
        <f>E91/D91*100</f>
        <v>0</v>
      </c>
      <c r="G91" s="157">
        <f>G92+G93+G94+G95+G96</f>
        <v>0</v>
      </c>
      <c r="H91" s="157">
        <f>H92+H93+H94+H95+H96</f>
        <v>0</v>
      </c>
      <c r="I91" s="157">
        <v>0</v>
      </c>
      <c r="J91" s="175" t="s">
        <v>349</v>
      </c>
    </row>
    <row r="92" spans="1:10" ht="15.75">
      <c r="A92" s="169"/>
      <c r="B92" s="170"/>
      <c r="C92" s="139" t="s">
        <v>37</v>
      </c>
      <c r="D92" s="168">
        <v>0</v>
      </c>
      <c r="E92" s="168">
        <v>0</v>
      </c>
      <c r="F92" s="161">
        <v>0</v>
      </c>
      <c r="G92" s="161"/>
      <c r="H92" s="161"/>
      <c r="I92" s="168"/>
      <c r="J92" s="176"/>
    </row>
    <row r="93" spans="1:10" ht="14.25" customHeight="1">
      <c r="A93" s="169"/>
      <c r="B93" s="170"/>
      <c r="C93" s="139" t="s">
        <v>2</v>
      </c>
      <c r="D93" s="168">
        <v>0</v>
      </c>
      <c r="E93" s="168">
        <v>0</v>
      </c>
      <c r="F93" s="161">
        <v>0</v>
      </c>
      <c r="G93" s="161"/>
      <c r="H93" s="161"/>
      <c r="I93" s="168"/>
      <c r="J93" s="176"/>
    </row>
    <row r="94" spans="1:10" ht="15.75">
      <c r="A94" s="169"/>
      <c r="B94" s="170"/>
      <c r="C94" s="139" t="s">
        <v>259</v>
      </c>
      <c r="D94" s="168">
        <f>D95</f>
        <v>57.4</v>
      </c>
      <c r="E94" s="168">
        <f>E95</f>
        <v>0</v>
      </c>
      <c r="F94" s="161">
        <v>0</v>
      </c>
      <c r="G94" s="161"/>
      <c r="H94" s="161"/>
      <c r="I94" s="168"/>
      <c r="J94" s="176"/>
    </row>
    <row r="95" spans="1:10" ht="31.5">
      <c r="A95" s="169"/>
      <c r="B95" s="170"/>
      <c r="C95" s="139" t="s">
        <v>261</v>
      </c>
      <c r="D95" s="168">
        <v>57.4</v>
      </c>
      <c r="E95" s="168">
        <v>0</v>
      </c>
      <c r="F95" s="161">
        <v>0</v>
      </c>
      <c r="G95" s="161"/>
      <c r="H95" s="161"/>
      <c r="I95" s="168"/>
      <c r="J95" s="176"/>
    </row>
    <row r="96" spans="1:10" ht="31.5">
      <c r="A96" s="169"/>
      <c r="B96" s="170"/>
      <c r="C96" s="139" t="s">
        <v>262</v>
      </c>
      <c r="D96" s="168">
        <v>0</v>
      </c>
      <c r="E96" s="168">
        <v>0</v>
      </c>
      <c r="F96" s="161">
        <v>0</v>
      </c>
      <c r="G96" s="161"/>
      <c r="H96" s="161"/>
      <c r="I96" s="168"/>
      <c r="J96" s="177"/>
    </row>
    <row r="97" spans="1:10" ht="15.75">
      <c r="A97" s="169" t="s">
        <v>278</v>
      </c>
      <c r="B97" s="170" t="s">
        <v>319</v>
      </c>
      <c r="C97" s="138" t="s">
        <v>41</v>
      </c>
      <c r="D97" s="157">
        <f>D98+D99+D100</f>
        <v>87.7</v>
      </c>
      <c r="E97" s="157">
        <f>E98+E99+E100</f>
        <v>87.7</v>
      </c>
      <c r="F97" s="157">
        <f>E97/D97*100</f>
        <v>100</v>
      </c>
      <c r="G97" s="157">
        <f>G98+G99+G100+G101+G102</f>
        <v>0</v>
      </c>
      <c r="H97" s="157">
        <f>H98+H99+H100+H101+H102</f>
        <v>0</v>
      </c>
      <c r="I97" s="157">
        <v>0</v>
      </c>
      <c r="J97" s="175" t="s">
        <v>324</v>
      </c>
    </row>
    <row r="98" spans="1:10" ht="15.75">
      <c r="A98" s="169"/>
      <c r="B98" s="170"/>
      <c r="C98" s="139" t="s">
        <v>37</v>
      </c>
      <c r="D98" s="168">
        <v>0</v>
      </c>
      <c r="E98" s="168">
        <v>0</v>
      </c>
      <c r="F98" s="161">
        <v>0</v>
      </c>
      <c r="G98" s="161"/>
      <c r="H98" s="161"/>
      <c r="I98" s="168"/>
      <c r="J98" s="176"/>
    </row>
    <row r="99" spans="1:10" ht="15" customHeight="1">
      <c r="A99" s="169"/>
      <c r="B99" s="170"/>
      <c r="C99" s="139" t="s">
        <v>2</v>
      </c>
      <c r="D99" s="168">
        <v>0</v>
      </c>
      <c r="E99" s="168">
        <v>0</v>
      </c>
      <c r="F99" s="161">
        <v>0</v>
      </c>
      <c r="G99" s="161"/>
      <c r="H99" s="161"/>
      <c r="I99" s="168"/>
      <c r="J99" s="176"/>
    </row>
    <row r="100" spans="1:10" ht="15.75">
      <c r="A100" s="169"/>
      <c r="B100" s="170"/>
      <c r="C100" s="139" t="s">
        <v>259</v>
      </c>
      <c r="D100" s="168">
        <f>D101</f>
        <v>87.7</v>
      </c>
      <c r="E100" s="168">
        <f>E101</f>
        <v>87.7</v>
      </c>
      <c r="F100" s="161">
        <v>0</v>
      </c>
      <c r="G100" s="161"/>
      <c r="H100" s="161"/>
      <c r="I100" s="168"/>
      <c r="J100" s="176"/>
    </row>
    <row r="101" spans="1:10" ht="31.5">
      <c r="A101" s="169"/>
      <c r="B101" s="170"/>
      <c r="C101" s="139" t="s">
        <v>261</v>
      </c>
      <c r="D101" s="168">
        <v>87.7</v>
      </c>
      <c r="E101" s="168">
        <v>87.7</v>
      </c>
      <c r="F101" s="161">
        <f>E101/D101*100</f>
        <v>100</v>
      </c>
      <c r="G101" s="161"/>
      <c r="H101" s="161"/>
      <c r="I101" s="168"/>
      <c r="J101" s="176"/>
    </row>
    <row r="102" spans="1:10" ht="31.5">
      <c r="A102" s="169"/>
      <c r="B102" s="170"/>
      <c r="C102" s="139" t="s">
        <v>262</v>
      </c>
      <c r="D102" s="168">
        <v>0</v>
      </c>
      <c r="E102" s="168">
        <v>0</v>
      </c>
      <c r="F102" s="161">
        <v>0</v>
      </c>
      <c r="G102" s="161"/>
      <c r="H102" s="161"/>
      <c r="I102" s="168"/>
      <c r="J102" s="177"/>
    </row>
    <row r="103" spans="1:10" ht="15.75">
      <c r="A103" s="169" t="s">
        <v>279</v>
      </c>
      <c r="B103" s="170" t="s">
        <v>320</v>
      </c>
      <c r="C103" s="138" t="s">
        <v>41</v>
      </c>
      <c r="D103" s="157">
        <f>D104+D105+D106</f>
        <v>2424.5</v>
      </c>
      <c r="E103" s="157">
        <f>E104+E105+E106</f>
        <v>2424.5</v>
      </c>
      <c r="F103" s="157">
        <f>E103/D103*100</f>
        <v>100</v>
      </c>
      <c r="G103" s="157">
        <f>G104+G105+G106+G107+G108</f>
        <v>0</v>
      </c>
      <c r="H103" s="157">
        <f>H104+H105+H106+H107+H108</f>
        <v>0</v>
      </c>
      <c r="I103" s="157">
        <f>I107</f>
        <v>0</v>
      </c>
      <c r="J103" s="175" t="s">
        <v>357</v>
      </c>
    </row>
    <row r="104" spans="1:10" ht="15.75">
      <c r="A104" s="169"/>
      <c r="B104" s="170"/>
      <c r="C104" s="139" t="s">
        <v>37</v>
      </c>
      <c r="D104" s="168">
        <v>0</v>
      </c>
      <c r="E104" s="168">
        <v>0</v>
      </c>
      <c r="F104" s="161">
        <v>0</v>
      </c>
      <c r="G104" s="161"/>
      <c r="H104" s="161"/>
      <c r="I104" s="168"/>
      <c r="J104" s="176"/>
    </row>
    <row r="105" spans="1:10" ht="15" customHeight="1">
      <c r="A105" s="169"/>
      <c r="B105" s="170"/>
      <c r="C105" s="139" t="s">
        <v>2</v>
      </c>
      <c r="D105" s="168">
        <v>0</v>
      </c>
      <c r="E105" s="168">
        <v>0</v>
      </c>
      <c r="F105" s="161">
        <v>0</v>
      </c>
      <c r="G105" s="161"/>
      <c r="H105" s="161"/>
      <c r="I105" s="168"/>
      <c r="J105" s="176"/>
    </row>
    <row r="106" spans="1:10" ht="15.75">
      <c r="A106" s="169"/>
      <c r="B106" s="170"/>
      <c r="C106" s="139" t="s">
        <v>259</v>
      </c>
      <c r="D106" s="168">
        <f>D107</f>
        <v>2424.5</v>
      </c>
      <c r="E106" s="168">
        <f>E107</f>
        <v>2424.5</v>
      </c>
      <c r="F106" s="161">
        <f>E106/D106*100</f>
        <v>100</v>
      </c>
      <c r="G106" s="161"/>
      <c r="H106" s="161"/>
      <c r="I106" s="168"/>
      <c r="J106" s="176"/>
    </row>
    <row r="107" spans="1:10" ht="31.5">
      <c r="A107" s="169"/>
      <c r="B107" s="170"/>
      <c r="C107" s="139" t="s">
        <v>261</v>
      </c>
      <c r="D107" s="168">
        <f>2363.8+60.7</f>
        <v>2424.5</v>
      </c>
      <c r="E107" s="168">
        <f>2363.8+60.7</f>
        <v>2424.5</v>
      </c>
      <c r="F107" s="161">
        <f>E107/D107*100</f>
        <v>100</v>
      </c>
      <c r="G107" s="161"/>
      <c r="H107" s="161"/>
      <c r="I107" s="168"/>
      <c r="J107" s="176"/>
    </row>
    <row r="108" spans="1:10" ht="31.5" customHeight="1">
      <c r="A108" s="169"/>
      <c r="B108" s="170"/>
      <c r="C108" s="139" t="s">
        <v>262</v>
      </c>
      <c r="D108" s="168">
        <v>0</v>
      </c>
      <c r="E108" s="168">
        <v>0</v>
      </c>
      <c r="F108" s="161">
        <v>0</v>
      </c>
      <c r="G108" s="161"/>
      <c r="H108" s="161"/>
      <c r="I108" s="168"/>
      <c r="J108" s="177"/>
    </row>
    <row r="109" spans="1:10" ht="15.75">
      <c r="A109" s="169" t="s">
        <v>282</v>
      </c>
      <c r="B109" s="170" t="s">
        <v>321</v>
      </c>
      <c r="C109" s="138" t="s">
        <v>41</v>
      </c>
      <c r="D109" s="157">
        <f>D110+D111+D112+D113</f>
        <v>1</v>
      </c>
      <c r="E109" s="157">
        <f>E110+E111+E112+E113</f>
        <v>0</v>
      </c>
      <c r="F109" s="157">
        <f>E109/D109*100</f>
        <v>0</v>
      </c>
      <c r="G109" s="157">
        <f>G110+G111+G112+G113+G114</f>
        <v>0</v>
      </c>
      <c r="H109" s="157">
        <f>H110+H111+H112+H113+H114</f>
        <v>0</v>
      </c>
      <c r="I109" s="157">
        <v>0</v>
      </c>
      <c r="J109" s="175" t="s">
        <v>349</v>
      </c>
    </row>
    <row r="110" spans="1:10" ht="15.75">
      <c r="A110" s="169"/>
      <c r="B110" s="170"/>
      <c r="C110" s="139" t="s">
        <v>37</v>
      </c>
      <c r="D110" s="168">
        <v>0</v>
      </c>
      <c r="E110" s="168">
        <v>0</v>
      </c>
      <c r="F110" s="161">
        <v>0</v>
      </c>
      <c r="G110" s="161"/>
      <c r="H110" s="161"/>
      <c r="I110" s="168"/>
      <c r="J110" s="176"/>
    </row>
    <row r="111" spans="1:10" ht="15" customHeight="1">
      <c r="A111" s="169"/>
      <c r="B111" s="170"/>
      <c r="C111" s="139" t="s">
        <v>2</v>
      </c>
      <c r="D111" s="168">
        <v>0</v>
      </c>
      <c r="E111" s="168">
        <v>0</v>
      </c>
      <c r="F111" s="161">
        <v>0</v>
      </c>
      <c r="G111" s="161"/>
      <c r="H111" s="161"/>
      <c r="I111" s="168"/>
      <c r="J111" s="176"/>
    </row>
    <row r="112" spans="1:10" ht="15.75">
      <c r="A112" s="169"/>
      <c r="B112" s="170"/>
      <c r="C112" s="139" t="s">
        <v>259</v>
      </c>
      <c r="D112" s="168">
        <f>D113</f>
        <v>0.5</v>
      </c>
      <c r="E112" s="168">
        <f>E113</f>
        <v>0</v>
      </c>
      <c r="F112" s="161">
        <v>0</v>
      </c>
      <c r="G112" s="161"/>
      <c r="H112" s="161"/>
      <c r="I112" s="168"/>
      <c r="J112" s="176"/>
    </row>
    <row r="113" spans="1:10" ht="31.5">
      <c r="A113" s="169"/>
      <c r="B113" s="170"/>
      <c r="C113" s="139" t="s">
        <v>261</v>
      </c>
      <c r="D113" s="168">
        <v>0.5</v>
      </c>
      <c r="E113" s="168">
        <v>0</v>
      </c>
      <c r="F113" s="161">
        <f>E113/D113*100</f>
        <v>0</v>
      </c>
      <c r="G113" s="161"/>
      <c r="H113" s="161"/>
      <c r="I113" s="168"/>
      <c r="J113" s="176"/>
    </row>
    <row r="114" spans="1:10" ht="31.5">
      <c r="A114" s="169"/>
      <c r="B114" s="170"/>
      <c r="C114" s="139" t="s">
        <v>262</v>
      </c>
      <c r="D114" s="168">
        <v>0</v>
      </c>
      <c r="E114" s="168">
        <v>0</v>
      </c>
      <c r="F114" s="161">
        <v>0</v>
      </c>
      <c r="G114" s="161"/>
      <c r="H114" s="161"/>
      <c r="I114" s="168"/>
      <c r="J114" s="177"/>
    </row>
    <row r="115" spans="1:10" ht="15" customHeight="1">
      <c r="A115" s="169" t="s">
        <v>283</v>
      </c>
      <c r="B115" s="170" t="s">
        <v>322</v>
      </c>
      <c r="C115" s="138" t="s">
        <v>41</v>
      </c>
      <c r="D115" s="157">
        <f>D116+D117+D118</f>
        <v>950</v>
      </c>
      <c r="E115" s="157">
        <f>E116+E117+E118</f>
        <v>950</v>
      </c>
      <c r="F115" s="157">
        <f>E115/D115*100</f>
        <v>100</v>
      </c>
      <c r="G115" s="157">
        <f>G116+G117+G118+G119+G120</f>
        <v>0</v>
      </c>
      <c r="H115" s="157">
        <f>H116+H117+H118+H119+H120</f>
        <v>0</v>
      </c>
      <c r="I115" s="157">
        <v>0</v>
      </c>
      <c r="J115" s="175" t="s">
        <v>324</v>
      </c>
    </row>
    <row r="116" spans="1:10" ht="15.75">
      <c r="A116" s="169"/>
      <c r="B116" s="170"/>
      <c r="C116" s="139" t="s">
        <v>37</v>
      </c>
      <c r="D116" s="168">
        <v>0</v>
      </c>
      <c r="E116" s="168">
        <v>0</v>
      </c>
      <c r="F116" s="161">
        <v>0</v>
      </c>
      <c r="G116" s="161"/>
      <c r="H116" s="161"/>
      <c r="I116" s="168"/>
      <c r="J116" s="176"/>
    </row>
    <row r="117" spans="1:10" ht="17.25" customHeight="1">
      <c r="A117" s="169"/>
      <c r="B117" s="170"/>
      <c r="C117" s="139" t="s">
        <v>2</v>
      </c>
      <c r="D117" s="168">
        <v>0</v>
      </c>
      <c r="E117" s="168">
        <v>0</v>
      </c>
      <c r="F117" s="161">
        <v>0</v>
      </c>
      <c r="G117" s="161"/>
      <c r="H117" s="161"/>
      <c r="I117" s="168"/>
      <c r="J117" s="176"/>
    </row>
    <row r="118" spans="1:10" ht="15.75">
      <c r="A118" s="169"/>
      <c r="B118" s="170"/>
      <c r="C118" s="139" t="s">
        <v>259</v>
      </c>
      <c r="D118" s="168">
        <f>D119</f>
        <v>950</v>
      </c>
      <c r="E118" s="168">
        <f>E119</f>
        <v>950</v>
      </c>
      <c r="F118" s="161">
        <v>0</v>
      </c>
      <c r="G118" s="161"/>
      <c r="H118" s="161"/>
      <c r="I118" s="168"/>
      <c r="J118" s="176"/>
    </row>
    <row r="119" spans="1:10" ht="31.5">
      <c r="A119" s="169"/>
      <c r="B119" s="170"/>
      <c r="C119" s="139" t="s">
        <v>261</v>
      </c>
      <c r="D119" s="168">
        <f>800+150</f>
        <v>950</v>
      </c>
      <c r="E119" s="168">
        <f>800+150</f>
        <v>950</v>
      </c>
      <c r="F119" s="161">
        <f>E119/D119*100</f>
        <v>100</v>
      </c>
      <c r="G119" s="161"/>
      <c r="H119" s="161"/>
      <c r="I119" s="168"/>
      <c r="J119" s="176"/>
    </row>
    <row r="120" spans="1:10" ht="31.5">
      <c r="A120" s="169"/>
      <c r="B120" s="170"/>
      <c r="C120" s="139" t="s">
        <v>262</v>
      </c>
      <c r="D120" s="168">
        <v>0</v>
      </c>
      <c r="E120" s="168">
        <v>0</v>
      </c>
      <c r="F120" s="161">
        <v>0</v>
      </c>
      <c r="G120" s="161"/>
      <c r="H120" s="161"/>
      <c r="I120" s="168"/>
      <c r="J120" s="177"/>
    </row>
    <row r="121" spans="1:10" ht="15.75">
      <c r="A121" s="169" t="s">
        <v>284</v>
      </c>
      <c r="B121" s="170" t="s">
        <v>323</v>
      </c>
      <c r="C121" s="138" t="s">
        <v>41</v>
      </c>
      <c r="D121" s="157">
        <f>D122+D123+D124</f>
        <v>88</v>
      </c>
      <c r="E121" s="157">
        <f>E122+E123+E124</f>
        <v>88</v>
      </c>
      <c r="F121" s="157">
        <f>E121/D121*100</f>
        <v>100</v>
      </c>
      <c r="G121" s="157">
        <f>G122+G123+G124+G125+G126</f>
        <v>0</v>
      </c>
      <c r="H121" s="157">
        <f>H122+H123+H124+H125+H126</f>
        <v>0</v>
      </c>
      <c r="I121" s="157">
        <v>0</v>
      </c>
      <c r="J121" s="175" t="s">
        <v>324</v>
      </c>
    </row>
    <row r="122" spans="1:10" ht="15.75">
      <c r="A122" s="169"/>
      <c r="B122" s="170"/>
      <c r="C122" s="139" t="s">
        <v>37</v>
      </c>
      <c r="D122" s="168">
        <v>0</v>
      </c>
      <c r="E122" s="168">
        <v>0</v>
      </c>
      <c r="F122" s="161">
        <v>0</v>
      </c>
      <c r="G122" s="161"/>
      <c r="H122" s="161"/>
      <c r="I122" s="168"/>
      <c r="J122" s="176"/>
    </row>
    <row r="123" spans="1:10" ht="13.5" customHeight="1">
      <c r="A123" s="169"/>
      <c r="B123" s="170"/>
      <c r="C123" s="139" t="s">
        <v>2</v>
      </c>
      <c r="D123" s="168">
        <v>0</v>
      </c>
      <c r="E123" s="168">
        <v>0</v>
      </c>
      <c r="F123" s="161">
        <v>0</v>
      </c>
      <c r="G123" s="161"/>
      <c r="H123" s="161"/>
      <c r="I123" s="168"/>
      <c r="J123" s="176"/>
    </row>
    <row r="124" spans="1:10" ht="15.75">
      <c r="A124" s="169"/>
      <c r="B124" s="170"/>
      <c r="C124" s="139" t="s">
        <v>259</v>
      </c>
      <c r="D124" s="168">
        <f>D125</f>
        <v>88</v>
      </c>
      <c r="E124" s="168">
        <f>E125</f>
        <v>88</v>
      </c>
      <c r="F124" s="161">
        <v>0</v>
      </c>
      <c r="G124" s="161"/>
      <c r="H124" s="161"/>
      <c r="I124" s="168"/>
      <c r="J124" s="176"/>
    </row>
    <row r="125" spans="1:10" ht="31.5">
      <c r="A125" s="169"/>
      <c r="B125" s="170"/>
      <c r="C125" s="139" t="s">
        <v>261</v>
      </c>
      <c r="D125" s="168">
        <v>88</v>
      </c>
      <c r="E125" s="168">
        <v>88</v>
      </c>
      <c r="F125" s="161">
        <f>E125/D125*100</f>
        <v>100</v>
      </c>
      <c r="G125" s="161"/>
      <c r="H125" s="161"/>
      <c r="I125" s="168"/>
      <c r="J125" s="176"/>
    </row>
    <row r="126" spans="1:10" ht="31.5">
      <c r="A126" s="169"/>
      <c r="B126" s="170"/>
      <c r="C126" s="139" t="s">
        <v>262</v>
      </c>
      <c r="D126" s="168">
        <v>0</v>
      </c>
      <c r="E126" s="168">
        <v>0</v>
      </c>
      <c r="F126" s="161">
        <v>0</v>
      </c>
      <c r="G126" s="161"/>
      <c r="H126" s="161"/>
      <c r="I126" s="168"/>
      <c r="J126" s="177"/>
    </row>
    <row r="127" spans="1:10" ht="15.75">
      <c r="A127" s="169" t="s">
        <v>285</v>
      </c>
      <c r="B127" s="170" t="s">
        <v>325</v>
      </c>
      <c r="C127" s="138" t="s">
        <v>41</v>
      </c>
      <c r="D127" s="157">
        <f>D128+D129+D130</f>
        <v>1892.2</v>
      </c>
      <c r="E127" s="157">
        <f>E128+E129+E130</f>
        <v>1800.1</v>
      </c>
      <c r="F127" s="157">
        <f>E127/D127*100</f>
        <v>95.13264982559983</v>
      </c>
      <c r="G127" s="157">
        <f>G128+G129+G130+G131+G132</f>
        <v>0</v>
      </c>
      <c r="H127" s="157">
        <f>H128+H129+H130+H131+H132</f>
        <v>0</v>
      </c>
      <c r="I127" s="157">
        <v>0</v>
      </c>
      <c r="J127" s="175" t="s">
        <v>350</v>
      </c>
    </row>
    <row r="128" spans="1:10" ht="15.75">
      <c r="A128" s="169"/>
      <c r="B128" s="170"/>
      <c r="C128" s="139" t="s">
        <v>37</v>
      </c>
      <c r="D128" s="168">
        <v>0</v>
      </c>
      <c r="E128" s="168">
        <v>0</v>
      </c>
      <c r="F128" s="161">
        <v>0</v>
      </c>
      <c r="G128" s="161"/>
      <c r="H128" s="161"/>
      <c r="I128" s="168"/>
      <c r="J128" s="176"/>
    </row>
    <row r="129" spans="1:10" ht="17.25" customHeight="1">
      <c r="A129" s="169"/>
      <c r="B129" s="170"/>
      <c r="C129" s="139" t="s">
        <v>2</v>
      </c>
      <c r="D129" s="168">
        <v>0</v>
      </c>
      <c r="E129" s="168">
        <v>0</v>
      </c>
      <c r="F129" s="161">
        <v>0</v>
      </c>
      <c r="G129" s="161"/>
      <c r="H129" s="161"/>
      <c r="I129" s="168"/>
      <c r="J129" s="176"/>
    </row>
    <row r="130" spans="1:10" ht="15.75">
      <c r="A130" s="169"/>
      <c r="B130" s="170"/>
      <c r="C130" s="139" t="s">
        <v>259</v>
      </c>
      <c r="D130" s="168">
        <f>D131</f>
        <v>1892.2</v>
      </c>
      <c r="E130" s="168">
        <f>E131</f>
        <v>1800.1</v>
      </c>
      <c r="F130" s="161">
        <v>0</v>
      </c>
      <c r="G130" s="161"/>
      <c r="H130" s="161"/>
      <c r="I130" s="168"/>
      <c r="J130" s="176"/>
    </row>
    <row r="131" spans="1:10" ht="31.5">
      <c r="A131" s="169"/>
      <c r="B131" s="170"/>
      <c r="C131" s="139" t="s">
        <v>261</v>
      </c>
      <c r="D131" s="168">
        <v>1892.2</v>
      </c>
      <c r="E131" s="168">
        <v>1800.1</v>
      </c>
      <c r="F131" s="161">
        <f>E131/D131*100</f>
        <v>95.13264982559983</v>
      </c>
      <c r="G131" s="161"/>
      <c r="H131" s="161"/>
      <c r="I131" s="168"/>
      <c r="J131" s="176"/>
    </row>
    <row r="132" spans="1:10" ht="30" customHeight="1">
      <c r="A132" s="169"/>
      <c r="B132" s="170"/>
      <c r="C132" s="139" t="s">
        <v>262</v>
      </c>
      <c r="D132" s="168">
        <v>0</v>
      </c>
      <c r="E132" s="168">
        <v>0</v>
      </c>
      <c r="F132" s="161">
        <v>0</v>
      </c>
      <c r="G132" s="161"/>
      <c r="H132" s="161"/>
      <c r="I132" s="168"/>
      <c r="J132" s="177"/>
    </row>
    <row r="133" spans="1:10" ht="15.75">
      <c r="A133" s="169" t="s">
        <v>286</v>
      </c>
      <c r="B133" s="170" t="s">
        <v>326</v>
      </c>
      <c r="C133" s="138" t="s">
        <v>41</v>
      </c>
      <c r="D133" s="157">
        <f>D134+D135+D136</f>
        <v>14406.3</v>
      </c>
      <c r="E133" s="157">
        <f>E134+E135+E136</f>
        <v>8749.7</v>
      </c>
      <c r="F133" s="157">
        <f>E133/D133*100</f>
        <v>60.73523389072837</v>
      </c>
      <c r="G133" s="157">
        <f>G134+G135+G136+G137+G138</f>
        <v>0</v>
      </c>
      <c r="H133" s="157">
        <f>H134+H135+H136+H137+H138</f>
        <v>0</v>
      </c>
      <c r="I133" s="157">
        <v>0</v>
      </c>
      <c r="J133" s="175" t="s">
        <v>351</v>
      </c>
    </row>
    <row r="134" spans="1:10" ht="15.75">
      <c r="A134" s="169"/>
      <c r="B134" s="170"/>
      <c r="C134" s="139" t="s">
        <v>37</v>
      </c>
      <c r="D134" s="168">
        <v>0</v>
      </c>
      <c r="E134" s="168">
        <v>0</v>
      </c>
      <c r="F134" s="161">
        <v>0</v>
      </c>
      <c r="G134" s="161"/>
      <c r="H134" s="161"/>
      <c r="I134" s="168"/>
      <c r="J134" s="176"/>
    </row>
    <row r="135" spans="1:10" ht="15" customHeight="1">
      <c r="A135" s="169"/>
      <c r="B135" s="170"/>
      <c r="C135" s="139" t="s">
        <v>2</v>
      </c>
      <c r="D135" s="168">
        <v>0</v>
      </c>
      <c r="E135" s="168">
        <v>0</v>
      </c>
      <c r="F135" s="161">
        <v>0</v>
      </c>
      <c r="G135" s="161"/>
      <c r="H135" s="161"/>
      <c r="I135" s="168"/>
      <c r="J135" s="176"/>
    </row>
    <row r="136" spans="1:10" ht="15.75">
      <c r="A136" s="169"/>
      <c r="B136" s="170"/>
      <c r="C136" s="139" t="s">
        <v>259</v>
      </c>
      <c r="D136" s="168">
        <f>D137</f>
        <v>14406.3</v>
      </c>
      <c r="E136" s="168">
        <f>E137</f>
        <v>8749.7</v>
      </c>
      <c r="F136" s="161">
        <v>0</v>
      </c>
      <c r="G136" s="161"/>
      <c r="H136" s="161"/>
      <c r="I136" s="168"/>
      <c r="J136" s="176"/>
    </row>
    <row r="137" spans="1:10" ht="31.5">
      <c r="A137" s="169"/>
      <c r="B137" s="170"/>
      <c r="C137" s="139" t="s">
        <v>261</v>
      </c>
      <c r="D137" s="168">
        <v>14406.3</v>
      </c>
      <c r="E137" s="168">
        <v>8749.7</v>
      </c>
      <c r="F137" s="161">
        <f>E137/D137*100</f>
        <v>60.73523389072837</v>
      </c>
      <c r="G137" s="161"/>
      <c r="H137" s="161"/>
      <c r="I137" s="168"/>
      <c r="J137" s="176"/>
    </row>
    <row r="138" spans="1:10" ht="32.25" customHeight="1">
      <c r="A138" s="169"/>
      <c r="B138" s="170"/>
      <c r="C138" s="139" t="s">
        <v>262</v>
      </c>
      <c r="D138" s="168">
        <v>0</v>
      </c>
      <c r="E138" s="168">
        <v>0</v>
      </c>
      <c r="F138" s="161">
        <v>0</v>
      </c>
      <c r="G138" s="161"/>
      <c r="H138" s="161"/>
      <c r="I138" s="168"/>
      <c r="J138" s="177"/>
    </row>
    <row r="139" spans="1:10" ht="15.75">
      <c r="A139" s="169" t="s">
        <v>287</v>
      </c>
      <c r="B139" s="170" t="s">
        <v>327</v>
      </c>
      <c r="C139" s="138" t="s">
        <v>41</v>
      </c>
      <c r="D139" s="157">
        <f>D140+D141+D142</f>
        <v>500</v>
      </c>
      <c r="E139" s="157">
        <f>E140+E141+E142</f>
        <v>0</v>
      </c>
      <c r="F139" s="157">
        <f>E139/D139*100</f>
        <v>0</v>
      </c>
      <c r="G139" s="157">
        <f>G140+G141+G142+G143+G144</f>
        <v>0</v>
      </c>
      <c r="H139" s="157">
        <f>H140+H141+H142+H143+H144</f>
        <v>0</v>
      </c>
      <c r="I139" s="157">
        <v>0</v>
      </c>
      <c r="J139" s="175" t="s">
        <v>352</v>
      </c>
    </row>
    <row r="140" spans="1:10" ht="15.75">
      <c r="A140" s="169"/>
      <c r="B140" s="170"/>
      <c r="C140" s="139" t="s">
        <v>37</v>
      </c>
      <c r="D140" s="168">
        <v>0</v>
      </c>
      <c r="E140" s="168">
        <v>0</v>
      </c>
      <c r="F140" s="161">
        <v>0</v>
      </c>
      <c r="G140" s="161"/>
      <c r="H140" s="168"/>
      <c r="I140" s="168"/>
      <c r="J140" s="176"/>
    </row>
    <row r="141" spans="1:10" ht="14.25" customHeight="1">
      <c r="A141" s="169"/>
      <c r="B141" s="170"/>
      <c r="C141" s="139" t="s">
        <v>2</v>
      </c>
      <c r="D141" s="168">
        <v>0</v>
      </c>
      <c r="E141" s="168">
        <v>0</v>
      </c>
      <c r="F141" s="161">
        <v>0</v>
      </c>
      <c r="G141" s="161"/>
      <c r="H141" s="168"/>
      <c r="I141" s="168"/>
      <c r="J141" s="176"/>
    </row>
    <row r="142" spans="1:10" ht="15.75">
      <c r="A142" s="169"/>
      <c r="B142" s="170"/>
      <c r="C142" s="139" t="s">
        <v>259</v>
      </c>
      <c r="D142" s="168">
        <f>D143</f>
        <v>500</v>
      </c>
      <c r="E142" s="168">
        <f>E143</f>
        <v>0</v>
      </c>
      <c r="F142" s="161">
        <v>0</v>
      </c>
      <c r="G142" s="161"/>
      <c r="H142" s="168"/>
      <c r="I142" s="168"/>
      <c r="J142" s="176"/>
    </row>
    <row r="143" spans="1:10" ht="31.5">
      <c r="A143" s="169"/>
      <c r="B143" s="170"/>
      <c r="C143" s="139" t="s">
        <v>261</v>
      </c>
      <c r="D143" s="168">
        <v>500</v>
      </c>
      <c r="E143" s="168">
        <v>0</v>
      </c>
      <c r="F143" s="161">
        <f>E143/D143*100</f>
        <v>0</v>
      </c>
      <c r="G143" s="161"/>
      <c r="H143" s="168"/>
      <c r="I143" s="168"/>
      <c r="J143" s="176"/>
    </row>
    <row r="144" spans="1:10" ht="31.5">
      <c r="A144" s="169"/>
      <c r="B144" s="170"/>
      <c r="C144" s="139" t="s">
        <v>262</v>
      </c>
      <c r="D144" s="168">
        <v>0</v>
      </c>
      <c r="E144" s="168">
        <v>0</v>
      </c>
      <c r="F144" s="161">
        <v>0</v>
      </c>
      <c r="G144" s="161"/>
      <c r="H144" s="168"/>
      <c r="I144" s="168"/>
      <c r="J144" s="177"/>
    </row>
    <row r="145" spans="1:10" ht="15.75">
      <c r="A145" s="169" t="s">
        <v>288</v>
      </c>
      <c r="B145" s="170" t="s">
        <v>328</v>
      </c>
      <c r="C145" s="138" t="s">
        <v>41</v>
      </c>
      <c r="D145" s="157">
        <f>D146+D147+D148</f>
        <v>116.5</v>
      </c>
      <c r="E145" s="157">
        <f>E146+E147+E148</f>
        <v>116.5</v>
      </c>
      <c r="F145" s="157">
        <f>E145/D145*100</f>
        <v>100</v>
      </c>
      <c r="G145" s="157">
        <f>G146+G147+G148+G149+G150</f>
        <v>0</v>
      </c>
      <c r="H145" s="157">
        <f>H146+H147+H148+H149+H150</f>
        <v>0</v>
      </c>
      <c r="I145" s="157">
        <v>0</v>
      </c>
      <c r="J145" s="175" t="s">
        <v>324</v>
      </c>
    </row>
    <row r="146" spans="1:10" ht="15.75">
      <c r="A146" s="169"/>
      <c r="B146" s="170"/>
      <c r="C146" s="139" t="s">
        <v>37</v>
      </c>
      <c r="D146" s="168">
        <v>0</v>
      </c>
      <c r="E146" s="168">
        <v>0</v>
      </c>
      <c r="F146" s="161">
        <v>0</v>
      </c>
      <c r="G146" s="161"/>
      <c r="H146" s="168"/>
      <c r="I146" s="168"/>
      <c r="J146" s="176"/>
    </row>
    <row r="147" spans="1:10" ht="12.75" customHeight="1">
      <c r="A147" s="169"/>
      <c r="B147" s="170"/>
      <c r="C147" s="139" t="s">
        <v>2</v>
      </c>
      <c r="D147" s="168">
        <v>0</v>
      </c>
      <c r="E147" s="168">
        <v>0</v>
      </c>
      <c r="F147" s="161">
        <v>0</v>
      </c>
      <c r="G147" s="161"/>
      <c r="H147" s="168"/>
      <c r="I147" s="168"/>
      <c r="J147" s="176"/>
    </row>
    <row r="148" spans="1:10" ht="15.75">
      <c r="A148" s="169"/>
      <c r="B148" s="170"/>
      <c r="C148" s="139" t="s">
        <v>259</v>
      </c>
      <c r="D148" s="168">
        <f>D149</f>
        <v>116.5</v>
      </c>
      <c r="E148" s="168">
        <f>E149</f>
        <v>116.5</v>
      </c>
      <c r="F148" s="161">
        <f>E148/D148*100</f>
        <v>100</v>
      </c>
      <c r="G148" s="161"/>
      <c r="H148" s="168"/>
      <c r="I148" s="168"/>
      <c r="J148" s="176"/>
    </row>
    <row r="149" spans="1:10" ht="31.5">
      <c r="A149" s="169"/>
      <c r="B149" s="170"/>
      <c r="C149" s="139" t="s">
        <v>261</v>
      </c>
      <c r="D149" s="168">
        <v>116.5</v>
      </c>
      <c r="E149" s="168">
        <v>116.5</v>
      </c>
      <c r="F149" s="161">
        <f>E149/D149*100</f>
        <v>100</v>
      </c>
      <c r="G149" s="161"/>
      <c r="H149" s="168"/>
      <c r="I149" s="168"/>
      <c r="J149" s="176"/>
    </row>
    <row r="150" spans="1:10" ht="31.5">
      <c r="A150" s="169"/>
      <c r="B150" s="170"/>
      <c r="C150" s="139" t="s">
        <v>262</v>
      </c>
      <c r="D150" s="168">
        <v>0</v>
      </c>
      <c r="E150" s="168">
        <v>0</v>
      </c>
      <c r="F150" s="161">
        <v>0</v>
      </c>
      <c r="G150" s="161"/>
      <c r="H150" s="168"/>
      <c r="I150" s="168"/>
      <c r="J150" s="177"/>
    </row>
    <row r="151" spans="1:10" ht="15.75">
      <c r="A151" s="169" t="s">
        <v>289</v>
      </c>
      <c r="B151" s="170" t="s">
        <v>329</v>
      </c>
      <c r="C151" s="138" t="s">
        <v>41</v>
      </c>
      <c r="D151" s="157">
        <f>D152+D153+D154</f>
        <v>4710</v>
      </c>
      <c r="E151" s="157">
        <f>E152+E153+E154</f>
        <v>4710</v>
      </c>
      <c r="F151" s="157">
        <f>E151/D151*100</f>
        <v>100</v>
      </c>
      <c r="G151" s="157">
        <f>G152+G153+G154+G155+G156</f>
        <v>0</v>
      </c>
      <c r="H151" s="157">
        <f>H152+H153+H154+H155+H156</f>
        <v>0</v>
      </c>
      <c r="I151" s="157">
        <v>0</v>
      </c>
      <c r="J151" s="175" t="s">
        <v>324</v>
      </c>
    </row>
    <row r="152" spans="1:10" ht="15.75">
      <c r="A152" s="169"/>
      <c r="B152" s="170"/>
      <c r="C152" s="139" t="s">
        <v>37</v>
      </c>
      <c r="D152" s="168">
        <v>0</v>
      </c>
      <c r="E152" s="168">
        <v>0</v>
      </c>
      <c r="F152" s="161">
        <v>0</v>
      </c>
      <c r="G152" s="161"/>
      <c r="H152" s="168"/>
      <c r="I152" s="168"/>
      <c r="J152" s="176"/>
    </row>
    <row r="153" spans="1:10" ht="12.75" customHeight="1">
      <c r="A153" s="169"/>
      <c r="B153" s="170"/>
      <c r="C153" s="139" t="s">
        <v>2</v>
      </c>
      <c r="D153" s="168">
        <v>0</v>
      </c>
      <c r="E153" s="168">
        <v>0</v>
      </c>
      <c r="F153" s="161">
        <v>0</v>
      </c>
      <c r="G153" s="161"/>
      <c r="H153" s="168"/>
      <c r="I153" s="168"/>
      <c r="J153" s="176"/>
    </row>
    <row r="154" spans="1:10" ht="15.75">
      <c r="A154" s="169"/>
      <c r="B154" s="170"/>
      <c r="C154" s="139" t="s">
        <v>259</v>
      </c>
      <c r="D154" s="168">
        <f>D155</f>
        <v>4710</v>
      </c>
      <c r="E154" s="168">
        <f>E155</f>
        <v>4710</v>
      </c>
      <c r="F154" s="161">
        <f>E154/D154*100</f>
        <v>100</v>
      </c>
      <c r="G154" s="161"/>
      <c r="H154" s="168"/>
      <c r="I154" s="168"/>
      <c r="J154" s="176"/>
    </row>
    <row r="155" spans="1:10" ht="31.5">
      <c r="A155" s="169"/>
      <c r="B155" s="170"/>
      <c r="C155" s="139" t="s">
        <v>261</v>
      </c>
      <c r="D155" s="168">
        <v>4710</v>
      </c>
      <c r="E155" s="168">
        <v>4710</v>
      </c>
      <c r="F155" s="161">
        <f>E155/D155*100</f>
        <v>100</v>
      </c>
      <c r="G155" s="161"/>
      <c r="H155" s="168"/>
      <c r="I155" s="168"/>
      <c r="J155" s="176"/>
    </row>
    <row r="156" spans="1:10" ht="31.5">
      <c r="A156" s="169"/>
      <c r="B156" s="170"/>
      <c r="C156" s="139" t="s">
        <v>262</v>
      </c>
      <c r="D156" s="168">
        <v>0</v>
      </c>
      <c r="E156" s="168">
        <v>0</v>
      </c>
      <c r="F156" s="161">
        <v>0</v>
      </c>
      <c r="G156" s="161"/>
      <c r="H156" s="168"/>
      <c r="I156" s="168"/>
      <c r="J156" s="177"/>
    </row>
    <row r="157" spans="1:10" ht="15.75">
      <c r="A157" s="169" t="s">
        <v>290</v>
      </c>
      <c r="B157" s="170" t="s">
        <v>330</v>
      </c>
      <c r="C157" s="138" t="s">
        <v>41</v>
      </c>
      <c r="D157" s="157">
        <f>D158+D159+D160</f>
        <v>290</v>
      </c>
      <c r="E157" s="157">
        <f>E158+E159+E160</f>
        <v>290</v>
      </c>
      <c r="F157" s="157">
        <f>E157/D157*100</f>
        <v>100</v>
      </c>
      <c r="G157" s="157">
        <f>G158+G159+G160+G161+G162</f>
        <v>0</v>
      </c>
      <c r="H157" s="157">
        <f>H158+H159+H160+H161+H162</f>
        <v>0</v>
      </c>
      <c r="I157" s="157">
        <v>0</v>
      </c>
      <c r="J157" s="175" t="s">
        <v>324</v>
      </c>
    </row>
    <row r="158" spans="1:10" ht="15.75">
      <c r="A158" s="169"/>
      <c r="B158" s="170"/>
      <c r="C158" s="139" t="s">
        <v>37</v>
      </c>
      <c r="D158" s="168">
        <v>0</v>
      </c>
      <c r="E158" s="168">
        <v>0</v>
      </c>
      <c r="F158" s="161">
        <v>0</v>
      </c>
      <c r="G158" s="161"/>
      <c r="H158" s="168"/>
      <c r="I158" s="168"/>
      <c r="J158" s="176"/>
    </row>
    <row r="159" spans="1:10" ht="15" customHeight="1">
      <c r="A159" s="169"/>
      <c r="B159" s="170"/>
      <c r="C159" s="139" t="s">
        <v>2</v>
      </c>
      <c r="D159" s="168">
        <v>0</v>
      </c>
      <c r="E159" s="168">
        <v>0</v>
      </c>
      <c r="F159" s="161">
        <v>0</v>
      </c>
      <c r="G159" s="161"/>
      <c r="H159" s="168"/>
      <c r="I159" s="168"/>
      <c r="J159" s="176"/>
    </row>
    <row r="160" spans="1:10" ht="15.75">
      <c r="A160" s="169"/>
      <c r="B160" s="170"/>
      <c r="C160" s="139" t="s">
        <v>259</v>
      </c>
      <c r="D160" s="168">
        <f>D161</f>
        <v>290</v>
      </c>
      <c r="E160" s="168">
        <f>E161</f>
        <v>290</v>
      </c>
      <c r="F160" s="161">
        <v>0</v>
      </c>
      <c r="G160" s="161"/>
      <c r="H160" s="168"/>
      <c r="I160" s="168"/>
      <c r="J160" s="176"/>
    </row>
    <row r="161" spans="1:10" ht="31.5">
      <c r="A161" s="169"/>
      <c r="B161" s="170"/>
      <c r="C161" s="139" t="s">
        <v>261</v>
      </c>
      <c r="D161" s="168">
        <v>290</v>
      </c>
      <c r="E161" s="168">
        <v>290</v>
      </c>
      <c r="F161" s="161">
        <f>E161/D161*100</f>
        <v>100</v>
      </c>
      <c r="G161" s="161"/>
      <c r="H161" s="168"/>
      <c r="I161" s="168"/>
      <c r="J161" s="176"/>
    </row>
    <row r="162" spans="1:10" ht="31.5">
      <c r="A162" s="169"/>
      <c r="B162" s="170"/>
      <c r="C162" s="139" t="s">
        <v>262</v>
      </c>
      <c r="D162" s="168">
        <v>0</v>
      </c>
      <c r="E162" s="168">
        <v>0</v>
      </c>
      <c r="F162" s="161">
        <v>0</v>
      </c>
      <c r="G162" s="161"/>
      <c r="H162" s="168"/>
      <c r="I162" s="168"/>
      <c r="J162" s="177"/>
    </row>
    <row r="163" spans="1:10" ht="15.75">
      <c r="A163" s="169" t="s">
        <v>291</v>
      </c>
      <c r="B163" s="170" t="s">
        <v>331</v>
      </c>
      <c r="C163" s="138" t="s">
        <v>41</v>
      </c>
      <c r="D163" s="157">
        <f>D164+D165+D166</f>
        <v>422.7</v>
      </c>
      <c r="E163" s="157">
        <f>E164+E165+E166</f>
        <v>399.3</v>
      </c>
      <c r="F163" s="157">
        <f>E163/D163*100</f>
        <v>94.4641589779986</v>
      </c>
      <c r="G163" s="157">
        <f>G164+G165+G166+G167+G168</f>
        <v>0</v>
      </c>
      <c r="H163" s="157">
        <f>H164+H165+H166+H167+H168</f>
        <v>0</v>
      </c>
      <c r="I163" s="157">
        <v>0</v>
      </c>
      <c r="J163" s="175" t="s">
        <v>324</v>
      </c>
    </row>
    <row r="164" spans="1:10" ht="15.75">
      <c r="A164" s="169"/>
      <c r="B164" s="170"/>
      <c r="C164" s="139" t="s">
        <v>37</v>
      </c>
      <c r="D164" s="168">
        <v>0</v>
      </c>
      <c r="E164" s="168">
        <v>0</v>
      </c>
      <c r="F164" s="161">
        <v>0</v>
      </c>
      <c r="G164" s="161"/>
      <c r="H164" s="168"/>
      <c r="I164" s="168"/>
      <c r="J164" s="176"/>
    </row>
    <row r="165" spans="1:10" ht="15.75" customHeight="1">
      <c r="A165" s="169"/>
      <c r="B165" s="170"/>
      <c r="C165" s="139" t="s">
        <v>2</v>
      </c>
      <c r="D165" s="168">
        <v>0</v>
      </c>
      <c r="E165" s="168">
        <v>0</v>
      </c>
      <c r="F165" s="161">
        <v>0</v>
      </c>
      <c r="G165" s="161"/>
      <c r="H165" s="168"/>
      <c r="I165" s="168"/>
      <c r="J165" s="176"/>
    </row>
    <row r="166" spans="1:10" ht="15.75">
      <c r="A166" s="169"/>
      <c r="B166" s="170"/>
      <c r="C166" s="139" t="s">
        <v>259</v>
      </c>
      <c r="D166" s="168">
        <v>422.7</v>
      </c>
      <c r="E166" s="168">
        <v>399.3</v>
      </c>
      <c r="F166" s="161">
        <f>E166/D166*100</f>
        <v>94.4641589779986</v>
      </c>
      <c r="G166" s="161"/>
      <c r="H166" s="168"/>
      <c r="I166" s="168"/>
      <c r="J166" s="176"/>
    </row>
    <row r="167" spans="1:10" ht="31.5">
      <c r="A167" s="169"/>
      <c r="B167" s="170"/>
      <c r="C167" s="139" t="s">
        <v>261</v>
      </c>
      <c r="D167" s="168">
        <v>0</v>
      </c>
      <c r="E167" s="168">
        <v>0</v>
      </c>
      <c r="F167" s="161">
        <v>0</v>
      </c>
      <c r="G167" s="161"/>
      <c r="H167" s="168"/>
      <c r="I167" s="168"/>
      <c r="J167" s="176"/>
    </row>
    <row r="168" spans="1:10" ht="31.5">
      <c r="A168" s="169"/>
      <c r="B168" s="170"/>
      <c r="C168" s="139" t="s">
        <v>262</v>
      </c>
      <c r="D168" s="168">
        <v>0</v>
      </c>
      <c r="E168" s="168">
        <v>0</v>
      </c>
      <c r="F168" s="161">
        <v>0</v>
      </c>
      <c r="G168" s="161"/>
      <c r="H168" s="168"/>
      <c r="I168" s="168"/>
      <c r="J168" s="177"/>
    </row>
    <row r="169" spans="1:10" ht="15.75" hidden="1">
      <c r="A169" s="169" t="s">
        <v>292</v>
      </c>
      <c r="B169" s="170" t="s">
        <v>332</v>
      </c>
      <c r="C169" s="138" t="s">
        <v>41</v>
      </c>
      <c r="D169" s="157">
        <f>D170+D171+D172+D173</f>
        <v>0</v>
      </c>
      <c r="E169" s="157">
        <f>E170+E171+E172+E173</f>
        <v>0</v>
      </c>
      <c r="F169" s="157" t="e">
        <f>E169/D169*100</f>
        <v>#DIV/0!</v>
      </c>
      <c r="G169" s="157">
        <f>G170+G171+G172+G173+G174</f>
        <v>0</v>
      </c>
      <c r="H169" s="157">
        <f>H170+H171+H172+H173+H174</f>
        <v>0</v>
      </c>
      <c r="I169" s="157">
        <f>I172</f>
        <v>0</v>
      </c>
      <c r="J169" s="175"/>
    </row>
    <row r="170" spans="1:10" ht="15.75" hidden="1">
      <c r="A170" s="169"/>
      <c r="B170" s="170"/>
      <c r="C170" s="139" t="s">
        <v>37</v>
      </c>
      <c r="D170" s="168">
        <v>0</v>
      </c>
      <c r="E170" s="168">
        <v>0</v>
      </c>
      <c r="F170" s="161">
        <v>0</v>
      </c>
      <c r="G170" s="161"/>
      <c r="H170" s="168"/>
      <c r="I170" s="168"/>
      <c r="J170" s="176"/>
    </row>
    <row r="171" spans="1:10" ht="13.5" customHeight="1" hidden="1">
      <c r="A171" s="169"/>
      <c r="B171" s="170"/>
      <c r="C171" s="139" t="s">
        <v>2</v>
      </c>
      <c r="D171" s="168">
        <v>0</v>
      </c>
      <c r="E171" s="168">
        <v>0</v>
      </c>
      <c r="F171" s="161">
        <v>0</v>
      </c>
      <c r="G171" s="161"/>
      <c r="H171" s="168"/>
      <c r="I171" s="168"/>
      <c r="J171" s="176"/>
    </row>
    <row r="172" spans="1:10" ht="15.75" hidden="1">
      <c r="A172" s="169"/>
      <c r="B172" s="170"/>
      <c r="C172" s="139" t="s">
        <v>259</v>
      </c>
      <c r="D172" s="168">
        <v>0</v>
      </c>
      <c r="E172" s="168">
        <v>0</v>
      </c>
      <c r="F172" s="161">
        <v>0</v>
      </c>
      <c r="G172" s="161"/>
      <c r="H172" s="168"/>
      <c r="I172" s="168"/>
      <c r="J172" s="176"/>
    </row>
    <row r="173" spans="1:10" ht="31.5" hidden="1">
      <c r="A173" s="169"/>
      <c r="B173" s="170"/>
      <c r="C173" s="139" t="s">
        <v>261</v>
      </c>
      <c r="D173" s="168">
        <v>0</v>
      </c>
      <c r="E173" s="168">
        <v>0</v>
      </c>
      <c r="F173" s="161">
        <v>0</v>
      </c>
      <c r="G173" s="161"/>
      <c r="H173" s="168"/>
      <c r="I173" s="168"/>
      <c r="J173" s="176"/>
    </row>
    <row r="174" spans="1:10" ht="31.5" hidden="1">
      <c r="A174" s="169"/>
      <c r="B174" s="170"/>
      <c r="C174" s="139" t="s">
        <v>262</v>
      </c>
      <c r="D174" s="168">
        <v>0</v>
      </c>
      <c r="E174" s="168">
        <v>0</v>
      </c>
      <c r="F174" s="161">
        <v>0</v>
      </c>
      <c r="G174" s="161"/>
      <c r="H174" s="168"/>
      <c r="I174" s="168"/>
      <c r="J174" s="177"/>
    </row>
    <row r="175" spans="1:10" ht="15.75" hidden="1">
      <c r="A175" s="169" t="s">
        <v>293</v>
      </c>
      <c r="B175" s="170" t="s">
        <v>333</v>
      </c>
      <c r="C175" s="138" t="s">
        <v>41</v>
      </c>
      <c r="D175" s="157">
        <f>D176+D177+D178+D179</f>
        <v>0</v>
      </c>
      <c r="E175" s="157">
        <f>E176+E177+E178+E179</f>
        <v>0</v>
      </c>
      <c r="F175" s="157" t="e">
        <f>E175/D175*100</f>
        <v>#DIV/0!</v>
      </c>
      <c r="G175" s="157">
        <f>G176+G177+G178+G179+G180</f>
        <v>0</v>
      </c>
      <c r="H175" s="157">
        <f>H176+H177+H178+H179+H180</f>
        <v>0</v>
      </c>
      <c r="I175" s="157">
        <f>I178</f>
        <v>0</v>
      </c>
      <c r="J175" s="175"/>
    </row>
    <row r="176" spans="1:10" ht="15.75" hidden="1">
      <c r="A176" s="169"/>
      <c r="B176" s="170"/>
      <c r="C176" s="139" t="s">
        <v>37</v>
      </c>
      <c r="D176" s="168">
        <v>0</v>
      </c>
      <c r="E176" s="168">
        <v>0</v>
      </c>
      <c r="F176" s="161">
        <v>0</v>
      </c>
      <c r="G176" s="161"/>
      <c r="H176" s="168"/>
      <c r="I176" s="168"/>
      <c r="J176" s="176"/>
    </row>
    <row r="177" spans="1:10" ht="15.75" hidden="1">
      <c r="A177" s="169"/>
      <c r="B177" s="170"/>
      <c r="C177" s="139" t="s">
        <v>2</v>
      </c>
      <c r="D177" s="168">
        <v>0</v>
      </c>
      <c r="E177" s="168">
        <v>0</v>
      </c>
      <c r="F177" s="161">
        <v>0</v>
      </c>
      <c r="G177" s="161"/>
      <c r="H177" s="168"/>
      <c r="I177" s="168"/>
      <c r="J177" s="176"/>
    </row>
    <row r="178" spans="1:10" ht="15.75" hidden="1">
      <c r="A178" s="169"/>
      <c r="B178" s="170"/>
      <c r="C178" s="139" t="s">
        <v>259</v>
      </c>
      <c r="D178" s="168">
        <v>0</v>
      </c>
      <c r="E178" s="168">
        <v>0</v>
      </c>
      <c r="F178" s="161">
        <v>0</v>
      </c>
      <c r="G178" s="161"/>
      <c r="H178" s="168"/>
      <c r="I178" s="168"/>
      <c r="J178" s="176"/>
    </row>
    <row r="179" spans="1:10" ht="31.5" hidden="1">
      <c r="A179" s="169"/>
      <c r="B179" s="170"/>
      <c r="C179" s="139" t="s">
        <v>261</v>
      </c>
      <c r="D179" s="168">
        <v>0</v>
      </c>
      <c r="E179" s="168">
        <v>0</v>
      </c>
      <c r="F179" s="161">
        <v>0</v>
      </c>
      <c r="G179" s="161"/>
      <c r="H179" s="168"/>
      <c r="I179" s="168"/>
      <c r="J179" s="176"/>
    </row>
    <row r="180" spans="1:10" ht="31.5" hidden="1">
      <c r="A180" s="169"/>
      <c r="B180" s="170"/>
      <c r="C180" s="139" t="s">
        <v>262</v>
      </c>
      <c r="D180" s="168">
        <v>0</v>
      </c>
      <c r="E180" s="168">
        <v>0</v>
      </c>
      <c r="F180" s="161">
        <v>0</v>
      </c>
      <c r="G180" s="161"/>
      <c r="H180" s="168"/>
      <c r="I180" s="168"/>
      <c r="J180" s="177"/>
    </row>
    <row r="181" spans="1:10" ht="15.75" hidden="1">
      <c r="A181" s="169" t="s">
        <v>294</v>
      </c>
      <c r="B181" s="170" t="s">
        <v>334</v>
      </c>
      <c r="C181" s="138" t="s">
        <v>41</v>
      </c>
      <c r="D181" s="157">
        <f>D182+D183+D184+D185</f>
        <v>0</v>
      </c>
      <c r="E181" s="157">
        <f>E182+E183+E184+E185</f>
        <v>0</v>
      </c>
      <c r="F181" s="157" t="e">
        <f>E181/D181*100</f>
        <v>#DIV/0!</v>
      </c>
      <c r="G181" s="157">
        <f>G182+G183+G184+G185+G186</f>
        <v>0</v>
      </c>
      <c r="H181" s="157">
        <f>H182+H183+H184+H185+H186</f>
        <v>0</v>
      </c>
      <c r="I181" s="157">
        <f>I184</f>
        <v>0</v>
      </c>
      <c r="J181" s="175"/>
    </row>
    <row r="182" spans="1:10" ht="15.75" hidden="1">
      <c r="A182" s="169"/>
      <c r="B182" s="170"/>
      <c r="C182" s="139" t="s">
        <v>37</v>
      </c>
      <c r="D182" s="168">
        <v>0</v>
      </c>
      <c r="E182" s="168">
        <v>0</v>
      </c>
      <c r="F182" s="161">
        <v>0</v>
      </c>
      <c r="G182" s="161"/>
      <c r="H182" s="168"/>
      <c r="I182" s="168"/>
      <c r="J182" s="176"/>
    </row>
    <row r="183" spans="1:10" ht="15.75" hidden="1">
      <c r="A183" s="169"/>
      <c r="B183" s="170"/>
      <c r="C183" s="139" t="s">
        <v>2</v>
      </c>
      <c r="D183" s="168">
        <v>0</v>
      </c>
      <c r="E183" s="168">
        <v>0</v>
      </c>
      <c r="F183" s="161">
        <v>0</v>
      </c>
      <c r="G183" s="161"/>
      <c r="H183" s="168"/>
      <c r="I183" s="168"/>
      <c r="J183" s="176"/>
    </row>
    <row r="184" spans="1:10" ht="15.75" hidden="1">
      <c r="A184" s="169"/>
      <c r="B184" s="170"/>
      <c r="C184" s="139" t="s">
        <v>259</v>
      </c>
      <c r="D184" s="168">
        <v>0</v>
      </c>
      <c r="E184" s="168">
        <v>0</v>
      </c>
      <c r="F184" s="161">
        <v>0</v>
      </c>
      <c r="G184" s="161"/>
      <c r="H184" s="168"/>
      <c r="I184" s="168"/>
      <c r="J184" s="176"/>
    </row>
    <row r="185" spans="1:10" ht="31.5" hidden="1">
      <c r="A185" s="169"/>
      <c r="B185" s="170"/>
      <c r="C185" s="139" t="s">
        <v>261</v>
      </c>
      <c r="D185" s="168">
        <v>0</v>
      </c>
      <c r="E185" s="168">
        <v>0</v>
      </c>
      <c r="F185" s="161">
        <v>0</v>
      </c>
      <c r="G185" s="161"/>
      <c r="H185" s="168"/>
      <c r="I185" s="168"/>
      <c r="J185" s="176"/>
    </row>
    <row r="186" spans="1:10" ht="31.5" hidden="1">
      <c r="A186" s="169"/>
      <c r="B186" s="170"/>
      <c r="C186" s="139" t="s">
        <v>262</v>
      </c>
      <c r="D186" s="168">
        <v>0</v>
      </c>
      <c r="E186" s="168">
        <v>0</v>
      </c>
      <c r="F186" s="161">
        <v>0</v>
      </c>
      <c r="G186" s="161"/>
      <c r="H186" s="168"/>
      <c r="I186" s="168"/>
      <c r="J186" s="177"/>
    </row>
    <row r="187" spans="1:10" ht="15.75">
      <c r="A187" s="169" t="s">
        <v>295</v>
      </c>
      <c r="B187" s="170" t="s">
        <v>335</v>
      </c>
      <c r="C187" s="138" t="s">
        <v>41</v>
      </c>
      <c r="D187" s="157">
        <f>D188+D189+D190</f>
        <v>1.1</v>
      </c>
      <c r="E187" s="157">
        <f>E188+E189+E190</f>
        <v>0</v>
      </c>
      <c r="F187" s="157">
        <f>E187/D187*100</f>
        <v>0</v>
      </c>
      <c r="G187" s="157">
        <f>G188+G189+G190+G191+G192</f>
        <v>0</v>
      </c>
      <c r="H187" s="157">
        <f>H188+H189+H190+H191+H192</f>
        <v>0</v>
      </c>
      <c r="I187" s="157">
        <v>0</v>
      </c>
      <c r="J187" s="175"/>
    </row>
    <row r="188" spans="1:10" ht="15.75">
      <c r="A188" s="169"/>
      <c r="B188" s="170"/>
      <c r="C188" s="139" t="s">
        <v>37</v>
      </c>
      <c r="D188" s="168">
        <v>0</v>
      </c>
      <c r="E188" s="168">
        <v>0</v>
      </c>
      <c r="F188" s="161">
        <v>0</v>
      </c>
      <c r="G188" s="161"/>
      <c r="H188" s="168"/>
      <c r="I188" s="168"/>
      <c r="J188" s="176"/>
    </row>
    <row r="189" spans="1:10" ht="18" customHeight="1">
      <c r="A189" s="169"/>
      <c r="B189" s="170"/>
      <c r="C189" s="139" t="s">
        <v>2</v>
      </c>
      <c r="D189" s="168">
        <v>0</v>
      </c>
      <c r="E189" s="168">
        <v>0</v>
      </c>
      <c r="F189" s="161">
        <v>0</v>
      </c>
      <c r="G189" s="161"/>
      <c r="H189" s="168"/>
      <c r="I189" s="168"/>
      <c r="J189" s="176"/>
    </row>
    <row r="190" spans="1:10" ht="15.75">
      <c r="A190" s="169"/>
      <c r="B190" s="170"/>
      <c r="C190" s="139" t="s">
        <v>259</v>
      </c>
      <c r="D190" s="168">
        <f>D191</f>
        <v>1.1</v>
      </c>
      <c r="E190" s="168">
        <f>E191</f>
        <v>0</v>
      </c>
      <c r="F190" s="161">
        <v>0</v>
      </c>
      <c r="G190" s="161"/>
      <c r="H190" s="168"/>
      <c r="I190" s="168"/>
      <c r="J190" s="176"/>
    </row>
    <row r="191" spans="1:10" ht="31.5">
      <c r="A191" s="169"/>
      <c r="B191" s="170"/>
      <c r="C191" s="139" t="s">
        <v>261</v>
      </c>
      <c r="D191" s="168">
        <v>1.1</v>
      </c>
      <c r="E191" s="168">
        <v>0</v>
      </c>
      <c r="F191" s="161">
        <v>0</v>
      </c>
      <c r="G191" s="161"/>
      <c r="H191" s="168"/>
      <c r="I191" s="168"/>
      <c r="J191" s="176"/>
    </row>
    <row r="192" spans="1:10" ht="31.5">
      <c r="A192" s="169"/>
      <c r="B192" s="170"/>
      <c r="C192" s="139" t="s">
        <v>262</v>
      </c>
      <c r="D192" s="168">
        <v>0</v>
      </c>
      <c r="E192" s="168">
        <v>0</v>
      </c>
      <c r="F192" s="161">
        <v>0</v>
      </c>
      <c r="G192" s="161"/>
      <c r="H192" s="168"/>
      <c r="I192" s="168"/>
      <c r="J192" s="177"/>
    </row>
    <row r="193" spans="1:10" ht="15.75">
      <c r="A193" s="169" t="s">
        <v>296</v>
      </c>
      <c r="B193" s="170" t="s">
        <v>336</v>
      </c>
      <c r="C193" s="138" t="s">
        <v>41</v>
      </c>
      <c r="D193" s="157">
        <f>D194+D195+D196</f>
        <v>3556.8</v>
      </c>
      <c r="E193" s="157">
        <f>E194+E195+E196</f>
        <v>3408.4</v>
      </c>
      <c r="F193" s="157">
        <f>E193/D193*100</f>
        <v>95.8277103013945</v>
      </c>
      <c r="G193" s="157">
        <f>G194+G195+G196+G197+G198</f>
        <v>0</v>
      </c>
      <c r="H193" s="157">
        <f>H194+H195+H196+H197+H198</f>
        <v>0</v>
      </c>
      <c r="I193" s="157">
        <v>0</v>
      </c>
      <c r="J193" s="175" t="s">
        <v>353</v>
      </c>
    </row>
    <row r="194" spans="1:10" ht="15.75">
      <c r="A194" s="169"/>
      <c r="B194" s="170"/>
      <c r="C194" s="139" t="s">
        <v>37</v>
      </c>
      <c r="D194" s="168">
        <v>0</v>
      </c>
      <c r="E194" s="168">
        <v>0</v>
      </c>
      <c r="F194" s="161">
        <v>0</v>
      </c>
      <c r="G194" s="161"/>
      <c r="H194" s="168"/>
      <c r="I194" s="168"/>
      <c r="J194" s="176"/>
    </row>
    <row r="195" spans="1:10" ht="14.25" customHeight="1">
      <c r="A195" s="169"/>
      <c r="B195" s="170"/>
      <c r="C195" s="139" t="s">
        <v>2</v>
      </c>
      <c r="D195" s="168">
        <v>0</v>
      </c>
      <c r="E195" s="168">
        <v>0</v>
      </c>
      <c r="F195" s="161">
        <v>0</v>
      </c>
      <c r="G195" s="161"/>
      <c r="H195" s="168"/>
      <c r="I195" s="168"/>
      <c r="J195" s="176"/>
    </row>
    <row r="196" spans="1:10" ht="15.75">
      <c r="A196" s="169"/>
      <c r="B196" s="170"/>
      <c r="C196" s="139" t="s">
        <v>259</v>
      </c>
      <c r="D196" s="168">
        <f>1799.8+D197</f>
        <v>3556.8</v>
      </c>
      <c r="E196" s="168">
        <f>1755.2+E197</f>
        <v>3408.4</v>
      </c>
      <c r="F196" s="161">
        <f>E196/D196*100</f>
        <v>95.8277103013945</v>
      </c>
      <c r="G196" s="161"/>
      <c r="H196" s="168"/>
      <c r="I196" s="168"/>
      <c r="J196" s="176"/>
    </row>
    <row r="197" spans="1:10" ht="31.5">
      <c r="A197" s="169"/>
      <c r="B197" s="170"/>
      <c r="C197" s="139" t="s">
        <v>261</v>
      </c>
      <c r="D197" s="168">
        <v>1757</v>
      </c>
      <c r="E197" s="168">
        <v>1653.2</v>
      </c>
      <c r="F197" s="161">
        <f>E197/D197*100</f>
        <v>94.09220261809904</v>
      </c>
      <c r="G197" s="161"/>
      <c r="H197" s="168"/>
      <c r="I197" s="168"/>
      <c r="J197" s="176"/>
    </row>
    <row r="198" spans="1:10" ht="31.5">
      <c r="A198" s="169"/>
      <c r="B198" s="170"/>
      <c r="C198" s="139" t="s">
        <v>262</v>
      </c>
      <c r="D198" s="168">
        <v>0</v>
      </c>
      <c r="E198" s="168">
        <v>0</v>
      </c>
      <c r="F198" s="161">
        <v>0</v>
      </c>
      <c r="G198" s="161"/>
      <c r="H198" s="168"/>
      <c r="I198" s="168"/>
      <c r="J198" s="177"/>
    </row>
    <row r="199" spans="1:10" ht="15.75">
      <c r="A199" s="169" t="s">
        <v>297</v>
      </c>
      <c r="B199" s="170" t="s">
        <v>354</v>
      </c>
      <c r="C199" s="138" t="s">
        <v>41</v>
      </c>
      <c r="D199" s="157">
        <f>D200+D201+D202</f>
        <v>2000</v>
      </c>
      <c r="E199" s="157">
        <f>E200+E201+E202</f>
        <v>2000</v>
      </c>
      <c r="F199" s="157">
        <f>E199/D199*100</f>
        <v>100</v>
      </c>
      <c r="G199" s="157">
        <f>G200+G201+G202+G203+G204</f>
        <v>0</v>
      </c>
      <c r="H199" s="157">
        <f>H200+H201+H202+H203+H204</f>
        <v>0</v>
      </c>
      <c r="I199" s="157">
        <v>0</v>
      </c>
      <c r="J199" s="175" t="s">
        <v>345</v>
      </c>
    </row>
    <row r="200" spans="1:10" ht="15.75">
      <c r="A200" s="169"/>
      <c r="B200" s="170"/>
      <c r="C200" s="139" t="s">
        <v>37</v>
      </c>
      <c r="D200" s="168">
        <v>0</v>
      </c>
      <c r="E200" s="168">
        <v>0</v>
      </c>
      <c r="F200" s="161">
        <v>0</v>
      </c>
      <c r="G200" s="161"/>
      <c r="H200" s="168"/>
      <c r="I200" s="168"/>
      <c r="J200" s="176"/>
    </row>
    <row r="201" spans="1:10" ht="12.75" customHeight="1">
      <c r="A201" s="169"/>
      <c r="B201" s="170"/>
      <c r="C201" s="139" t="s">
        <v>2</v>
      </c>
      <c r="D201" s="168">
        <v>0</v>
      </c>
      <c r="E201" s="168">
        <v>0</v>
      </c>
      <c r="F201" s="161">
        <v>0</v>
      </c>
      <c r="G201" s="161"/>
      <c r="H201" s="168"/>
      <c r="I201" s="168"/>
      <c r="J201" s="176"/>
    </row>
    <row r="202" spans="1:10" ht="15.75">
      <c r="A202" s="169"/>
      <c r="B202" s="170"/>
      <c r="C202" s="139" t="s">
        <v>259</v>
      </c>
      <c r="D202" s="168">
        <f>D203</f>
        <v>2000</v>
      </c>
      <c r="E202" s="168">
        <f>E203</f>
        <v>2000</v>
      </c>
      <c r="F202" s="161">
        <f>E202/D202*100</f>
        <v>100</v>
      </c>
      <c r="G202" s="161"/>
      <c r="H202" s="168"/>
      <c r="I202" s="168"/>
      <c r="J202" s="176"/>
    </row>
    <row r="203" spans="1:10" ht="31.5">
      <c r="A203" s="169"/>
      <c r="B203" s="170"/>
      <c r="C203" s="139" t="s">
        <v>261</v>
      </c>
      <c r="D203" s="168">
        <v>2000</v>
      </c>
      <c r="E203" s="168">
        <v>2000</v>
      </c>
      <c r="F203" s="161">
        <f>E203/D203*100</f>
        <v>100</v>
      </c>
      <c r="G203" s="161"/>
      <c r="H203" s="168"/>
      <c r="I203" s="168"/>
      <c r="J203" s="176"/>
    </row>
    <row r="204" spans="1:10" ht="31.5">
      <c r="A204" s="169"/>
      <c r="B204" s="170"/>
      <c r="C204" s="139" t="s">
        <v>262</v>
      </c>
      <c r="D204" s="168">
        <v>0</v>
      </c>
      <c r="E204" s="168">
        <v>0</v>
      </c>
      <c r="F204" s="161">
        <v>0</v>
      </c>
      <c r="G204" s="161"/>
      <c r="H204" s="168"/>
      <c r="I204" s="168"/>
      <c r="J204" s="177"/>
    </row>
    <row r="205" spans="1:10" ht="15.75">
      <c r="A205" s="169" t="s">
        <v>298</v>
      </c>
      <c r="B205" s="170" t="s">
        <v>337</v>
      </c>
      <c r="C205" s="138" t="s">
        <v>41</v>
      </c>
      <c r="D205" s="157">
        <f>D206+D207+D208</f>
        <v>599.5</v>
      </c>
      <c r="E205" s="157">
        <f>E206+E207+E208</f>
        <v>599.5</v>
      </c>
      <c r="F205" s="157">
        <f>E205/D205*100</f>
        <v>100</v>
      </c>
      <c r="G205" s="157">
        <f>G206+G207+G208+G209+G210</f>
        <v>0</v>
      </c>
      <c r="H205" s="157">
        <f>H206+H207+H208+H209+H210</f>
        <v>0</v>
      </c>
      <c r="I205" s="157">
        <v>0</v>
      </c>
      <c r="J205" s="175" t="s">
        <v>324</v>
      </c>
    </row>
    <row r="206" spans="1:10" ht="21" customHeight="1">
      <c r="A206" s="169"/>
      <c r="B206" s="170"/>
      <c r="C206" s="139" t="s">
        <v>37</v>
      </c>
      <c r="D206" s="168">
        <v>0</v>
      </c>
      <c r="E206" s="168">
        <v>0</v>
      </c>
      <c r="F206" s="161">
        <v>0</v>
      </c>
      <c r="G206" s="161"/>
      <c r="H206" s="168"/>
      <c r="I206" s="168"/>
      <c r="J206" s="176"/>
    </row>
    <row r="207" spans="1:10" ht="16.5" customHeight="1">
      <c r="A207" s="169"/>
      <c r="B207" s="170"/>
      <c r="C207" s="139" t="s">
        <v>2</v>
      </c>
      <c r="D207" s="168">
        <v>0</v>
      </c>
      <c r="E207" s="168">
        <v>0</v>
      </c>
      <c r="F207" s="161">
        <v>0</v>
      </c>
      <c r="G207" s="161"/>
      <c r="H207" s="168"/>
      <c r="I207" s="168"/>
      <c r="J207" s="176"/>
    </row>
    <row r="208" spans="1:10" ht="15.75">
      <c r="A208" s="169"/>
      <c r="B208" s="170"/>
      <c r="C208" s="139" t="s">
        <v>259</v>
      </c>
      <c r="D208" s="168">
        <f>D209</f>
        <v>599.5</v>
      </c>
      <c r="E208" s="168">
        <f>E209</f>
        <v>599.5</v>
      </c>
      <c r="F208" s="161">
        <f>E208/D208*100</f>
        <v>100</v>
      </c>
      <c r="G208" s="161"/>
      <c r="H208" s="168"/>
      <c r="I208" s="168"/>
      <c r="J208" s="176"/>
    </row>
    <row r="209" spans="1:10" ht="31.5">
      <c r="A209" s="169"/>
      <c r="B209" s="170"/>
      <c r="C209" s="139" t="s">
        <v>261</v>
      </c>
      <c r="D209" s="168">
        <v>599.5</v>
      </c>
      <c r="E209" s="168">
        <v>599.5</v>
      </c>
      <c r="F209" s="161">
        <f>E209/D209*100</f>
        <v>100</v>
      </c>
      <c r="G209" s="161"/>
      <c r="H209" s="168"/>
      <c r="I209" s="168"/>
      <c r="J209" s="176"/>
    </row>
    <row r="210" spans="1:10" ht="31.5">
      <c r="A210" s="169"/>
      <c r="B210" s="170"/>
      <c r="C210" s="139" t="s">
        <v>262</v>
      </c>
      <c r="D210" s="168">
        <v>0</v>
      </c>
      <c r="E210" s="168">
        <v>0</v>
      </c>
      <c r="F210" s="161">
        <v>0</v>
      </c>
      <c r="G210" s="161"/>
      <c r="H210" s="168"/>
      <c r="I210" s="168"/>
      <c r="J210" s="177"/>
    </row>
    <row r="211" spans="1:10" ht="15.75">
      <c r="A211" s="169" t="s">
        <v>299</v>
      </c>
      <c r="B211" s="170" t="s">
        <v>355</v>
      </c>
      <c r="C211" s="138" t="s">
        <v>41</v>
      </c>
      <c r="D211" s="157">
        <f>D212+D213+D214</f>
        <v>1238.6</v>
      </c>
      <c r="E211" s="157">
        <f>E212+E213+E214</f>
        <v>1238.6</v>
      </c>
      <c r="F211" s="157">
        <f>E211/D211*100</f>
        <v>100</v>
      </c>
      <c r="G211" s="157">
        <f>G212+G213+G214+G215+G216</f>
        <v>0</v>
      </c>
      <c r="H211" s="157">
        <f>H212+H213+H214+H215+H216</f>
        <v>0</v>
      </c>
      <c r="I211" s="157">
        <v>0</v>
      </c>
      <c r="J211" s="175" t="s">
        <v>324</v>
      </c>
    </row>
    <row r="212" spans="1:10" ht="15.75">
      <c r="A212" s="169"/>
      <c r="B212" s="170"/>
      <c r="C212" s="139" t="s">
        <v>37</v>
      </c>
      <c r="D212" s="168">
        <v>0</v>
      </c>
      <c r="E212" s="168">
        <v>0</v>
      </c>
      <c r="F212" s="161">
        <v>0</v>
      </c>
      <c r="G212" s="161"/>
      <c r="H212" s="168"/>
      <c r="I212" s="168"/>
      <c r="J212" s="176"/>
    </row>
    <row r="213" spans="1:10" ht="13.5" customHeight="1">
      <c r="A213" s="169"/>
      <c r="B213" s="170"/>
      <c r="C213" s="139" t="s">
        <v>2</v>
      </c>
      <c r="D213" s="168">
        <v>0</v>
      </c>
      <c r="E213" s="168">
        <v>0</v>
      </c>
      <c r="F213" s="161">
        <v>0</v>
      </c>
      <c r="G213" s="161"/>
      <c r="H213" s="168"/>
      <c r="I213" s="168"/>
      <c r="J213" s="176"/>
    </row>
    <row r="214" spans="1:10" ht="15.75">
      <c r="A214" s="169"/>
      <c r="B214" s="170"/>
      <c r="C214" s="139" t="s">
        <v>259</v>
      </c>
      <c r="D214" s="168">
        <f>D215</f>
        <v>1238.6</v>
      </c>
      <c r="E214" s="168">
        <f>E215</f>
        <v>1238.6</v>
      </c>
      <c r="F214" s="161">
        <f>E214/D214*100</f>
        <v>100</v>
      </c>
      <c r="G214" s="161"/>
      <c r="H214" s="168"/>
      <c r="I214" s="168"/>
      <c r="J214" s="176"/>
    </row>
    <row r="215" spans="1:10" ht="31.5">
      <c r="A215" s="169"/>
      <c r="B215" s="170"/>
      <c r="C215" s="139" t="s">
        <v>261</v>
      </c>
      <c r="D215" s="168">
        <v>1238.6</v>
      </c>
      <c r="E215" s="168">
        <v>1238.6</v>
      </c>
      <c r="F215" s="161">
        <f>E215/D215*100</f>
        <v>100</v>
      </c>
      <c r="G215" s="161"/>
      <c r="H215" s="168"/>
      <c r="I215" s="168"/>
      <c r="J215" s="176"/>
    </row>
    <row r="216" spans="1:10" ht="31.5">
      <c r="A216" s="169"/>
      <c r="B216" s="170"/>
      <c r="C216" s="139" t="s">
        <v>262</v>
      </c>
      <c r="D216" s="168">
        <v>0</v>
      </c>
      <c r="E216" s="168">
        <v>0</v>
      </c>
      <c r="F216" s="161">
        <v>0</v>
      </c>
      <c r="G216" s="161"/>
      <c r="H216" s="168"/>
      <c r="I216" s="168"/>
      <c r="J216" s="177"/>
    </row>
    <row r="217" spans="1:10" ht="15.75">
      <c r="A217" s="169" t="s">
        <v>299</v>
      </c>
      <c r="B217" s="170" t="s">
        <v>358</v>
      </c>
      <c r="C217" s="138" t="s">
        <v>41</v>
      </c>
      <c r="D217" s="157">
        <f>D218+D219+D220</f>
        <v>161.9</v>
      </c>
      <c r="E217" s="157">
        <f>E218+E219+E220</f>
        <v>161.9</v>
      </c>
      <c r="F217" s="157">
        <f>E217/D217*100</f>
        <v>100</v>
      </c>
      <c r="G217" s="157">
        <f>G218+G219+G220+G221+G222</f>
        <v>0</v>
      </c>
      <c r="H217" s="157">
        <f>H218+H219+H220+H221+H222</f>
        <v>0</v>
      </c>
      <c r="I217" s="157">
        <v>0</v>
      </c>
      <c r="J217" s="175" t="s">
        <v>324</v>
      </c>
    </row>
    <row r="218" spans="1:10" ht="15.75">
      <c r="A218" s="169"/>
      <c r="B218" s="170"/>
      <c r="C218" s="139" t="s">
        <v>37</v>
      </c>
      <c r="D218" s="168">
        <v>0</v>
      </c>
      <c r="E218" s="168">
        <v>0</v>
      </c>
      <c r="F218" s="161">
        <v>0</v>
      </c>
      <c r="G218" s="161"/>
      <c r="H218" s="168"/>
      <c r="I218" s="168"/>
      <c r="J218" s="176"/>
    </row>
    <row r="219" spans="1:10" ht="13.5" customHeight="1">
      <c r="A219" s="169"/>
      <c r="B219" s="170"/>
      <c r="C219" s="139" t="s">
        <v>2</v>
      </c>
      <c r="D219" s="168">
        <v>0</v>
      </c>
      <c r="E219" s="168">
        <v>0</v>
      </c>
      <c r="F219" s="161">
        <v>0</v>
      </c>
      <c r="G219" s="161"/>
      <c r="H219" s="168"/>
      <c r="I219" s="168"/>
      <c r="J219" s="176"/>
    </row>
    <row r="220" spans="1:10" ht="15.75">
      <c r="A220" s="169"/>
      <c r="B220" s="170"/>
      <c r="C220" s="139" t="s">
        <v>259</v>
      </c>
      <c r="D220" s="168">
        <f>D221</f>
        <v>161.9</v>
      </c>
      <c r="E220" s="168">
        <f>E221</f>
        <v>161.9</v>
      </c>
      <c r="F220" s="161">
        <f>E220/D220*100</f>
        <v>100</v>
      </c>
      <c r="G220" s="161"/>
      <c r="H220" s="168"/>
      <c r="I220" s="168"/>
      <c r="J220" s="176"/>
    </row>
    <row r="221" spans="1:10" ht="31.5">
      <c r="A221" s="169"/>
      <c r="B221" s="170"/>
      <c r="C221" s="139" t="s">
        <v>261</v>
      </c>
      <c r="D221" s="168">
        <v>161.9</v>
      </c>
      <c r="E221" s="168">
        <v>161.9</v>
      </c>
      <c r="F221" s="161">
        <f>E221/D221*100</f>
        <v>100</v>
      </c>
      <c r="G221" s="161"/>
      <c r="H221" s="168"/>
      <c r="I221" s="168"/>
      <c r="J221" s="176"/>
    </row>
    <row r="222" spans="1:10" ht="31.5">
      <c r="A222" s="169"/>
      <c r="B222" s="170"/>
      <c r="C222" s="139" t="s">
        <v>262</v>
      </c>
      <c r="D222" s="168">
        <v>0</v>
      </c>
      <c r="E222" s="168">
        <v>0</v>
      </c>
      <c r="F222" s="161">
        <v>0</v>
      </c>
      <c r="G222" s="161"/>
      <c r="H222" s="168"/>
      <c r="I222" s="168"/>
      <c r="J222" s="177"/>
    </row>
    <row r="223" spans="1:10" ht="15.75">
      <c r="A223" s="178" t="s">
        <v>300</v>
      </c>
      <c r="B223" s="172" t="s">
        <v>338</v>
      </c>
      <c r="C223" s="138" t="s">
        <v>41</v>
      </c>
      <c r="D223" s="157">
        <f>D224+D225+D226</f>
        <v>2000</v>
      </c>
      <c r="E223" s="157">
        <f>E224+E225+E226</f>
        <v>1890</v>
      </c>
      <c r="F223" s="157">
        <f>E223/D223*100</f>
        <v>94.5</v>
      </c>
      <c r="G223" s="157">
        <f>G224+G225+G226+G227+G228</f>
        <v>0</v>
      </c>
      <c r="H223" s="157">
        <f>H224+H225+H226+H227+H228</f>
        <v>0</v>
      </c>
      <c r="I223" s="157">
        <v>0</v>
      </c>
      <c r="J223" s="175" t="s">
        <v>356</v>
      </c>
    </row>
    <row r="224" spans="1:10" ht="15.75">
      <c r="A224" s="179"/>
      <c r="B224" s="173"/>
      <c r="C224" s="139" t="s">
        <v>37</v>
      </c>
      <c r="D224" s="168">
        <v>0</v>
      </c>
      <c r="E224" s="168">
        <v>0</v>
      </c>
      <c r="F224" s="161">
        <v>0</v>
      </c>
      <c r="G224" s="161"/>
      <c r="H224" s="168"/>
      <c r="I224" s="168"/>
      <c r="J224" s="176"/>
    </row>
    <row r="225" spans="1:10" ht="16.5" customHeight="1">
      <c r="A225" s="179"/>
      <c r="B225" s="173"/>
      <c r="C225" s="139" t="s">
        <v>2</v>
      </c>
      <c r="D225" s="168">
        <v>0</v>
      </c>
      <c r="E225" s="168">
        <v>0</v>
      </c>
      <c r="F225" s="161">
        <v>0</v>
      </c>
      <c r="G225" s="161"/>
      <c r="H225" s="168"/>
      <c r="I225" s="168"/>
      <c r="J225" s="176"/>
    </row>
    <row r="226" spans="1:10" ht="15.75">
      <c r="A226" s="179"/>
      <c r="B226" s="173"/>
      <c r="C226" s="139" t="s">
        <v>259</v>
      </c>
      <c r="D226" s="168">
        <f>D227</f>
        <v>2000</v>
      </c>
      <c r="E226" s="168">
        <f>E227</f>
        <v>1890</v>
      </c>
      <c r="F226" s="161">
        <v>0</v>
      </c>
      <c r="G226" s="161"/>
      <c r="H226" s="168"/>
      <c r="I226" s="168"/>
      <c r="J226" s="176"/>
    </row>
    <row r="227" spans="1:10" ht="31.5">
      <c r="A227" s="179"/>
      <c r="B227" s="173"/>
      <c r="C227" s="139" t="s">
        <v>261</v>
      </c>
      <c r="D227" s="168">
        <v>2000</v>
      </c>
      <c r="E227" s="168">
        <v>1890</v>
      </c>
      <c r="F227" s="161">
        <f>E227/D227*100</f>
        <v>94.5</v>
      </c>
      <c r="G227" s="161"/>
      <c r="H227" s="168"/>
      <c r="I227" s="168"/>
      <c r="J227" s="176"/>
    </row>
    <row r="228" spans="1:10" ht="31.5">
      <c r="A228" s="180"/>
      <c r="B228" s="174"/>
      <c r="C228" s="139" t="s">
        <v>262</v>
      </c>
      <c r="D228" s="168">
        <v>0</v>
      </c>
      <c r="E228" s="168">
        <v>0</v>
      </c>
      <c r="F228" s="161">
        <v>0</v>
      </c>
      <c r="G228" s="161"/>
      <c r="H228" s="168"/>
      <c r="I228" s="168"/>
      <c r="J228" s="177"/>
    </row>
    <row r="229" spans="1:10" s="96" customFormat="1" ht="15.75">
      <c r="A229" s="169" t="s">
        <v>4</v>
      </c>
      <c r="B229" s="170" t="s">
        <v>301</v>
      </c>
      <c r="C229" s="138" t="s">
        <v>41</v>
      </c>
      <c r="D229" s="157">
        <f>D230+D231+D232</f>
        <v>13406.300000000001</v>
      </c>
      <c r="E229" s="157">
        <f>E230+E231+E232</f>
        <v>12126.8</v>
      </c>
      <c r="F229" s="157">
        <f>E229/D229*100</f>
        <v>90.45597965135794</v>
      </c>
      <c r="G229" s="157">
        <f>G230+G231+G232+G233</f>
        <v>0</v>
      </c>
      <c r="H229" s="157">
        <f>H230+H231+H232+H233</f>
        <v>0</v>
      </c>
      <c r="I229" s="157">
        <f>I230+I231+I232+I233</f>
        <v>0</v>
      </c>
      <c r="J229" s="181"/>
    </row>
    <row r="230" spans="1:10" ht="15.75">
      <c r="A230" s="169"/>
      <c r="B230" s="170"/>
      <c r="C230" s="139" t="s">
        <v>37</v>
      </c>
      <c r="D230" s="168">
        <f>D236+D242+D248+D254+D260+D233+D266</f>
        <v>0</v>
      </c>
      <c r="E230" s="168">
        <f>E236+E242+E248+E254+E260+E233+E266</f>
        <v>0</v>
      </c>
      <c r="F230" s="168">
        <v>0</v>
      </c>
      <c r="G230" s="168"/>
      <c r="H230" s="168"/>
      <c r="I230" s="168"/>
      <c r="J230" s="182"/>
    </row>
    <row r="231" spans="1:10" ht="12.75" customHeight="1">
      <c r="A231" s="169"/>
      <c r="B231" s="170"/>
      <c r="C231" s="139" t="s">
        <v>2</v>
      </c>
      <c r="D231" s="168">
        <f>D237+D243+D249+D255+D261+D267</f>
        <v>7477.700000000001</v>
      </c>
      <c r="E231" s="168">
        <f>E237+E243+E249+E255+E261+E267</f>
        <v>6856.5</v>
      </c>
      <c r="F231" s="168">
        <f>E231/D231*100</f>
        <v>91.6926327614106</v>
      </c>
      <c r="G231" s="161"/>
      <c r="H231" s="161"/>
      <c r="I231" s="161"/>
      <c r="J231" s="182"/>
    </row>
    <row r="232" spans="1:10" ht="15.75">
      <c r="A232" s="169"/>
      <c r="B232" s="170"/>
      <c r="C232" s="139" t="s">
        <v>259</v>
      </c>
      <c r="D232" s="168">
        <f>D238+D244+D250</f>
        <v>5928.6</v>
      </c>
      <c r="E232" s="168">
        <f>E238+E244+E250</f>
        <v>5270.3</v>
      </c>
      <c r="F232" s="168">
        <f>E232/D232*100</f>
        <v>88.8961980906116</v>
      </c>
      <c r="G232" s="161"/>
      <c r="H232" s="161"/>
      <c r="I232" s="161"/>
      <c r="J232" s="182"/>
    </row>
    <row r="233" spans="1:10" ht="31.5">
      <c r="A233" s="169"/>
      <c r="B233" s="170"/>
      <c r="C233" s="139" t="s">
        <v>261</v>
      </c>
      <c r="D233" s="168">
        <f>D239+D245+D251+D257+D263+D236+D269</f>
        <v>0</v>
      </c>
      <c r="E233" s="168">
        <f>E239+E245+E251+E257+E263+E236+E269</f>
        <v>0</v>
      </c>
      <c r="F233" s="168">
        <v>0</v>
      </c>
      <c r="G233" s="161"/>
      <c r="H233" s="161"/>
      <c r="I233" s="161"/>
      <c r="J233" s="182"/>
    </row>
    <row r="234" spans="1:10" ht="31.5">
      <c r="A234" s="169"/>
      <c r="B234" s="170"/>
      <c r="C234" s="139" t="s">
        <v>262</v>
      </c>
      <c r="D234" s="168">
        <f>D240+D246+D252+D258+D264+D237+D270</f>
        <v>6506.2</v>
      </c>
      <c r="E234" s="168">
        <f>E240+E246+E252+E258+E264+E237+E270</f>
        <v>5215.3</v>
      </c>
      <c r="F234" s="168">
        <f>E234/D234*100</f>
        <v>80.15892533275952</v>
      </c>
      <c r="G234" s="161"/>
      <c r="H234" s="161"/>
      <c r="I234" s="161"/>
      <c r="J234" s="183"/>
    </row>
    <row r="235" spans="1:10" ht="15" customHeight="1">
      <c r="A235" s="169" t="s">
        <v>302</v>
      </c>
      <c r="B235" s="170" t="s">
        <v>339</v>
      </c>
      <c r="C235" s="138" t="s">
        <v>41</v>
      </c>
      <c r="D235" s="157">
        <f>D236+D237+D238</f>
        <v>1704.5</v>
      </c>
      <c r="E235" s="157">
        <f>E236+E237+E238</f>
        <v>1547</v>
      </c>
      <c r="F235" s="157">
        <f>E235/D235*100</f>
        <v>90.75975359342917</v>
      </c>
      <c r="G235" s="157">
        <f>G236+G237+G238+G239+G240</f>
        <v>0</v>
      </c>
      <c r="H235" s="157">
        <f>H236+H237+H238+H239+H240</f>
        <v>0</v>
      </c>
      <c r="I235" s="157">
        <v>0</v>
      </c>
      <c r="J235" s="175" t="s">
        <v>353</v>
      </c>
    </row>
    <row r="236" spans="1:10" ht="15.75">
      <c r="A236" s="169"/>
      <c r="B236" s="170"/>
      <c r="C236" s="139" t="s">
        <v>37</v>
      </c>
      <c r="D236" s="168">
        <v>0</v>
      </c>
      <c r="E236" s="168">
        <v>0</v>
      </c>
      <c r="F236" s="161">
        <v>0</v>
      </c>
      <c r="G236" s="161"/>
      <c r="H236" s="168"/>
      <c r="I236" s="168"/>
      <c r="J236" s="176"/>
    </row>
    <row r="237" spans="1:10" ht="14.25" customHeight="1">
      <c r="A237" s="169"/>
      <c r="B237" s="170"/>
      <c r="C237" s="139" t="s">
        <v>2</v>
      </c>
      <c r="D237" s="168">
        <v>0</v>
      </c>
      <c r="E237" s="168">
        <v>0</v>
      </c>
      <c r="F237" s="161">
        <v>0</v>
      </c>
      <c r="G237" s="161"/>
      <c r="H237" s="168"/>
      <c r="I237" s="168"/>
      <c r="J237" s="176"/>
    </row>
    <row r="238" spans="1:10" ht="15.75">
      <c r="A238" s="169"/>
      <c r="B238" s="170"/>
      <c r="C238" s="139" t="s">
        <v>259</v>
      </c>
      <c r="D238" s="168">
        <v>1704.5</v>
      </c>
      <c r="E238" s="168">
        <v>1547</v>
      </c>
      <c r="F238" s="161">
        <f>E238/D238*100</f>
        <v>90.75975359342917</v>
      </c>
      <c r="G238" s="161"/>
      <c r="H238" s="168"/>
      <c r="I238" s="168"/>
      <c r="J238" s="176"/>
    </row>
    <row r="239" spans="1:10" ht="31.5">
      <c r="A239" s="169"/>
      <c r="B239" s="170"/>
      <c r="C239" s="139" t="s">
        <v>261</v>
      </c>
      <c r="D239" s="168">
        <v>0</v>
      </c>
      <c r="E239" s="168">
        <v>0</v>
      </c>
      <c r="F239" s="161">
        <v>0</v>
      </c>
      <c r="G239" s="161"/>
      <c r="H239" s="168"/>
      <c r="I239" s="168"/>
      <c r="J239" s="176"/>
    </row>
    <row r="240" spans="1:10" ht="31.5">
      <c r="A240" s="169"/>
      <c r="B240" s="170"/>
      <c r="C240" s="139" t="s">
        <v>262</v>
      </c>
      <c r="D240" s="168">
        <v>0</v>
      </c>
      <c r="E240" s="168">
        <v>0</v>
      </c>
      <c r="F240" s="161">
        <v>0</v>
      </c>
      <c r="G240" s="161"/>
      <c r="H240" s="168"/>
      <c r="I240" s="168"/>
      <c r="J240" s="177"/>
    </row>
    <row r="241" spans="1:10" ht="15" customHeight="1">
      <c r="A241" s="169" t="s">
        <v>303</v>
      </c>
      <c r="B241" s="170" t="s">
        <v>340</v>
      </c>
      <c r="C241" s="138" t="s">
        <v>41</v>
      </c>
      <c r="D241" s="157">
        <f>D242+D243+D244</f>
        <v>2144.1</v>
      </c>
      <c r="E241" s="157">
        <f>E242+E243+E244</f>
        <v>1643.3</v>
      </c>
      <c r="F241" s="157">
        <f>E241/D241*100</f>
        <v>76.64288046266499</v>
      </c>
      <c r="G241" s="157">
        <f>G244</f>
        <v>0</v>
      </c>
      <c r="H241" s="157">
        <f>H242+H243+H244+H245+H246</f>
        <v>0</v>
      </c>
      <c r="I241" s="157">
        <v>0</v>
      </c>
      <c r="J241" s="175" t="s">
        <v>353</v>
      </c>
    </row>
    <row r="242" spans="1:10" ht="15.75">
      <c r="A242" s="169"/>
      <c r="B242" s="170"/>
      <c r="C242" s="139" t="s">
        <v>37</v>
      </c>
      <c r="D242" s="168">
        <v>0</v>
      </c>
      <c r="E242" s="168">
        <v>0</v>
      </c>
      <c r="F242" s="161">
        <v>0</v>
      </c>
      <c r="G242" s="161"/>
      <c r="H242" s="168"/>
      <c r="I242" s="168"/>
      <c r="J242" s="176"/>
    </row>
    <row r="243" spans="1:10" ht="15.75" customHeight="1">
      <c r="A243" s="169"/>
      <c r="B243" s="170"/>
      <c r="C243" s="139" t="s">
        <v>2</v>
      </c>
      <c r="D243" s="168">
        <v>0</v>
      </c>
      <c r="E243" s="168">
        <v>0</v>
      </c>
      <c r="F243" s="161">
        <v>0</v>
      </c>
      <c r="G243" s="161"/>
      <c r="H243" s="168"/>
      <c r="I243" s="168"/>
      <c r="J243" s="176"/>
    </row>
    <row r="244" spans="1:10" ht="15.75">
      <c r="A244" s="169"/>
      <c r="B244" s="170"/>
      <c r="C244" s="139" t="s">
        <v>259</v>
      </c>
      <c r="D244" s="168">
        <v>2144.1</v>
      </c>
      <c r="E244" s="168">
        <v>1643.3</v>
      </c>
      <c r="F244" s="161">
        <f>E244/D244*100</f>
        <v>76.64288046266499</v>
      </c>
      <c r="G244" s="161"/>
      <c r="H244" s="168"/>
      <c r="I244" s="168"/>
      <c r="J244" s="176"/>
    </row>
    <row r="245" spans="1:10" ht="31.5">
      <c r="A245" s="169"/>
      <c r="B245" s="170"/>
      <c r="C245" s="139" t="s">
        <v>261</v>
      </c>
      <c r="D245" s="168">
        <v>0</v>
      </c>
      <c r="E245" s="168">
        <v>0</v>
      </c>
      <c r="F245" s="161">
        <v>0</v>
      </c>
      <c r="G245" s="161"/>
      <c r="H245" s="168"/>
      <c r="I245" s="168"/>
      <c r="J245" s="176"/>
    </row>
    <row r="246" spans="1:10" ht="31.5">
      <c r="A246" s="169"/>
      <c r="B246" s="170"/>
      <c r="C246" s="139" t="s">
        <v>262</v>
      </c>
      <c r="D246" s="168">
        <v>1652.4</v>
      </c>
      <c r="E246" s="168">
        <v>1238.6</v>
      </c>
      <c r="F246" s="161">
        <v>0</v>
      </c>
      <c r="G246" s="161"/>
      <c r="H246" s="168"/>
      <c r="I246" s="168"/>
      <c r="J246" s="177"/>
    </row>
    <row r="247" spans="1:10" ht="15" customHeight="1">
      <c r="A247" s="169" t="s">
        <v>304</v>
      </c>
      <c r="B247" s="170" t="s">
        <v>341</v>
      </c>
      <c r="C247" s="138" t="s">
        <v>41</v>
      </c>
      <c r="D247" s="157">
        <f>D248+D249+D250</f>
        <v>2080</v>
      </c>
      <c r="E247" s="157">
        <f>E248+E249+E250</f>
        <v>2080</v>
      </c>
      <c r="F247" s="157">
        <f>E247/D247*100</f>
        <v>100</v>
      </c>
      <c r="G247" s="157">
        <f>G250</f>
        <v>0</v>
      </c>
      <c r="H247" s="157">
        <f>H248+H249+H250+H251+H252</f>
        <v>0</v>
      </c>
      <c r="I247" s="157">
        <v>0</v>
      </c>
      <c r="J247" s="175" t="s">
        <v>324</v>
      </c>
    </row>
    <row r="248" spans="1:10" ht="15.75">
      <c r="A248" s="169"/>
      <c r="B248" s="170"/>
      <c r="C248" s="139" t="s">
        <v>37</v>
      </c>
      <c r="D248" s="168">
        <v>0</v>
      </c>
      <c r="E248" s="168">
        <v>0</v>
      </c>
      <c r="F248" s="161">
        <v>0</v>
      </c>
      <c r="G248" s="161"/>
      <c r="H248" s="168"/>
      <c r="I248" s="168"/>
      <c r="J248" s="176"/>
    </row>
    <row r="249" spans="1:10" ht="12.75" customHeight="1">
      <c r="A249" s="169"/>
      <c r="B249" s="170"/>
      <c r="C249" s="139" t="s">
        <v>2</v>
      </c>
      <c r="D249" s="168">
        <v>0</v>
      </c>
      <c r="E249" s="168">
        <v>0</v>
      </c>
      <c r="F249" s="161">
        <v>0</v>
      </c>
      <c r="G249" s="161"/>
      <c r="H249" s="168"/>
      <c r="I249" s="168"/>
      <c r="J249" s="176"/>
    </row>
    <row r="250" spans="1:10" ht="15.75">
      <c r="A250" s="169"/>
      <c r="B250" s="170"/>
      <c r="C250" s="139" t="s">
        <v>259</v>
      </c>
      <c r="D250" s="168">
        <v>2080</v>
      </c>
      <c r="E250" s="168">
        <v>2080</v>
      </c>
      <c r="F250" s="161">
        <f>E250/D250*100</f>
        <v>100</v>
      </c>
      <c r="G250" s="161"/>
      <c r="H250" s="168"/>
      <c r="I250" s="168"/>
      <c r="J250" s="176"/>
    </row>
    <row r="251" spans="1:10" ht="31.5">
      <c r="A251" s="169"/>
      <c r="B251" s="170"/>
      <c r="C251" s="139" t="s">
        <v>261</v>
      </c>
      <c r="D251" s="168">
        <v>0</v>
      </c>
      <c r="E251" s="168">
        <v>0</v>
      </c>
      <c r="F251" s="161">
        <v>0</v>
      </c>
      <c r="G251" s="161"/>
      <c r="H251" s="168"/>
      <c r="I251" s="168"/>
      <c r="J251" s="176"/>
    </row>
    <row r="252" spans="1:10" ht="31.5">
      <c r="A252" s="169"/>
      <c r="B252" s="170"/>
      <c r="C252" s="139" t="s">
        <v>262</v>
      </c>
      <c r="D252" s="168">
        <v>420</v>
      </c>
      <c r="E252" s="168">
        <v>420</v>
      </c>
      <c r="F252" s="161">
        <v>0</v>
      </c>
      <c r="G252" s="161"/>
      <c r="H252" s="168"/>
      <c r="I252" s="168"/>
      <c r="J252" s="177"/>
    </row>
    <row r="253" spans="1:10" ht="15.75">
      <c r="A253" s="169" t="s">
        <v>305</v>
      </c>
      <c r="B253" s="170" t="s">
        <v>342</v>
      </c>
      <c r="C253" s="138" t="s">
        <v>41</v>
      </c>
      <c r="D253" s="157">
        <f>D254+D255+D256</f>
        <v>2243.8</v>
      </c>
      <c r="E253" s="157">
        <f>E254+E255+E256</f>
        <v>1726.5</v>
      </c>
      <c r="F253" s="157">
        <f>E253/D253*100</f>
        <v>76.94536054906854</v>
      </c>
      <c r="G253" s="157">
        <f>G255</f>
        <v>0</v>
      </c>
      <c r="H253" s="157">
        <f>H254+H255+H256+H257+H258</f>
        <v>0</v>
      </c>
      <c r="I253" s="157">
        <v>0</v>
      </c>
      <c r="J253" s="175" t="s">
        <v>324</v>
      </c>
    </row>
    <row r="254" spans="1:10" ht="15.75">
      <c r="A254" s="169"/>
      <c r="B254" s="170"/>
      <c r="C254" s="139" t="s">
        <v>37</v>
      </c>
      <c r="D254" s="168">
        <v>0</v>
      </c>
      <c r="E254" s="168">
        <v>0</v>
      </c>
      <c r="F254" s="161">
        <v>0</v>
      </c>
      <c r="G254" s="161"/>
      <c r="H254" s="168"/>
      <c r="I254" s="168"/>
      <c r="J254" s="176"/>
    </row>
    <row r="255" spans="1:10" ht="17.25" customHeight="1">
      <c r="A255" s="169"/>
      <c r="B255" s="170"/>
      <c r="C255" s="139" t="s">
        <v>2</v>
      </c>
      <c r="D255" s="168">
        <v>2243.8</v>
      </c>
      <c r="E255" s="168">
        <v>1726.5</v>
      </c>
      <c r="F255" s="161">
        <f>E255/D255*100</f>
        <v>76.94536054906854</v>
      </c>
      <c r="G255" s="161"/>
      <c r="H255" s="168"/>
      <c r="I255" s="168"/>
      <c r="J255" s="176"/>
    </row>
    <row r="256" spans="1:10" ht="15.75">
      <c r="A256" s="169"/>
      <c r="B256" s="170"/>
      <c r="C256" s="139" t="s">
        <v>259</v>
      </c>
      <c r="D256" s="168">
        <v>0</v>
      </c>
      <c r="E256" s="168">
        <v>0</v>
      </c>
      <c r="F256" s="161">
        <v>0</v>
      </c>
      <c r="G256" s="161"/>
      <c r="H256" s="168"/>
      <c r="I256" s="168"/>
      <c r="J256" s="176"/>
    </row>
    <row r="257" spans="1:10" ht="31.5">
      <c r="A257" s="169"/>
      <c r="B257" s="170"/>
      <c r="C257" s="139" t="s">
        <v>261</v>
      </c>
      <c r="D257" s="168">
        <v>0</v>
      </c>
      <c r="E257" s="168">
        <v>0</v>
      </c>
      <c r="F257" s="161">
        <v>0</v>
      </c>
      <c r="G257" s="161"/>
      <c r="H257" s="168"/>
      <c r="I257" s="168"/>
      <c r="J257" s="176"/>
    </row>
    <row r="258" spans="1:10" ht="31.5">
      <c r="A258" s="169"/>
      <c r="B258" s="170"/>
      <c r="C258" s="139" t="s">
        <v>262</v>
      </c>
      <c r="D258" s="168">
        <v>961.6</v>
      </c>
      <c r="E258" s="168">
        <v>739.9</v>
      </c>
      <c r="F258" s="161">
        <f>E258/D258*100</f>
        <v>76.94467554076539</v>
      </c>
      <c r="G258" s="161"/>
      <c r="H258" s="168"/>
      <c r="I258" s="168"/>
      <c r="J258" s="177"/>
    </row>
    <row r="259" spans="1:10" ht="15.75">
      <c r="A259" s="169" t="s">
        <v>306</v>
      </c>
      <c r="B259" s="170" t="s">
        <v>343</v>
      </c>
      <c r="C259" s="138" t="s">
        <v>41</v>
      </c>
      <c r="D259" s="157">
        <f>D260+D261+D262</f>
        <v>4157.3</v>
      </c>
      <c r="E259" s="157">
        <f>E260+E261+E262</f>
        <v>4053.4</v>
      </c>
      <c r="F259" s="157">
        <f>E259/D259*100</f>
        <v>97.50078175739061</v>
      </c>
      <c r="G259" s="157">
        <f>G261</f>
        <v>0</v>
      </c>
      <c r="H259" s="157">
        <f>H260+H261+H262+H263+H264</f>
        <v>0</v>
      </c>
      <c r="I259" s="157">
        <v>0</v>
      </c>
      <c r="J259" s="175" t="s">
        <v>324</v>
      </c>
    </row>
    <row r="260" spans="1:10" ht="15.75">
      <c r="A260" s="169"/>
      <c r="B260" s="170"/>
      <c r="C260" s="139" t="s">
        <v>37</v>
      </c>
      <c r="D260" s="168">
        <v>0</v>
      </c>
      <c r="E260" s="168">
        <v>0</v>
      </c>
      <c r="F260" s="161">
        <v>0</v>
      </c>
      <c r="G260" s="161"/>
      <c r="H260" s="168"/>
      <c r="I260" s="168"/>
      <c r="J260" s="176"/>
    </row>
    <row r="261" spans="1:10" ht="12.75" customHeight="1">
      <c r="A261" s="169"/>
      <c r="B261" s="170"/>
      <c r="C261" s="139" t="s">
        <v>2</v>
      </c>
      <c r="D261" s="168">
        <v>4157.3</v>
      </c>
      <c r="E261" s="168">
        <v>4053.4</v>
      </c>
      <c r="F261" s="161">
        <f>E261/D261*100</f>
        <v>97.50078175739061</v>
      </c>
      <c r="G261" s="161"/>
      <c r="H261" s="168"/>
      <c r="I261" s="168"/>
      <c r="J261" s="176"/>
    </row>
    <row r="262" spans="1:10" ht="15.75">
      <c r="A262" s="169"/>
      <c r="B262" s="170"/>
      <c r="C262" s="139" t="s">
        <v>259</v>
      </c>
      <c r="D262" s="168">
        <v>0</v>
      </c>
      <c r="E262" s="168">
        <v>0</v>
      </c>
      <c r="F262" s="161">
        <v>0</v>
      </c>
      <c r="G262" s="161"/>
      <c r="H262" s="168"/>
      <c r="I262" s="168"/>
      <c r="J262" s="176"/>
    </row>
    <row r="263" spans="1:10" ht="31.5">
      <c r="A263" s="169"/>
      <c r="B263" s="170"/>
      <c r="C263" s="139" t="s">
        <v>261</v>
      </c>
      <c r="D263" s="168">
        <v>0</v>
      </c>
      <c r="E263" s="168">
        <v>0</v>
      </c>
      <c r="F263" s="161">
        <v>0</v>
      </c>
      <c r="G263" s="161"/>
      <c r="H263" s="168"/>
      <c r="I263" s="168"/>
      <c r="J263" s="176"/>
    </row>
    <row r="264" spans="1:10" ht="31.5">
      <c r="A264" s="169"/>
      <c r="B264" s="170"/>
      <c r="C264" s="139" t="s">
        <v>262</v>
      </c>
      <c r="D264" s="168">
        <v>2889</v>
      </c>
      <c r="E264" s="168">
        <v>2816.8</v>
      </c>
      <c r="F264" s="161">
        <f>E264/D264*100</f>
        <v>97.50086535133265</v>
      </c>
      <c r="G264" s="161"/>
      <c r="H264" s="168"/>
      <c r="I264" s="168"/>
      <c r="J264" s="177"/>
    </row>
    <row r="265" spans="1:10" ht="15.75">
      <c r="A265" s="169" t="s">
        <v>307</v>
      </c>
      <c r="B265" s="170" t="s">
        <v>344</v>
      </c>
      <c r="C265" s="138" t="s">
        <v>41</v>
      </c>
      <c r="D265" s="157">
        <f>D266+D267+D268</f>
        <v>1076.6</v>
      </c>
      <c r="E265" s="157">
        <f>E266+E267+E268</f>
        <v>1076.6</v>
      </c>
      <c r="F265" s="157">
        <f>E265/D265*100</f>
        <v>100</v>
      </c>
      <c r="G265" s="157">
        <f>G267</f>
        <v>0</v>
      </c>
      <c r="H265" s="157">
        <f>H266+H267+H268+H269+H270</f>
        <v>0</v>
      </c>
      <c r="I265" s="157">
        <v>0</v>
      </c>
      <c r="J265" s="175" t="s">
        <v>324</v>
      </c>
    </row>
    <row r="266" spans="1:10" ht="15.75">
      <c r="A266" s="169"/>
      <c r="B266" s="170"/>
      <c r="C266" s="139" t="s">
        <v>37</v>
      </c>
      <c r="D266" s="168">
        <v>0</v>
      </c>
      <c r="E266" s="168">
        <v>0</v>
      </c>
      <c r="F266" s="161">
        <v>0</v>
      </c>
      <c r="G266" s="161"/>
      <c r="H266" s="168"/>
      <c r="I266" s="168"/>
      <c r="J266" s="176"/>
    </row>
    <row r="267" spans="1:10" ht="12.75" customHeight="1">
      <c r="A267" s="169"/>
      <c r="B267" s="170"/>
      <c r="C267" s="139" t="s">
        <v>2</v>
      </c>
      <c r="D267" s="168">
        <v>1076.6</v>
      </c>
      <c r="E267" s="168">
        <v>1076.6</v>
      </c>
      <c r="F267" s="168">
        <f>E267/D267*100</f>
        <v>100</v>
      </c>
      <c r="G267" s="161"/>
      <c r="H267" s="168"/>
      <c r="I267" s="168"/>
      <c r="J267" s="176"/>
    </row>
    <row r="268" spans="1:10" ht="15.75">
      <c r="A268" s="169"/>
      <c r="B268" s="170"/>
      <c r="C268" s="139" t="s">
        <v>259</v>
      </c>
      <c r="D268" s="168">
        <v>0</v>
      </c>
      <c r="E268" s="168">
        <v>0</v>
      </c>
      <c r="F268" s="161">
        <v>0</v>
      </c>
      <c r="G268" s="161"/>
      <c r="H268" s="168"/>
      <c r="I268" s="168"/>
      <c r="J268" s="176"/>
    </row>
    <row r="269" spans="1:10" ht="31.5">
      <c r="A269" s="169"/>
      <c r="B269" s="170"/>
      <c r="C269" s="139" t="s">
        <v>261</v>
      </c>
      <c r="D269" s="168">
        <v>0</v>
      </c>
      <c r="E269" s="168">
        <v>0</v>
      </c>
      <c r="F269" s="161">
        <v>0</v>
      </c>
      <c r="G269" s="161"/>
      <c r="H269" s="168"/>
      <c r="I269" s="168"/>
      <c r="J269" s="176"/>
    </row>
    <row r="270" spans="1:10" ht="31.5">
      <c r="A270" s="169"/>
      <c r="B270" s="170"/>
      <c r="C270" s="139" t="s">
        <v>262</v>
      </c>
      <c r="D270" s="168">
        <v>583.2</v>
      </c>
      <c r="E270" s="168">
        <v>0</v>
      </c>
      <c r="F270" s="161">
        <v>0</v>
      </c>
      <c r="G270" s="161"/>
      <c r="H270" s="168"/>
      <c r="I270" s="168"/>
      <c r="J270" s="177"/>
    </row>
    <row r="273" ht="15">
      <c r="B273" s="143" t="s">
        <v>362</v>
      </c>
    </row>
    <row r="276" ht="15">
      <c r="B276" s="143" t="s">
        <v>360</v>
      </c>
    </row>
    <row r="279" ht="15">
      <c r="B279" s="143" t="s">
        <v>361</v>
      </c>
    </row>
    <row r="281" ht="53.25" customHeight="1">
      <c r="B281" s="184" t="s">
        <v>359</v>
      </c>
    </row>
    <row r="283" ht="15">
      <c r="B283" s="185"/>
    </row>
    <row r="284" ht="15">
      <c r="B284" s="185"/>
    </row>
    <row r="285" ht="15">
      <c r="B285" s="185"/>
    </row>
    <row r="286" ht="15">
      <c r="B286" s="185"/>
    </row>
    <row r="287" ht="15">
      <c r="B287" s="185"/>
    </row>
    <row r="288" ht="15">
      <c r="B288" s="185"/>
    </row>
  </sheetData>
  <sheetProtection/>
  <mergeCells count="139">
    <mergeCell ref="A19:A24"/>
    <mergeCell ref="J55:J60"/>
    <mergeCell ref="J61:J66"/>
    <mergeCell ref="J7:J12"/>
    <mergeCell ref="J13:J18"/>
    <mergeCell ref="J19:J24"/>
    <mergeCell ref="J37:J42"/>
    <mergeCell ref="J43:J48"/>
    <mergeCell ref="B55:B60"/>
    <mergeCell ref="B13:B18"/>
    <mergeCell ref="B19:B24"/>
    <mergeCell ref="A37:A42"/>
    <mergeCell ref="B25:B30"/>
    <mergeCell ref="A25:A30"/>
    <mergeCell ref="A13:A18"/>
    <mergeCell ref="B43:B48"/>
    <mergeCell ref="A31:A36"/>
    <mergeCell ref="B31:B36"/>
    <mergeCell ref="A43:A48"/>
    <mergeCell ref="B37:B42"/>
    <mergeCell ref="A3:A5"/>
    <mergeCell ref="A1:J1"/>
    <mergeCell ref="E3:F4"/>
    <mergeCell ref="A7:B12"/>
    <mergeCell ref="C3:C5"/>
    <mergeCell ref="B3:B5"/>
    <mergeCell ref="D3:D5"/>
    <mergeCell ref="J3:J5"/>
    <mergeCell ref="G3:I4"/>
    <mergeCell ref="J79:J84"/>
    <mergeCell ref="B73:B78"/>
    <mergeCell ref="J49:J54"/>
    <mergeCell ref="A61:A66"/>
    <mergeCell ref="B61:B66"/>
    <mergeCell ref="A49:A54"/>
    <mergeCell ref="B49:B54"/>
    <mergeCell ref="A55:A60"/>
    <mergeCell ref="A85:A90"/>
    <mergeCell ref="B85:B90"/>
    <mergeCell ref="J85:J90"/>
    <mergeCell ref="A67:A72"/>
    <mergeCell ref="B67:B72"/>
    <mergeCell ref="A73:A78"/>
    <mergeCell ref="J67:J72"/>
    <mergeCell ref="J73:J78"/>
    <mergeCell ref="A79:A84"/>
    <mergeCell ref="B79:B84"/>
    <mergeCell ref="A91:A96"/>
    <mergeCell ref="B91:B96"/>
    <mergeCell ref="J91:J96"/>
    <mergeCell ref="A97:A102"/>
    <mergeCell ref="B97:B102"/>
    <mergeCell ref="J97:J102"/>
    <mergeCell ref="A103:A108"/>
    <mergeCell ref="B103:B108"/>
    <mergeCell ref="J103:J108"/>
    <mergeCell ref="A109:A114"/>
    <mergeCell ref="B109:B114"/>
    <mergeCell ref="J109:J114"/>
    <mergeCell ref="A115:A120"/>
    <mergeCell ref="B115:B120"/>
    <mergeCell ref="J115:J120"/>
    <mergeCell ref="A121:A126"/>
    <mergeCell ref="B121:B126"/>
    <mergeCell ref="J121:J126"/>
    <mergeCell ref="A127:A132"/>
    <mergeCell ref="B127:B132"/>
    <mergeCell ref="J127:J132"/>
    <mergeCell ref="A133:A138"/>
    <mergeCell ref="B133:B138"/>
    <mergeCell ref="J133:J138"/>
    <mergeCell ref="A139:A144"/>
    <mergeCell ref="B139:B144"/>
    <mergeCell ref="J139:J144"/>
    <mergeCell ref="A145:A150"/>
    <mergeCell ref="B145:B150"/>
    <mergeCell ref="J145:J150"/>
    <mergeCell ref="A151:A156"/>
    <mergeCell ref="B151:B156"/>
    <mergeCell ref="J151:J156"/>
    <mergeCell ref="A157:A162"/>
    <mergeCell ref="B157:B162"/>
    <mergeCell ref="J157:J162"/>
    <mergeCell ref="A163:A168"/>
    <mergeCell ref="B163:B168"/>
    <mergeCell ref="J163:J168"/>
    <mergeCell ref="A169:A174"/>
    <mergeCell ref="B169:B174"/>
    <mergeCell ref="J169:J174"/>
    <mergeCell ref="A175:A180"/>
    <mergeCell ref="B175:B180"/>
    <mergeCell ref="J175:J180"/>
    <mergeCell ref="A181:A186"/>
    <mergeCell ref="B181:B186"/>
    <mergeCell ref="J181:J186"/>
    <mergeCell ref="A187:A192"/>
    <mergeCell ref="B187:B192"/>
    <mergeCell ref="J187:J192"/>
    <mergeCell ref="A193:A198"/>
    <mergeCell ref="B193:B198"/>
    <mergeCell ref="J193:J198"/>
    <mergeCell ref="J223:J228"/>
    <mergeCell ref="A199:A204"/>
    <mergeCell ref="B199:B204"/>
    <mergeCell ref="J199:J204"/>
    <mergeCell ref="A205:A210"/>
    <mergeCell ref="B205:B210"/>
    <mergeCell ref="J205:J210"/>
    <mergeCell ref="A217:A222"/>
    <mergeCell ref="B217:B222"/>
    <mergeCell ref="J217:J222"/>
    <mergeCell ref="A229:A234"/>
    <mergeCell ref="B229:B234"/>
    <mergeCell ref="A235:A240"/>
    <mergeCell ref="B235:B240"/>
    <mergeCell ref="J235:J240"/>
    <mergeCell ref="A211:A216"/>
    <mergeCell ref="B211:B216"/>
    <mergeCell ref="J211:J216"/>
    <mergeCell ref="A223:A228"/>
    <mergeCell ref="B223:B228"/>
    <mergeCell ref="B259:B264"/>
    <mergeCell ref="J259:J264"/>
    <mergeCell ref="A241:A246"/>
    <mergeCell ref="B241:B246"/>
    <mergeCell ref="J241:J246"/>
    <mergeCell ref="A247:A252"/>
    <mergeCell ref="B247:B252"/>
    <mergeCell ref="J247:J252"/>
    <mergeCell ref="J31:J36"/>
    <mergeCell ref="J25:J30"/>
    <mergeCell ref="J229:J234"/>
    <mergeCell ref="A265:A270"/>
    <mergeCell ref="B265:B270"/>
    <mergeCell ref="J265:J270"/>
    <mergeCell ref="A253:A258"/>
    <mergeCell ref="B253:B258"/>
    <mergeCell ref="J253:J258"/>
    <mergeCell ref="A259:A264"/>
  </mergeCells>
  <printOptions/>
  <pageMargins left="0.035833333333333335" right="0.7086614173228347" top="0.0134375" bottom="0.7480314960629921" header="0.31496062992125984" footer="0.31496062992125984"/>
  <pageSetup fitToHeight="0" fitToWidth="1" horizontalDpi="600" verticalDpi="600" orientation="landscape" paperSize="9" scale="69" r:id="rId1"/>
  <rowBreaks count="6" manualBreakCount="6">
    <brk id="36" max="9" man="1"/>
    <brk id="72" max="9" man="1"/>
    <brk id="114" max="9" man="1"/>
    <brk id="150" max="9" man="1"/>
    <brk id="204" max="9" man="1"/>
    <brk id="2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Колесникова О.М.</cp:lastModifiedBy>
  <cp:lastPrinted>2023-02-22T11:04:14Z</cp:lastPrinted>
  <dcterms:created xsi:type="dcterms:W3CDTF">2011-05-17T05:04:33Z</dcterms:created>
  <dcterms:modified xsi:type="dcterms:W3CDTF">2023-02-22T11:05:10Z</dcterms:modified>
  <cp:category/>
  <cp:version/>
  <cp:contentType/>
  <cp:contentStatus/>
</cp:coreProperties>
</file>