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143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ГО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User</author>
  </authors>
  <commentList>
    <comment ref="A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Слет добровольцев</t>
        </r>
      </text>
    </comment>
    <comment ref="AM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скандинавская ходьба</t>
        </r>
      </text>
    </comment>
    <comment ref="AJ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Я радость нахожу в друзьях</t>
        </r>
      </text>
    </comment>
  </commentList>
</comments>
</file>

<file path=xl/sharedStrings.xml><?xml version="1.0" encoding="utf-8"?>
<sst xmlns="http://schemas.openxmlformats.org/spreadsheetml/2006/main" count="625" uniqueCount="313">
  <si>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</si>
  <si>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</si>
  <si>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</si>
  <si>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</si>
  <si>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</si>
  <si>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</si>
  <si>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</si>
  <si>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</si>
  <si>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</si>
  <si>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</si>
  <si>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</si>
  <si>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</si>
  <si>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</si>
  <si>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</si>
  <si>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</si>
  <si>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</si>
  <si>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</si>
  <si>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</si>
  <si>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</si>
  <si>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</si>
  <si>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</si>
  <si>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</si>
  <si>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</si>
  <si>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</si>
  <si>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</si>
  <si>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</si>
  <si>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</si>
  <si>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</si>
  <si>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</si>
  <si>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</si>
  <si>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</si>
  <si>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</si>
  <si>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</si>
  <si>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</si>
  <si>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</si>
  <si>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</si>
  <si>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</si>
  <si>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</si>
  <si>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</si>
  <si>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</si>
  <si>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</si>
  <si>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</si>
  <si>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</si>
  <si>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</si>
  <si>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</si>
  <si>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</si>
  <si>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</si>
  <si>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</si>
  <si>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</si>
  <si>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</si>
  <si>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</si>
  <si>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</si>
  <si>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</si>
  <si>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</si>
  <si>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</si>
  <si>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</si>
  <si>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</si>
  <si>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</si>
  <si>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</si>
  <si>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</si>
  <si>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</si>
  <si>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</si>
  <si>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</si>
  <si>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</si>
  <si>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</si>
  <si>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</si>
  <si>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</si>
  <si>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</si>
  <si>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</si>
  <si>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</si>
  <si>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</si>
  <si>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</si>
  <si>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</si>
  <si>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</si>
  <si>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</si>
  <si>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</si>
  <si>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</si>
  <si>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</si>
  <si>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</si>
  <si>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</si>
  <si>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</si>
  <si>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</si>
  <si>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</si>
  <si>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</si>
  <si>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</si>
  <si>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</si>
  <si>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</si>
  <si>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</si>
  <si>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</si>
  <si>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</si>
  <si>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</si>
  <si>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</si>
  <si>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</si>
  <si>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</si>
  <si>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</si>
  <si>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</si>
  <si>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</si>
  <si>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</si>
  <si>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</si>
  <si>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</si>
  <si>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</si>
  <si>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</si>
  <si>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</si>
  <si>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</si>
  <si>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</si>
  <si>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</si>
  <si>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</si>
  <si>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</si>
  <si>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</si>
  <si>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</si>
  <si>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</si>
  <si>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</si>
  <si>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</si>
  <si>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</si>
  <si>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</si>
  <si>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</si>
  <si>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</si>
  <si>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</si>
  <si>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</si>
  <si>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</si>
  <si>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</si>
  <si>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</si>
  <si>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</si>
  <si>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</si>
  <si>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</si>
  <si>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</si>
  <si>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</si>
  <si>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</si>
  <si>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</si>
  <si>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</si>
  <si>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</si>
  <si>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</si>
  <si>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</si>
  <si>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</si>
  <si>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</si>
  <si>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</si>
  <si>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</si>
  <si>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</si>
  <si>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</si>
  <si>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</si>
  <si>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</si>
  <si>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</si>
  <si>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</si>
  <si>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</si>
  <si>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</si>
  <si>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</si>
  <si>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</si>
  <si>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</si>
  <si>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</si>
  <si>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</si>
  <si>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</si>
  <si>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</si>
  <si>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</si>
  <si>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</si>
  <si>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</si>
  <si>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</si>
  <si>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</si>
  <si>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</si>
  <si>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</si>
  <si>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</si>
  <si>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</si>
  <si>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</si>
  <si>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</si>
  <si>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</si>
  <si>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</si>
  <si>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</si>
  <si>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</si>
  <si>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</si>
  <si>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</si>
  <si>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</si>
  <si>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</si>
  <si>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</si>
  <si>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</si>
  <si>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</si>
  <si>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</si>
  <si>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</si>
  <si>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</si>
  <si>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</si>
  <si>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</si>
  <si>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</si>
  <si>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</si>
  <si>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</si>
  <si>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</si>
  <si>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</si>
  <si>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</si>
  <si>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</si>
  <si>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</si>
  <si>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</si>
  <si>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</si>
  <si>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</si>
  <si>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</si>
  <si>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</si>
  <si>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</si>
  <si>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</si>
  <si>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</si>
  <si>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</si>
  <si>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</si>
  <si>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</si>
  <si>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</si>
  <si>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</si>
  <si>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</si>
  <si>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</si>
  <si>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</si>
  <si>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</si>
  <si>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</si>
  <si>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</si>
  <si>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</si>
  <si>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</si>
  <si>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</si>
  <si>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</si>
  <si>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</si>
  <si>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</si>
  <si>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</si>
  <si>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</si>
  <si>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</si>
  <si>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</si>
  <si>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</si>
  <si>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</si>
  <si>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</si>
  <si>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</si>
  <si>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</si>
  <si>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</si>
  <si>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</si>
  <si>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</si>
  <si>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</si>
  <si>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</si>
  <si>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</si>
  <si>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</si>
  <si>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</si>
  <si>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</si>
  <si>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</si>
  <si>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</si>
  <si>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</si>
  <si>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</si>
  <si>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</si>
  <si>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</si>
  <si>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</si>
  <si>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</si>
  <si>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</si>
  <si>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</si>
  <si>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</si>
  <si>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</si>
  <si>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</si>
  <si>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</si>
  <si>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</si>
  <si>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</si>
  <si>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</si>
  <si>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</si>
  <si>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</si>
  <si>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</si>
  <si>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</si>
  <si>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</si>
  <si>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</si>
  <si>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</si>
  <si>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</si>
  <si>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</si>
  <si>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</si>
  <si>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бюджет района</t>
  </si>
  <si>
    <t>справочно: средства предприятий-недропользователей</t>
  </si>
  <si>
    <t>2.</t>
  </si>
  <si>
    <t xml:space="preserve">№ мероприятия </t>
  </si>
  <si>
    <t xml:space="preserve">исполнено
(касса)
</t>
  </si>
  <si>
    <t xml:space="preserve">%
Исполнения
</t>
  </si>
  <si>
    <t>Сумма, тыс. рублей</t>
  </si>
  <si>
    <t xml:space="preserve">Информация
об исполнении
</t>
  </si>
  <si>
    <t>3</t>
  </si>
  <si>
    <t>3.3.</t>
  </si>
  <si>
    <t>3.4.</t>
  </si>
  <si>
    <t>5.</t>
  </si>
  <si>
    <r>
      <t>утверждено
в бюджете района на 20</t>
    </r>
    <r>
      <rPr>
        <u val="single"/>
        <sz val="10"/>
        <rFont val="Times New Roman"/>
        <family val="1"/>
      </rPr>
      <t>23</t>
    </r>
    <r>
      <rPr>
        <sz val="10"/>
        <rFont val="Times New Roman"/>
        <family val="1"/>
      </rPr>
      <t xml:space="preserve"> год</t>
    </r>
  </si>
  <si>
    <t>Реализация проекта "Спортивный Горноправдинск"</t>
  </si>
  <si>
    <t>Улучшение материально-технической базы объекта "Трансформируемая универсальная арена для катка с естественным льдом, площадками для игровых дисциплин, трибунами на 250 мест и отапливаемым административно-бытовым блоком в п. Горноправдинске Ханты-Мансийского района"</t>
  </si>
  <si>
    <t>справочно: средства предприятий-недропользователей (ООО "РН-Юганскнефтегаз")</t>
  </si>
  <si>
    <t>Капитальный ремонт здание лыжной базы, назначение: нежилое, 1 - этажный, общая площадь 123,6 кв.м., инв. № 71:129:000:000031570, лит. А, адрес (местоположение) объекта: Тюменская область, Ханты-Мансийский автономный округ - Югра, Ханты-Мансийский район, сельское поселение Луговской, п. Луговской, ул. Гагарина, д. 4б</t>
  </si>
  <si>
    <t xml:space="preserve">факт </t>
  </si>
  <si>
    <t>2.2</t>
  </si>
  <si>
    <t>админитсрация Ханты-Мансийского района, (МАУ "СШ ХМР")</t>
  </si>
  <si>
    <t>админитсрация Ханты-Мансийского района, (управление по культуре, спорту и социальной политике; МАУ "СШ ХМР")</t>
  </si>
  <si>
    <t>админитсрация Ханты-Мансийского района(управление по культуре, спорту и социальной политике)</t>
  </si>
  <si>
    <t>админитсрация Ханты-Мансийского района (управление по культуре, спорту и социальной политике)</t>
  </si>
  <si>
    <t>Причины
отклонения
фактического
исполнения от
запланированного
&lt;***&gt;</t>
  </si>
  <si>
    <t>остаток по планированию</t>
  </si>
  <si>
    <t>остаток от утвержденного</t>
  </si>
  <si>
    <t>разница в остатках</t>
  </si>
  <si>
    <t>Основное мероприятие "Муниципальная поддержка проектов социально ориентированных некоммерческих организаций, направленных на развитие гражданского общества"</t>
  </si>
  <si>
    <t>Субсидии на финансовое обеспечение проектов СОНКО, направленных на повышение качества жизни людей пожилого возраста</t>
  </si>
  <si>
    <t>Субсидии на финансовое обеспечение проектов социально ориентированных некоммерческих организаций, направленных на социальную адаптацию инвалидов и их семей</t>
  </si>
  <si>
    <t>Субсидии на финансовое обеспечение проектов социально ориентированных некоммерческих организаций в области образования, культуры, просвещения, науки, искусства,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граждан, физической культуры и спорта, а также содействие духовному развитию личности</t>
  </si>
  <si>
    <t>Субсидия на финансовое обеспечение проектов в области содействия добровольчества и благотворительности</t>
  </si>
  <si>
    <t>Оказание финансовой поддержки общественным организациям ветеранов Великой Отечественной войны, ветеранов-нефтяников, инвалидов, старожилов. Организация мероприятий для ветеранов (пенсионеров) войны и труда, Вооруженных сил, правоохранительных органов, ветеранов-нефтяников, инвалидов, старожилов, иных социально незащищенных категорий граждан</t>
  </si>
  <si>
    <t>Итого по Основное мероприятие "Создание условий для развития гражданских инициатив"</t>
  </si>
  <si>
    <t>Развитие добровольческого (волонтерского) движения</t>
  </si>
  <si>
    <t>Мероприятия по вовлечению в творческую деятельность молодежи</t>
  </si>
  <si>
    <t>Итого по Основное мероприятие "Организация выпуска периодического печатного издания - газеты "Наш район"</t>
  </si>
  <si>
    <t>Организация выпуска периодического печатного издания – газеты "Наш район"</t>
  </si>
  <si>
    <t>Обеспечение бесплатной подписки на газету «Наш район» для жителей Ханты-Мансийского района, относящихся к льготным категориям населения</t>
  </si>
  <si>
    <t>комитет по образованию (образовательные оганизации)</t>
  </si>
  <si>
    <t>админитсрация Ханты-Мансийского района, (редакция газеты "Наш район")</t>
  </si>
  <si>
    <t>2.3</t>
  </si>
  <si>
    <t>2.5</t>
  </si>
  <si>
    <t>2.8</t>
  </si>
  <si>
    <t xml:space="preserve">размещены объявления на конкурс получения субсидий, срок рассмотрения заявок до 31.07.2023
</t>
  </si>
  <si>
    <t>размещены объявления на конкурс получения субсидий, срок рассмотрения заявок до 31.07.2023</t>
  </si>
  <si>
    <t>заключен муниципальный контракт № 04-01 с ИП Котлов Евгений Юрьевична поставку товаров для награждения участников муниципального этапа научной конференции молодых исследователей "Шаг в будущее"</t>
  </si>
  <si>
    <t>выплата заработной платы, налогов, услуги связи, транспортные услуги, прочие услуги</t>
  </si>
  <si>
    <t>Наименование муниципальной программы____"Развитие гражданского общества Ханты-Мансийского района на 2022-2025 годы"</t>
  </si>
  <si>
    <t>2.7</t>
  </si>
  <si>
    <t>администрация  Ханты-Мансийского района</t>
  </si>
  <si>
    <t>Развитие гражданского общества сельского поселения Селиярово                                                          Предоставление меры социальной поддержки в виде единовременной денежной выплаты отдельной категории граждан</t>
  </si>
  <si>
    <t>ПТЭК</t>
  </si>
  <si>
    <t>Комитет по финансам АХМР (МУ АСП Селиярово)</t>
  </si>
  <si>
    <t>Соглашение о предоставлениисубсидий из местного бюджета ориентированным некоммерческим организациям, за исключением государственных, муниципальных учреждений, субъектам малого и среднего предпринимательства, реализующим социальные проекты "Ханты-Мансийская районная общественная организация ветеранов 9пенсионеров) войны, труда, Вооружённых Сил и правоохранительных органов" № 61/2023 от 27.04.2023 на проведение мероприятий в рамках месячника, посвященных Дню Победы в первичных ветеранских организациях поселений Ханты-Мансийского района</t>
  </si>
  <si>
    <t>мероприятие "Развитие гражданского общества сельского поселения Селиярово" Финансовые средства ООО "РН-Юганскнефтегаз"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</si>
</sst>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_ ;\-#,##0\ "/>
    <numFmt numFmtId="176" formatCode="#,##0.0"/>
    <numFmt numFmtId="177" formatCode="#,##0.0_ ;\-#,##0.0\ "/>
    <numFmt numFmtId="178" formatCode="_-* #,##0.0_р_._-;\-* #,##0.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\-#,##0.000\ "/>
    <numFmt numFmtId="184" formatCode="#,##0.000"/>
    <numFmt numFmtId="185" formatCode="#,##0.00_ ;\-#,##0.00\ "/>
    <numFmt numFmtId="186" formatCode="#,##0.0000_ ;\-#,##0.0000\ "/>
    <numFmt numFmtId="187" formatCode="#,##0.00&quot;р.&quot;"/>
    <numFmt numFmtId="188" formatCode="[$-FC19]d\ mmmm\ yyyy\ &quot;г.&quot;"/>
    <numFmt numFmtId="189" formatCode="000000"/>
    <numFmt numFmtId="190" formatCode="0.0%"/>
    <numFmt numFmtId="191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3"/>
      <color indexed="8"/>
      <name val="Calibri"/>
      <family val="2"/>
    </font>
    <font>
      <sz val="13"/>
      <color indexed="8"/>
      <name val="Times New Roman"/>
      <family val="1"/>
    </font>
    <font>
      <b/>
      <u val="single"/>
      <sz val="13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3"/>
      <color theme="1"/>
      <name val="Calibri"/>
      <family val="2"/>
    </font>
    <font>
      <sz val="13"/>
      <color theme="1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64" fillId="0" borderId="0" xfId="0" applyFont="1" applyAlignment="1" applyProtection="1">
      <alignment vertical="center"/>
      <protection hidden="1"/>
    </xf>
    <xf numFmtId="174" fontId="65" fillId="0" borderId="10" xfId="0" applyNumberFormat="1" applyFont="1" applyBorder="1" applyAlignment="1" applyProtection="1">
      <alignment horizontal="center" vertical="top" wrapText="1"/>
      <protection hidden="1"/>
    </xf>
    <xf numFmtId="174" fontId="65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5" fillId="0" borderId="0" xfId="0" applyNumberFormat="1" applyFont="1" applyAlignment="1" applyProtection="1">
      <alignment vertical="center"/>
      <protection hidden="1"/>
    </xf>
    <xf numFmtId="174" fontId="65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5" fillId="0" borderId="11" xfId="0" applyNumberFormat="1" applyFont="1" applyBorder="1" applyAlignment="1" applyProtection="1">
      <alignment vertical="center"/>
      <protection hidden="1"/>
    </xf>
    <xf numFmtId="174" fontId="65" fillId="0" borderId="12" xfId="0" applyNumberFormat="1" applyFont="1" applyBorder="1" applyAlignment="1" applyProtection="1">
      <alignment horizontal="center" vertical="top" wrapText="1"/>
      <protection hidden="1"/>
    </xf>
    <xf numFmtId="174" fontId="65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6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7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5" fillId="0" borderId="19" xfId="0" applyFont="1" applyFill="1" applyBorder="1" applyAlignment="1">
      <alignment horizontal="center" wrapText="1"/>
    </xf>
    <xf numFmtId="176" fontId="14" fillId="0" borderId="10" xfId="0" applyNumberFormat="1" applyFont="1" applyFill="1" applyBorder="1" applyAlignment="1">
      <alignment horizontal="left" vertical="top" wrapText="1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10" xfId="0" applyFont="1" applyFill="1" applyBorder="1" applyAlignment="1">
      <alignment vertical="center"/>
    </xf>
    <xf numFmtId="176" fontId="14" fillId="0" borderId="10" xfId="61" applyNumberFormat="1" applyFont="1" applyFill="1" applyBorder="1" applyAlignment="1">
      <alignment horizontal="center" vertical="center" wrapText="1"/>
    </xf>
    <xf numFmtId="4" fontId="15" fillId="0" borderId="10" xfId="6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left" vertical="top" wrapText="1"/>
    </xf>
    <xf numFmtId="4" fontId="14" fillId="0" borderId="10" xfId="61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174" fontId="14" fillId="0" borderId="10" xfId="0" applyNumberFormat="1" applyFont="1" applyFill="1" applyBorder="1" applyAlignment="1">
      <alignment horizontal="left" vertical="top" wrapText="1"/>
    </xf>
    <xf numFmtId="176" fontId="15" fillId="34" borderId="10" xfId="0" applyNumberFormat="1" applyFont="1" applyFill="1" applyBorder="1" applyAlignment="1">
      <alignment horizontal="left" vertical="top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66" fillId="34" borderId="0" xfId="0" applyFont="1" applyFill="1" applyAlignment="1">
      <alignment vertical="center"/>
    </xf>
    <xf numFmtId="176" fontId="14" fillId="34" borderId="10" xfId="0" applyNumberFormat="1" applyFont="1" applyFill="1" applyBorder="1" applyAlignment="1">
      <alignment horizontal="left" vertical="top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5" fillId="34" borderId="10" xfId="61" applyNumberFormat="1" applyFont="1" applyFill="1" applyBorder="1" applyAlignment="1">
      <alignment horizontal="center" vertical="center" wrapText="1"/>
    </xf>
    <xf numFmtId="4" fontId="14" fillId="34" borderId="10" xfId="61" applyNumberFormat="1" applyFont="1" applyFill="1" applyBorder="1" applyAlignment="1">
      <alignment horizontal="center" vertical="center" wrapText="1"/>
    </xf>
    <xf numFmtId="176" fontId="15" fillId="34" borderId="10" xfId="61" applyNumberFormat="1" applyFont="1" applyFill="1" applyBorder="1" applyAlignment="1">
      <alignment horizontal="center" vertical="center" wrapText="1"/>
    </xf>
    <xf numFmtId="176" fontId="14" fillId="34" borderId="10" xfId="61" applyNumberFormat="1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left" vertical="center" wrapText="1"/>
    </xf>
    <xf numFmtId="2" fontId="66" fillId="0" borderId="1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70" fillId="0" borderId="10" xfId="61" applyNumberFormat="1" applyFont="1" applyFill="1" applyBorder="1" applyAlignment="1">
      <alignment horizontal="center" vertical="center" wrapText="1"/>
    </xf>
    <xf numFmtId="176" fontId="14" fillId="35" borderId="10" xfId="61" applyNumberFormat="1" applyFont="1" applyFill="1" applyBorder="1" applyAlignment="1">
      <alignment horizontal="center" vertical="center" wrapText="1"/>
    </xf>
    <xf numFmtId="4" fontId="14" fillId="35" borderId="10" xfId="61" applyNumberFormat="1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61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66" fillId="34" borderId="10" xfId="0" applyNumberFormat="1" applyFont="1" applyFill="1" applyBorder="1" applyAlignment="1">
      <alignment vertical="center"/>
    </xf>
    <xf numFmtId="174" fontId="65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65" fillId="2" borderId="16" xfId="0" applyNumberFormat="1" applyFont="1" applyFill="1" applyBorder="1" applyAlignment="1" applyProtection="1">
      <alignment horizontal="center" vertical="top" wrapText="1"/>
      <protection hidden="1"/>
    </xf>
    <xf numFmtId="174" fontId="65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65" fillId="0" borderId="13" xfId="0" applyNumberFormat="1" applyFont="1" applyBorder="1" applyAlignment="1" applyProtection="1">
      <alignment horizontal="center" vertical="top" wrapText="1"/>
      <protection hidden="1"/>
    </xf>
    <xf numFmtId="174" fontId="65" fillId="0" borderId="16" xfId="0" applyNumberFormat="1" applyFont="1" applyBorder="1" applyAlignment="1" applyProtection="1">
      <alignment horizontal="center" vertical="top" wrapText="1"/>
      <protection hidden="1"/>
    </xf>
    <xf numFmtId="174" fontId="65" fillId="0" borderId="11" xfId="0" applyNumberFormat="1" applyFont="1" applyBorder="1" applyAlignment="1" applyProtection="1">
      <alignment horizontal="center" vertical="top" wrapText="1"/>
      <protection hidden="1"/>
    </xf>
    <xf numFmtId="174" fontId="65" fillId="0" borderId="10" xfId="0" applyNumberFormat="1" applyFont="1" applyBorder="1" applyAlignment="1" applyProtection="1">
      <alignment vertical="center"/>
      <protection hidden="1"/>
    </xf>
    <xf numFmtId="174" fontId="65" fillId="0" borderId="10" xfId="0" applyNumberFormat="1" applyFont="1" applyBorder="1" applyAlignment="1">
      <alignment vertical="center"/>
    </xf>
    <xf numFmtId="174" fontId="65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left" vertical="center" wrapText="1"/>
    </xf>
    <xf numFmtId="0" fontId="66" fillId="34" borderId="14" xfId="0" applyFont="1" applyFill="1" applyBorder="1" applyAlignment="1">
      <alignment horizontal="left" vertical="center" wrapText="1"/>
    </xf>
    <xf numFmtId="176" fontId="15" fillId="0" borderId="19" xfId="0" applyNumberFormat="1" applyFont="1" applyFill="1" applyBorder="1" applyAlignment="1">
      <alignment horizontal="center" vertical="center" wrapText="1"/>
    </xf>
    <xf numFmtId="176" fontId="15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15" fillId="0" borderId="20" xfId="0" applyNumberFormat="1" applyFont="1" applyFill="1" applyBorder="1" applyAlignment="1">
      <alignment horizontal="center" vertical="center" wrapText="1"/>
    </xf>
    <xf numFmtId="176" fontId="15" fillId="0" borderId="21" xfId="0" applyNumberFormat="1" applyFont="1" applyFill="1" applyBorder="1" applyAlignment="1">
      <alignment horizontal="center" vertical="center" wrapText="1"/>
    </xf>
    <xf numFmtId="176" fontId="15" fillId="0" borderId="18" xfId="0" applyNumberFormat="1" applyFont="1" applyFill="1" applyBorder="1" applyAlignment="1">
      <alignment horizontal="center" vertical="center" wrapText="1"/>
    </xf>
    <xf numFmtId="176" fontId="15" fillId="0" borderId="22" xfId="0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horizont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vertical="center" wrapText="1"/>
    </xf>
    <xf numFmtId="0" fontId="66" fillId="34" borderId="14" xfId="0" applyFont="1" applyFill="1" applyBorder="1" applyAlignment="1">
      <alignment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 horizontal="center" vertical="top"/>
    </xf>
    <xf numFmtId="0" fontId="66" fillId="0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44" t="s">
        <v>39</v>
      </c>
      <c r="B1" s="145"/>
      <c r="C1" s="146" t="s">
        <v>40</v>
      </c>
      <c r="D1" s="141" t="s">
        <v>44</v>
      </c>
      <c r="E1" s="142"/>
      <c r="F1" s="143"/>
      <c r="G1" s="141" t="s">
        <v>17</v>
      </c>
      <c r="H1" s="142"/>
      <c r="I1" s="143"/>
      <c r="J1" s="141" t="s">
        <v>18</v>
      </c>
      <c r="K1" s="142"/>
      <c r="L1" s="143"/>
      <c r="M1" s="141" t="s">
        <v>22</v>
      </c>
      <c r="N1" s="142"/>
      <c r="O1" s="143"/>
      <c r="P1" s="138" t="s">
        <v>23</v>
      </c>
      <c r="Q1" s="140"/>
      <c r="R1" s="141" t="s">
        <v>24</v>
      </c>
      <c r="S1" s="142"/>
      <c r="T1" s="143"/>
      <c r="U1" s="141" t="s">
        <v>25</v>
      </c>
      <c r="V1" s="142"/>
      <c r="W1" s="143"/>
      <c r="X1" s="138" t="s">
        <v>26</v>
      </c>
      <c r="Y1" s="139"/>
      <c r="Z1" s="140"/>
      <c r="AA1" s="138" t="s">
        <v>27</v>
      </c>
      <c r="AB1" s="140"/>
      <c r="AC1" s="141" t="s">
        <v>28</v>
      </c>
      <c r="AD1" s="142"/>
      <c r="AE1" s="143"/>
      <c r="AF1" s="141" t="s">
        <v>29</v>
      </c>
      <c r="AG1" s="142"/>
      <c r="AH1" s="143"/>
      <c r="AI1" s="141" t="s">
        <v>30</v>
      </c>
      <c r="AJ1" s="142"/>
      <c r="AK1" s="143"/>
      <c r="AL1" s="138" t="s">
        <v>31</v>
      </c>
      <c r="AM1" s="140"/>
      <c r="AN1" s="141" t="s">
        <v>32</v>
      </c>
      <c r="AO1" s="142"/>
      <c r="AP1" s="143"/>
      <c r="AQ1" s="141" t="s">
        <v>33</v>
      </c>
      <c r="AR1" s="142"/>
      <c r="AS1" s="143"/>
      <c r="AT1" s="141" t="s">
        <v>34</v>
      </c>
      <c r="AU1" s="142"/>
      <c r="AV1" s="143"/>
    </row>
    <row r="2" spans="1:48" ht="39" customHeight="1">
      <c r="A2" s="145"/>
      <c r="B2" s="145"/>
      <c r="C2" s="146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46" t="s">
        <v>82</v>
      </c>
      <c r="B3" s="14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46"/>
      <c r="B4" s="14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46"/>
      <c r="B5" s="14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46"/>
      <c r="B6" s="14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46"/>
      <c r="B7" s="146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46"/>
      <c r="B8" s="14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46"/>
      <c r="B9" s="146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47" t="s">
        <v>57</v>
      </c>
      <c r="B1" s="147"/>
      <c r="C1" s="147"/>
      <c r="D1" s="147"/>
      <c r="E1" s="147"/>
    </row>
    <row r="2" spans="1:5" ht="15">
      <c r="A2" s="12"/>
      <c r="B2" s="12"/>
      <c r="C2" s="12"/>
      <c r="D2" s="12"/>
      <c r="E2" s="12"/>
    </row>
    <row r="3" spans="1:5" ht="15">
      <c r="A3" s="148" t="s">
        <v>129</v>
      </c>
      <c r="B3" s="148"/>
      <c r="C3" s="148"/>
      <c r="D3" s="148"/>
      <c r="E3" s="148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49" t="s">
        <v>78</v>
      </c>
      <c r="B26" s="149"/>
      <c r="C26" s="149"/>
      <c r="D26" s="149"/>
      <c r="E26" s="149"/>
    </row>
    <row r="27" spans="1:5" ht="15">
      <c r="A27" s="28"/>
      <c r="B27" s="28"/>
      <c r="C27" s="28"/>
      <c r="D27" s="28"/>
      <c r="E27" s="28"/>
    </row>
    <row r="28" spans="1:5" ht="15">
      <c r="A28" s="149" t="s">
        <v>79</v>
      </c>
      <c r="B28" s="149"/>
      <c r="C28" s="149"/>
      <c r="D28" s="149"/>
      <c r="E28" s="149"/>
    </row>
    <row r="29" spans="1:5" ht="15">
      <c r="A29" s="149"/>
      <c r="B29" s="149"/>
      <c r="C29" s="149"/>
      <c r="D29" s="149"/>
      <c r="E29" s="149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63" t="s">
        <v>45</v>
      </c>
      <c r="C3" s="163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50" t="s">
        <v>1</v>
      </c>
      <c r="B5" s="157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50"/>
      <c r="B6" s="157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50"/>
      <c r="B7" s="157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50" t="s">
        <v>3</v>
      </c>
      <c r="B8" s="157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51" t="s">
        <v>204</v>
      </c>
      <c r="N8" s="152"/>
      <c r="O8" s="153"/>
      <c r="P8" s="56"/>
      <c r="Q8" s="56"/>
    </row>
    <row r="9" spans="1:17" ht="33.75" customHeight="1">
      <c r="A9" s="150"/>
      <c r="B9" s="157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50" t="s">
        <v>4</v>
      </c>
      <c r="B10" s="157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50"/>
      <c r="B11" s="157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50" t="s">
        <v>5</v>
      </c>
      <c r="B12" s="157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50"/>
      <c r="B13" s="157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50" t="s">
        <v>9</v>
      </c>
      <c r="B14" s="157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50"/>
      <c r="B15" s="157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68"/>
      <c r="AJ16" s="168"/>
      <c r="AK16" s="168"/>
      <c r="AZ16" s="168"/>
      <c r="BA16" s="168"/>
      <c r="BB16" s="168"/>
      <c r="BQ16" s="168"/>
      <c r="BR16" s="168"/>
      <c r="BS16" s="168"/>
      <c r="CH16" s="168"/>
      <c r="CI16" s="168"/>
      <c r="CJ16" s="168"/>
      <c r="CY16" s="168"/>
      <c r="CZ16" s="168"/>
      <c r="DA16" s="168"/>
      <c r="DP16" s="168"/>
      <c r="DQ16" s="168"/>
      <c r="DR16" s="168"/>
      <c r="EG16" s="168"/>
      <c r="EH16" s="168"/>
      <c r="EI16" s="168"/>
      <c r="EX16" s="168"/>
      <c r="EY16" s="168"/>
      <c r="EZ16" s="168"/>
      <c r="FO16" s="168"/>
      <c r="FP16" s="168"/>
      <c r="FQ16" s="168"/>
      <c r="GF16" s="168"/>
      <c r="GG16" s="168"/>
      <c r="GH16" s="168"/>
      <c r="GW16" s="168"/>
      <c r="GX16" s="168"/>
      <c r="GY16" s="168"/>
      <c r="HN16" s="168"/>
      <c r="HO16" s="168"/>
      <c r="HP16" s="168"/>
      <c r="IE16" s="168"/>
      <c r="IF16" s="168"/>
      <c r="IG16" s="168"/>
      <c r="IV16" s="168"/>
    </row>
    <row r="17" spans="1:17" ht="320.25" customHeight="1">
      <c r="A17" s="150" t="s">
        <v>6</v>
      </c>
      <c r="B17" s="157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50"/>
      <c r="B18" s="157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50" t="s">
        <v>7</v>
      </c>
      <c r="B19" s="157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50"/>
      <c r="B20" s="157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50" t="s">
        <v>8</v>
      </c>
      <c r="B21" s="157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50"/>
      <c r="B22" s="157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54" t="s">
        <v>14</v>
      </c>
      <c r="B23" s="159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56"/>
      <c r="B24" s="159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58" t="s">
        <v>15</v>
      </c>
      <c r="B25" s="159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58"/>
      <c r="B26" s="159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50" t="s">
        <v>93</v>
      </c>
      <c r="B31" s="157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50"/>
      <c r="B32" s="157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50" t="s">
        <v>95</v>
      </c>
      <c r="B34" s="157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50"/>
      <c r="B35" s="157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66" t="s">
        <v>97</v>
      </c>
      <c r="B36" s="164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67"/>
      <c r="B37" s="165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50" t="s">
        <v>99</v>
      </c>
      <c r="B39" s="157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69" t="s">
        <v>246</v>
      </c>
      <c r="I39" s="170"/>
      <c r="J39" s="170"/>
      <c r="K39" s="170"/>
      <c r="L39" s="170"/>
      <c r="M39" s="170"/>
      <c r="N39" s="170"/>
      <c r="O39" s="171"/>
      <c r="P39" s="55" t="s">
        <v>188</v>
      </c>
      <c r="Q39" s="56"/>
    </row>
    <row r="40" spans="1:17" ht="39.75" customHeight="1">
      <c r="A40" s="150" t="s">
        <v>10</v>
      </c>
      <c r="B40" s="157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50" t="s">
        <v>100</v>
      </c>
      <c r="B41" s="157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50"/>
      <c r="B42" s="157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50" t="s">
        <v>102</v>
      </c>
      <c r="B43" s="157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74" t="s">
        <v>191</v>
      </c>
      <c r="H43" s="175"/>
      <c r="I43" s="175"/>
      <c r="J43" s="175"/>
      <c r="K43" s="175"/>
      <c r="L43" s="175"/>
      <c r="M43" s="175"/>
      <c r="N43" s="175"/>
      <c r="O43" s="176"/>
      <c r="P43" s="56"/>
      <c r="Q43" s="56"/>
    </row>
    <row r="44" spans="1:17" ht="39.75" customHeight="1">
      <c r="A44" s="150"/>
      <c r="B44" s="157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50" t="s">
        <v>104</v>
      </c>
      <c r="B45" s="157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50" t="s">
        <v>12</v>
      </c>
      <c r="B46" s="157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61" t="s">
        <v>107</v>
      </c>
      <c r="B47" s="164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62"/>
      <c r="B48" s="165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61" t="s">
        <v>108</v>
      </c>
      <c r="B49" s="164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62"/>
      <c r="B50" s="165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50" t="s">
        <v>110</v>
      </c>
      <c r="B51" s="157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50"/>
      <c r="B52" s="157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50" t="s">
        <v>113</v>
      </c>
      <c r="B53" s="157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50"/>
      <c r="B54" s="157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50" t="s">
        <v>114</v>
      </c>
      <c r="B55" s="157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50"/>
      <c r="B56" s="157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50" t="s">
        <v>116</v>
      </c>
      <c r="B57" s="157" t="s">
        <v>117</v>
      </c>
      <c r="C57" s="53" t="s">
        <v>20</v>
      </c>
      <c r="D57" s="93" t="s">
        <v>234</v>
      </c>
      <c r="E57" s="92"/>
      <c r="F57" s="92" t="s">
        <v>235</v>
      </c>
      <c r="G57" s="160" t="s">
        <v>232</v>
      </c>
      <c r="H57" s="160"/>
      <c r="I57" s="92" t="s">
        <v>236</v>
      </c>
      <c r="J57" s="92" t="s">
        <v>237</v>
      </c>
      <c r="K57" s="151" t="s">
        <v>238</v>
      </c>
      <c r="L57" s="152"/>
      <c r="M57" s="152"/>
      <c r="N57" s="152"/>
      <c r="O57" s="153"/>
      <c r="P57" s="88" t="s">
        <v>198</v>
      </c>
      <c r="Q57" s="56"/>
    </row>
    <row r="58" spans="1:17" ht="39.75" customHeight="1">
      <c r="A58" s="150"/>
      <c r="B58" s="157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54" t="s">
        <v>119</v>
      </c>
      <c r="B59" s="154" t="s">
        <v>118</v>
      </c>
      <c r="C59" s="154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55"/>
      <c r="B60" s="155"/>
      <c r="C60" s="155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55"/>
      <c r="B61" s="155"/>
      <c r="C61" s="156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56"/>
      <c r="B62" s="156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50" t="s">
        <v>120</v>
      </c>
      <c r="B63" s="157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50"/>
      <c r="B64" s="157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58" t="s">
        <v>122</v>
      </c>
      <c r="B65" s="159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58"/>
      <c r="B66" s="159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50" t="s">
        <v>124</v>
      </c>
      <c r="B67" s="157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50"/>
      <c r="B68" s="157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61" t="s">
        <v>126</v>
      </c>
      <c r="B69" s="164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62"/>
      <c r="B70" s="165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72" t="s">
        <v>254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73" t="s">
        <v>215</v>
      </c>
      <c r="C79" s="173"/>
      <c r="D79" s="173"/>
      <c r="E79" s="17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K44"/>
  <sheetViews>
    <sheetView tabSelected="1" zoomScale="80" zoomScaleNormal="80" workbookViewId="0" topLeftCell="A1">
      <pane xSplit="10" ySplit="6" topLeftCell="AU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U16" sqref="AU16:AU17"/>
    </sheetView>
  </sheetViews>
  <sheetFormatPr defaultColWidth="9.140625" defaultRowHeight="15"/>
  <cols>
    <col min="1" max="1" width="8.140625" style="103" customWidth="1"/>
    <col min="2" max="2" width="48.421875" style="103" customWidth="1"/>
    <col min="3" max="3" width="22.421875" style="103" customWidth="1"/>
    <col min="4" max="4" width="21.7109375" style="103" bestFit="1" customWidth="1"/>
    <col min="5" max="5" width="14.28125" style="39" customWidth="1"/>
    <col min="6" max="6" width="13.7109375" style="103" customWidth="1"/>
    <col min="7" max="9" width="13.7109375" style="103" hidden="1" customWidth="1"/>
    <col min="10" max="46" width="13.140625" style="103" hidden="1" customWidth="1"/>
    <col min="47" max="47" width="43.8515625" style="103" customWidth="1"/>
    <col min="48" max="48" width="30.57421875" style="103" customWidth="1"/>
    <col min="49" max="50" width="9.140625" style="103" customWidth="1"/>
    <col min="51" max="51" width="24.421875" style="103" customWidth="1"/>
    <col min="52" max="16384" width="9.140625" style="103" customWidth="1"/>
  </cols>
  <sheetData>
    <row r="1" spans="1:47" ht="18.7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2"/>
    </row>
    <row r="2" spans="1:47" s="106" customFormat="1" ht="21.75" customHeight="1">
      <c r="A2" s="104" t="s">
        <v>305</v>
      </c>
      <c r="B2" s="105"/>
      <c r="C2" s="105"/>
      <c r="D2" s="105"/>
      <c r="E2" s="127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</row>
    <row r="3" spans="1:48" s="96" customFormat="1" ht="20.25" customHeight="1">
      <c r="A3" s="198" t="s">
        <v>260</v>
      </c>
      <c r="B3" s="198" t="s">
        <v>256</v>
      </c>
      <c r="C3" s="30"/>
      <c r="D3" s="198" t="s">
        <v>40</v>
      </c>
      <c r="E3" s="177" t="s">
        <v>263</v>
      </c>
      <c r="F3" s="179"/>
      <c r="G3" s="210" t="s">
        <v>282</v>
      </c>
      <c r="H3" s="210" t="s">
        <v>281</v>
      </c>
      <c r="I3" s="210" t="s">
        <v>283</v>
      </c>
      <c r="J3" s="198" t="s">
        <v>262</v>
      </c>
      <c r="K3" s="180" t="s">
        <v>17</v>
      </c>
      <c r="L3" s="181"/>
      <c r="M3" s="182"/>
      <c r="N3" s="180" t="s">
        <v>18</v>
      </c>
      <c r="O3" s="181"/>
      <c r="P3" s="182"/>
      <c r="Q3" s="180" t="s">
        <v>22</v>
      </c>
      <c r="R3" s="181"/>
      <c r="S3" s="182"/>
      <c r="T3" s="180" t="s">
        <v>24</v>
      </c>
      <c r="U3" s="181"/>
      <c r="V3" s="182"/>
      <c r="W3" s="180" t="s">
        <v>25</v>
      </c>
      <c r="X3" s="181"/>
      <c r="Y3" s="182"/>
      <c r="Z3" s="180" t="s">
        <v>26</v>
      </c>
      <c r="AA3" s="181"/>
      <c r="AB3" s="182"/>
      <c r="AC3" s="180" t="s">
        <v>28</v>
      </c>
      <c r="AD3" s="181"/>
      <c r="AE3" s="182"/>
      <c r="AF3" s="180" t="s">
        <v>29</v>
      </c>
      <c r="AG3" s="181"/>
      <c r="AH3" s="182"/>
      <c r="AI3" s="180" t="s">
        <v>30</v>
      </c>
      <c r="AJ3" s="181"/>
      <c r="AK3" s="182"/>
      <c r="AL3" s="180" t="s">
        <v>32</v>
      </c>
      <c r="AM3" s="181"/>
      <c r="AN3" s="182"/>
      <c r="AO3" s="180" t="s">
        <v>33</v>
      </c>
      <c r="AP3" s="181"/>
      <c r="AQ3" s="182"/>
      <c r="AR3" s="180" t="s">
        <v>34</v>
      </c>
      <c r="AS3" s="181"/>
      <c r="AT3" s="182"/>
      <c r="AU3" s="207" t="s">
        <v>264</v>
      </c>
      <c r="AV3" s="204" t="s">
        <v>280</v>
      </c>
    </row>
    <row r="4" spans="1:48" s="96" customFormat="1" ht="16.5" customHeight="1">
      <c r="A4" s="214"/>
      <c r="B4" s="214"/>
      <c r="C4" s="30"/>
      <c r="D4" s="214"/>
      <c r="E4" s="198" t="s">
        <v>269</v>
      </c>
      <c r="F4" s="198" t="s">
        <v>261</v>
      </c>
      <c r="G4" s="211"/>
      <c r="H4" s="211"/>
      <c r="I4" s="211"/>
      <c r="J4" s="214"/>
      <c r="K4" s="177" t="s">
        <v>17</v>
      </c>
      <c r="L4" s="178"/>
      <c r="M4" s="179"/>
      <c r="N4" s="177" t="s">
        <v>18</v>
      </c>
      <c r="O4" s="178"/>
      <c r="P4" s="179"/>
      <c r="Q4" s="177" t="s">
        <v>22</v>
      </c>
      <c r="R4" s="178"/>
      <c r="S4" s="179"/>
      <c r="T4" s="177" t="s">
        <v>24</v>
      </c>
      <c r="U4" s="178"/>
      <c r="V4" s="179"/>
      <c r="W4" s="177" t="s">
        <v>25</v>
      </c>
      <c r="X4" s="178"/>
      <c r="Y4" s="179"/>
      <c r="Z4" s="177" t="s">
        <v>26</v>
      </c>
      <c r="AA4" s="178"/>
      <c r="AB4" s="179"/>
      <c r="AC4" s="177" t="s">
        <v>28</v>
      </c>
      <c r="AD4" s="178"/>
      <c r="AE4" s="179"/>
      <c r="AF4" s="177" t="s">
        <v>29</v>
      </c>
      <c r="AG4" s="178"/>
      <c r="AH4" s="179"/>
      <c r="AI4" s="177" t="s">
        <v>30</v>
      </c>
      <c r="AJ4" s="178"/>
      <c r="AK4" s="179"/>
      <c r="AL4" s="177" t="s">
        <v>32</v>
      </c>
      <c r="AM4" s="178"/>
      <c r="AN4" s="179"/>
      <c r="AO4" s="177" t="s">
        <v>33</v>
      </c>
      <c r="AP4" s="178"/>
      <c r="AQ4" s="179"/>
      <c r="AR4" s="177" t="s">
        <v>34</v>
      </c>
      <c r="AS4" s="178"/>
      <c r="AT4" s="179"/>
      <c r="AU4" s="208"/>
      <c r="AV4" s="205"/>
    </row>
    <row r="5" spans="1:48" s="96" customFormat="1" ht="21.75" customHeight="1">
      <c r="A5" s="199"/>
      <c r="B5" s="199"/>
      <c r="C5" s="30"/>
      <c r="D5" s="199"/>
      <c r="E5" s="199"/>
      <c r="F5" s="199"/>
      <c r="G5" s="212"/>
      <c r="H5" s="212"/>
      <c r="I5" s="212"/>
      <c r="J5" s="199"/>
      <c r="K5" s="123" t="s">
        <v>20</v>
      </c>
      <c r="L5" s="123" t="s">
        <v>274</v>
      </c>
      <c r="M5" s="123" t="s">
        <v>19</v>
      </c>
      <c r="N5" s="123" t="s">
        <v>20</v>
      </c>
      <c r="O5" s="123" t="s">
        <v>274</v>
      </c>
      <c r="P5" s="123" t="s">
        <v>19</v>
      </c>
      <c r="Q5" s="123" t="s">
        <v>20</v>
      </c>
      <c r="R5" s="123" t="s">
        <v>274</v>
      </c>
      <c r="S5" s="123" t="s">
        <v>19</v>
      </c>
      <c r="T5" s="123" t="s">
        <v>20</v>
      </c>
      <c r="U5" s="123" t="s">
        <v>274</v>
      </c>
      <c r="V5" s="123" t="s">
        <v>19</v>
      </c>
      <c r="W5" s="123" t="s">
        <v>20</v>
      </c>
      <c r="X5" s="123" t="s">
        <v>274</v>
      </c>
      <c r="Y5" s="123" t="s">
        <v>19</v>
      </c>
      <c r="Z5" s="123" t="s">
        <v>20</v>
      </c>
      <c r="AA5" s="123" t="s">
        <v>274</v>
      </c>
      <c r="AB5" s="123" t="s">
        <v>19</v>
      </c>
      <c r="AC5" s="123" t="s">
        <v>20</v>
      </c>
      <c r="AD5" s="123" t="s">
        <v>274</v>
      </c>
      <c r="AE5" s="123" t="s">
        <v>19</v>
      </c>
      <c r="AF5" s="123" t="s">
        <v>20</v>
      </c>
      <c r="AG5" s="123" t="s">
        <v>274</v>
      </c>
      <c r="AH5" s="123" t="s">
        <v>19</v>
      </c>
      <c r="AI5" s="123" t="s">
        <v>20</v>
      </c>
      <c r="AJ5" s="123" t="s">
        <v>274</v>
      </c>
      <c r="AK5" s="123" t="s">
        <v>19</v>
      </c>
      <c r="AL5" s="123" t="s">
        <v>20</v>
      </c>
      <c r="AM5" s="123" t="s">
        <v>274</v>
      </c>
      <c r="AN5" s="123" t="s">
        <v>19</v>
      </c>
      <c r="AO5" s="123" t="s">
        <v>20</v>
      </c>
      <c r="AP5" s="123" t="s">
        <v>274</v>
      </c>
      <c r="AQ5" s="123" t="s">
        <v>19</v>
      </c>
      <c r="AR5" s="123" t="s">
        <v>20</v>
      </c>
      <c r="AS5" s="123" t="s">
        <v>274</v>
      </c>
      <c r="AT5" s="123" t="s">
        <v>19</v>
      </c>
      <c r="AU5" s="209"/>
      <c r="AV5" s="206"/>
    </row>
    <row r="6" spans="1:48" s="96" customFormat="1" ht="12.75">
      <c r="A6" s="107">
        <v>1</v>
      </c>
      <c r="B6" s="108">
        <v>2</v>
      </c>
      <c r="C6" s="107">
        <v>3</v>
      </c>
      <c r="D6" s="108">
        <v>4</v>
      </c>
      <c r="E6" s="128">
        <v>5</v>
      </c>
      <c r="F6" s="108">
        <v>6</v>
      </c>
      <c r="G6" s="108"/>
      <c r="H6" s="108"/>
      <c r="I6" s="108"/>
      <c r="J6" s="107">
        <v>7</v>
      </c>
      <c r="K6" s="108">
        <v>8</v>
      </c>
      <c r="L6" s="107">
        <v>9</v>
      </c>
      <c r="M6" s="108">
        <v>10</v>
      </c>
      <c r="N6" s="107">
        <v>11</v>
      </c>
      <c r="O6" s="108">
        <v>12</v>
      </c>
      <c r="P6" s="107">
        <v>13</v>
      </c>
      <c r="Q6" s="108">
        <v>14</v>
      </c>
      <c r="R6" s="107">
        <v>15</v>
      </c>
      <c r="S6" s="108">
        <v>16</v>
      </c>
      <c r="T6" s="107">
        <v>17</v>
      </c>
      <c r="U6" s="108">
        <v>18</v>
      </c>
      <c r="V6" s="107">
        <v>19</v>
      </c>
      <c r="W6" s="108">
        <v>20</v>
      </c>
      <c r="X6" s="107">
        <v>21</v>
      </c>
      <c r="Y6" s="108">
        <v>22</v>
      </c>
      <c r="Z6" s="107">
        <v>23</v>
      </c>
      <c r="AA6" s="108">
        <v>24</v>
      </c>
      <c r="AB6" s="107">
        <v>25</v>
      </c>
      <c r="AC6" s="108">
        <v>26</v>
      </c>
      <c r="AD6" s="107">
        <v>27</v>
      </c>
      <c r="AE6" s="108">
        <v>28</v>
      </c>
      <c r="AF6" s="107">
        <v>29</v>
      </c>
      <c r="AG6" s="108">
        <v>30</v>
      </c>
      <c r="AH6" s="107">
        <v>31</v>
      </c>
      <c r="AI6" s="108">
        <v>32</v>
      </c>
      <c r="AJ6" s="107">
        <v>33</v>
      </c>
      <c r="AK6" s="108">
        <v>34</v>
      </c>
      <c r="AL6" s="107">
        <v>35</v>
      </c>
      <c r="AM6" s="108">
        <v>36</v>
      </c>
      <c r="AN6" s="107">
        <v>37</v>
      </c>
      <c r="AO6" s="108">
        <v>38</v>
      </c>
      <c r="AP6" s="107">
        <v>39</v>
      </c>
      <c r="AQ6" s="108">
        <v>40</v>
      </c>
      <c r="AR6" s="107">
        <v>41</v>
      </c>
      <c r="AS6" s="108">
        <v>42</v>
      </c>
      <c r="AT6" s="107">
        <v>43</v>
      </c>
      <c r="AU6" s="108">
        <v>44</v>
      </c>
      <c r="AV6" s="108">
        <v>44</v>
      </c>
    </row>
    <row r="7" spans="1:115" s="115" customFormat="1" ht="12" customHeight="1">
      <c r="A7" s="200" t="s">
        <v>255</v>
      </c>
      <c r="B7" s="201"/>
      <c r="C7" s="196"/>
      <c r="D7" s="113" t="s">
        <v>41</v>
      </c>
      <c r="E7" s="114">
        <f>K7+N7+Q7+T7+W7+Z7+AC7+AF7+AI7+AL7+AO7+AR7</f>
        <v>19326.5</v>
      </c>
      <c r="F7" s="114">
        <f>F8</f>
        <v>13074.54</v>
      </c>
      <c r="G7" s="114">
        <f>E7-F7</f>
        <v>6251.959999999999</v>
      </c>
      <c r="H7" s="114">
        <f>AI7+AL7+AO7+AR7</f>
        <v>7776.700000000001</v>
      </c>
      <c r="I7" s="114">
        <f>H7-G7</f>
        <v>1524.7400000000016</v>
      </c>
      <c r="J7" s="114">
        <f>F7/E7*100</f>
        <v>67.65084210798645</v>
      </c>
      <c r="K7" s="114">
        <f>K10+K26+K37</f>
        <v>1633.2</v>
      </c>
      <c r="L7" s="114">
        <f>L10+L26+L37</f>
        <v>1347</v>
      </c>
      <c r="M7" s="114">
        <f>L7/K7*100</f>
        <v>82.47612049963263</v>
      </c>
      <c r="N7" s="114">
        <f>N10+N26+N37</f>
        <v>1347</v>
      </c>
      <c r="O7" s="114">
        <f>O10+O26+O37</f>
        <v>1347</v>
      </c>
      <c r="P7" s="114">
        <f>O7/N7*100</f>
        <v>100</v>
      </c>
      <c r="Q7" s="114">
        <f>Q10+Q26+Q37</f>
        <v>1347</v>
      </c>
      <c r="R7" s="114">
        <f>R10+R26+R37</f>
        <v>860.5</v>
      </c>
      <c r="S7" s="114">
        <f>R7/Q7*100</f>
        <v>63.882702301410546</v>
      </c>
      <c r="T7" s="114">
        <f>T10+T26+T37</f>
        <v>1029.94</v>
      </c>
      <c r="U7" s="114">
        <f>U10+U26+U37</f>
        <v>2084.6</v>
      </c>
      <c r="V7" s="114">
        <f>U7/T7*100</f>
        <v>202.40013981396973</v>
      </c>
      <c r="W7" s="114">
        <f>W10+W26+W37</f>
        <v>2016.9</v>
      </c>
      <c r="X7" s="114">
        <f>X10+X26+X37</f>
        <v>753.31</v>
      </c>
      <c r="Y7" s="114">
        <f>X7/W7*100</f>
        <v>37.34989340076355</v>
      </c>
      <c r="Z7" s="114">
        <f>Z10+Z26+Z37</f>
        <v>1611.46</v>
      </c>
      <c r="AA7" s="114">
        <f>AA10+AA26+AA37</f>
        <v>1980.09</v>
      </c>
      <c r="AB7" s="114">
        <f>AA7/Z7*100</f>
        <v>122.8755290233701</v>
      </c>
      <c r="AC7" s="114">
        <f>AC10+AC26+AC37</f>
        <v>1333.4</v>
      </c>
      <c r="AD7" s="114">
        <f>AD10+AD26+AD37</f>
        <v>1512.16</v>
      </c>
      <c r="AE7" s="114">
        <f>AD7/AC7*100</f>
        <v>113.40632968351582</v>
      </c>
      <c r="AF7" s="114">
        <f>AF10+AF26+AF37</f>
        <v>1230.9</v>
      </c>
      <c r="AG7" s="114">
        <f>AG10+AG26+AG37</f>
        <v>1418</v>
      </c>
      <c r="AH7" s="114">
        <f>AG7/AF7*100</f>
        <v>115.20025997237792</v>
      </c>
      <c r="AI7" s="114">
        <f>AI10+AI26+AI37</f>
        <v>1767.8</v>
      </c>
      <c r="AJ7" s="114">
        <f>AJ10+AJ26+AJ37</f>
        <v>1271.88</v>
      </c>
      <c r="AK7" s="114">
        <f>AJ7/AI7*100</f>
        <v>71.94705283403101</v>
      </c>
      <c r="AL7" s="114">
        <f>AL10+AL26+AL37</f>
        <v>172.2</v>
      </c>
      <c r="AM7" s="114">
        <f>AM10+AM26+AM37</f>
        <v>0</v>
      </c>
      <c r="AN7" s="114">
        <f aca="true" t="shared" si="0" ref="AN7:AN25">AM7/AL7*100</f>
        <v>0</v>
      </c>
      <c r="AO7" s="114">
        <f>AO10+AO26+AO37</f>
        <v>2059.4</v>
      </c>
      <c r="AP7" s="114">
        <f>AP10+AP26+AP37</f>
        <v>0</v>
      </c>
      <c r="AQ7" s="114">
        <f>AP7/AO7*100</f>
        <v>0</v>
      </c>
      <c r="AR7" s="114">
        <f>AR10+AR26+AR37</f>
        <v>3777.3</v>
      </c>
      <c r="AS7" s="114">
        <f>AS10+AS26+AS37</f>
        <v>0</v>
      </c>
      <c r="AT7" s="114">
        <f>AS7/AR7*100</f>
        <v>0</v>
      </c>
      <c r="AU7" s="126"/>
      <c r="AV7" s="98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</row>
    <row r="8" spans="1:115" s="115" customFormat="1" ht="12">
      <c r="A8" s="202"/>
      <c r="B8" s="203"/>
      <c r="C8" s="197"/>
      <c r="D8" s="116" t="s">
        <v>257</v>
      </c>
      <c r="E8" s="117">
        <f>E11+E27+E38</f>
        <v>19326.5</v>
      </c>
      <c r="F8" s="117">
        <f>F11+F27+F38</f>
        <v>13074.54</v>
      </c>
      <c r="G8" s="114">
        <f aca="true" t="shared" si="1" ref="G8:G44">E8-F8</f>
        <v>6251.959999999999</v>
      </c>
      <c r="H8" s="114">
        <f aca="true" t="shared" si="2" ref="H8:H42">AI8+AL8+AO8+AR8</f>
        <v>7276.700000000001</v>
      </c>
      <c r="I8" s="114">
        <f aca="true" t="shared" si="3" ref="I8:I42">H8-G8</f>
        <v>1024.7400000000016</v>
      </c>
      <c r="J8" s="117">
        <f>F8/E8*100</f>
        <v>67.65084210798645</v>
      </c>
      <c r="K8" s="117">
        <f>K11+K27+K38</f>
        <v>1633.2</v>
      </c>
      <c r="L8" s="117">
        <f>L11+L27+L38</f>
        <v>1347</v>
      </c>
      <c r="M8" s="114">
        <f aca="true" t="shared" si="4" ref="M8:M44">L8/K8*100</f>
        <v>82.47612049963263</v>
      </c>
      <c r="N8" s="117">
        <f>N11+N27+N38</f>
        <v>1347</v>
      </c>
      <c r="O8" s="117">
        <f>O11+O27+O38</f>
        <v>1347</v>
      </c>
      <c r="P8" s="114">
        <f aca="true" t="shared" si="5" ref="P8:P44">O8/N8*100</f>
        <v>100</v>
      </c>
      <c r="Q8" s="117">
        <f>Q11+Q27+Q38</f>
        <v>1347</v>
      </c>
      <c r="R8" s="117">
        <f>R11+R27+R38</f>
        <v>860.5</v>
      </c>
      <c r="S8" s="114">
        <f aca="true" t="shared" si="6" ref="S8:S44">R8/Q8*100</f>
        <v>63.882702301410546</v>
      </c>
      <c r="T8" s="117">
        <f>T11+T27+T38</f>
        <v>1029.94</v>
      </c>
      <c r="U8" s="117">
        <f>U11+U27+U38</f>
        <v>2084.6</v>
      </c>
      <c r="V8" s="114">
        <f aca="true" t="shared" si="7" ref="V8:V44">U8/T8*100</f>
        <v>202.40013981396973</v>
      </c>
      <c r="W8" s="117">
        <f>W11+W27+W38</f>
        <v>2016.9</v>
      </c>
      <c r="X8" s="117">
        <f>X11+X27+X38</f>
        <v>753.31</v>
      </c>
      <c r="Y8" s="114">
        <f aca="true" t="shared" si="8" ref="Y8:Y44">X8/W8*100</f>
        <v>37.34989340076355</v>
      </c>
      <c r="Z8" s="117">
        <f>Z11+Z27+Z38</f>
        <v>1611.46</v>
      </c>
      <c r="AA8" s="117">
        <f>AA11+AA27+AA38</f>
        <v>1980.09</v>
      </c>
      <c r="AB8" s="114">
        <f aca="true" t="shared" si="9" ref="AB8:AB44">AA8/Z8*100</f>
        <v>122.8755290233701</v>
      </c>
      <c r="AC8" s="117">
        <f>AC11+AC27+AC38</f>
        <v>1333.4</v>
      </c>
      <c r="AD8" s="117">
        <f>AD11+AD27+AD38</f>
        <v>1512.16</v>
      </c>
      <c r="AE8" s="114">
        <f aca="true" t="shared" si="10" ref="AE8:AE44">AD8/AC8*100</f>
        <v>113.40632968351582</v>
      </c>
      <c r="AF8" s="117">
        <f>AF11+AF27+AF38</f>
        <v>1230.9</v>
      </c>
      <c r="AG8" s="117">
        <f>AG11+AG27+AG38</f>
        <v>1418</v>
      </c>
      <c r="AH8" s="114">
        <f aca="true" t="shared" si="11" ref="AH8:AH44">AG8/AF8*100</f>
        <v>115.20025997237792</v>
      </c>
      <c r="AI8" s="117">
        <f>AI11+AI27+AI38</f>
        <v>1267.8</v>
      </c>
      <c r="AJ8" s="117">
        <f>AJ11+AJ27+AJ38</f>
        <v>1271.88</v>
      </c>
      <c r="AK8" s="114">
        <f aca="true" t="shared" si="12" ref="AK8:AK44">AJ8/AI8*100</f>
        <v>100.32181732134407</v>
      </c>
      <c r="AL8" s="117">
        <f>AL11+AL27+AL38</f>
        <v>172.2</v>
      </c>
      <c r="AM8" s="117">
        <f>AM11+AM27+AM38</f>
        <v>0</v>
      </c>
      <c r="AN8" s="114">
        <f t="shared" si="0"/>
        <v>0</v>
      </c>
      <c r="AO8" s="117">
        <f>AO27+AO38+AO11</f>
        <v>2059.4</v>
      </c>
      <c r="AP8" s="117">
        <f>AP27+AP38+AP11</f>
        <v>0</v>
      </c>
      <c r="AQ8" s="114">
        <f aca="true" t="shared" si="13" ref="AQ8:AQ44">AP8/AO8*100</f>
        <v>0</v>
      </c>
      <c r="AR8" s="117">
        <f>AR11+AR27+AR38</f>
        <v>3777.3</v>
      </c>
      <c r="AS8" s="117">
        <f>AS11+AS27+AS38</f>
        <v>0</v>
      </c>
      <c r="AT8" s="114">
        <f aca="true" t="shared" si="14" ref="AT8:AT44">AS8/AR8*100</f>
        <v>0</v>
      </c>
      <c r="AU8" s="98"/>
      <c r="AV8" s="98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</row>
    <row r="9" spans="1:115" s="115" customFormat="1" ht="40.5" customHeight="1">
      <c r="A9" s="202"/>
      <c r="B9" s="203"/>
      <c r="C9" s="197"/>
      <c r="D9" s="116" t="s">
        <v>258</v>
      </c>
      <c r="E9" s="117">
        <v>0</v>
      </c>
      <c r="F9" s="117">
        <v>0</v>
      </c>
      <c r="G9" s="114">
        <f t="shared" si="1"/>
        <v>0</v>
      </c>
      <c r="H9" s="114">
        <f t="shared" si="2"/>
        <v>0</v>
      </c>
      <c r="I9" s="114">
        <f t="shared" si="3"/>
        <v>0</v>
      </c>
      <c r="J9" s="117">
        <v>0</v>
      </c>
      <c r="K9" s="117"/>
      <c r="L9" s="117"/>
      <c r="M9" s="114" t="e">
        <f t="shared" si="4"/>
        <v>#DIV/0!</v>
      </c>
      <c r="N9" s="117"/>
      <c r="O9" s="117"/>
      <c r="P9" s="114" t="e">
        <f t="shared" si="5"/>
        <v>#DIV/0!</v>
      </c>
      <c r="Q9" s="117"/>
      <c r="R9" s="117"/>
      <c r="S9" s="114" t="e">
        <f t="shared" si="6"/>
        <v>#DIV/0!</v>
      </c>
      <c r="T9" s="117"/>
      <c r="U9" s="117"/>
      <c r="V9" s="114" t="e">
        <f t="shared" si="7"/>
        <v>#DIV/0!</v>
      </c>
      <c r="W9" s="117"/>
      <c r="X9" s="117"/>
      <c r="Y9" s="114" t="e">
        <f t="shared" si="8"/>
        <v>#DIV/0!</v>
      </c>
      <c r="Z9" s="117"/>
      <c r="AA9" s="117"/>
      <c r="AB9" s="114" t="e">
        <f t="shared" si="9"/>
        <v>#DIV/0!</v>
      </c>
      <c r="AC9" s="117"/>
      <c r="AD9" s="117"/>
      <c r="AE9" s="114" t="e">
        <f t="shared" si="10"/>
        <v>#DIV/0!</v>
      </c>
      <c r="AF9" s="117"/>
      <c r="AG9" s="117"/>
      <c r="AH9" s="114" t="e">
        <f t="shared" si="11"/>
        <v>#DIV/0!</v>
      </c>
      <c r="AI9" s="117"/>
      <c r="AJ9" s="117"/>
      <c r="AK9" s="114" t="e">
        <f t="shared" si="12"/>
        <v>#DIV/0!</v>
      </c>
      <c r="AL9" s="117"/>
      <c r="AM9" s="117"/>
      <c r="AN9" s="114" t="e">
        <f t="shared" si="0"/>
        <v>#DIV/0!</v>
      </c>
      <c r="AO9" s="117"/>
      <c r="AP9" s="117"/>
      <c r="AQ9" s="114" t="e">
        <f t="shared" si="13"/>
        <v>#DIV/0!</v>
      </c>
      <c r="AR9" s="117"/>
      <c r="AS9" s="117"/>
      <c r="AT9" s="114" t="e">
        <f t="shared" si="14"/>
        <v>#DIV/0!</v>
      </c>
      <c r="AU9" s="98"/>
      <c r="AV9" s="98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</row>
    <row r="10" spans="1:115" s="115" customFormat="1" ht="20.25" customHeight="1">
      <c r="A10" s="192" t="s">
        <v>259</v>
      </c>
      <c r="B10" s="194" t="s">
        <v>284</v>
      </c>
      <c r="C10" s="124"/>
      <c r="D10" s="113" t="s">
        <v>41</v>
      </c>
      <c r="E10" s="120">
        <f>E12+E14+E16+E18+E22+E20</f>
        <v>1997.5</v>
      </c>
      <c r="F10" s="120">
        <f>F12+F14+F16+F18+F22+F20</f>
        <v>1100</v>
      </c>
      <c r="G10" s="114">
        <f>E10-F10</f>
        <v>897.5</v>
      </c>
      <c r="H10" s="114">
        <f>AI10+AL10+AO10+AR10</f>
        <v>1000</v>
      </c>
      <c r="I10" s="114">
        <f>H10-G10</f>
        <v>102.5</v>
      </c>
      <c r="J10" s="120">
        <f>F10/E10*100</f>
        <v>55.06883604505632</v>
      </c>
      <c r="K10" s="120">
        <f>K12+K22+K14+K16+K18</f>
        <v>0</v>
      </c>
      <c r="L10" s="120">
        <f>L12+L22+L14+L16+L18</f>
        <v>0</v>
      </c>
      <c r="M10" s="114" t="e">
        <f t="shared" si="4"/>
        <v>#DIV/0!</v>
      </c>
      <c r="N10" s="120">
        <f>N12+N22+N14+N16+N18</f>
        <v>0</v>
      </c>
      <c r="O10" s="120">
        <f>O12+O22+O14+O16+O18</f>
        <v>0</v>
      </c>
      <c r="P10" s="114" t="e">
        <f t="shared" si="5"/>
        <v>#DIV/0!</v>
      </c>
      <c r="Q10" s="120">
        <f>Q12+Q22+Q14+Q16+Q18</f>
        <v>0</v>
      </c>
      <c r="R10" s="120">
        <f>R12+R22+R14+R16+R18</f>
        <v>0</v>
      </c>
      <c r="S10" s="114" t="e">
        <f t="shared" si="6"/>
        <v>#DIV/0!</v>
      </c>
      <c r="T10" s="120">
        <f>T12+T22+T14+T16+T18</f>
        <v>0</v>
      </c>
      <c r="U10" s="120">
        <f>U12+U22+U14+U16+U18</f>
        <v>0</v>
      </c>
      <c r="V10" s="114" t="e">
        <f t="shared" si="7"/>
        <v>#DIV/0!</v>
      </c>
      <c r="W10" s="120">
        <f>W12+W22+W14+W16+W18</f>
        <v>0</v>
      </c>
      <c r="X10" s="120">
        <f>X12+X22+X14+X16+X18</f>
        <v>300</v>
      </c>
      <c r="Y10" s="114" t="e">
        <f t="shared" si="8"/>
        <v>#DIV/0!</v>
      </c>
      <c r="Z10" s="120">
        <f>Z12+Z22+Z14+Z16+Z18</f>
        <v>300</v>
      </c>
      <c r="AA10" s="120">
        <f>AA12+AA22+AA14+AA16+AA18</f>
        <v>0</v>
      </c>
      <c r="AB10" s="114">
        <f t="shared" si="9"/>
        <v>0</v>
      </c>
      <c r="AC10" s="120">
        <f>AC12+AC22+AC14+AC16+AC18</f>
        <v>400</v>
      </c>
      <c r="AD10" s="120">
        <f>AD12+AD22+AD14+AD16+AD18</f>
        <v>0</v>
      </c>
      <c r="AE10" s="114">
        <f t="shared" si="10"/>
        <v>0</v>
      </c>
      <c r="AF10" s="120">
        <f>AF12+AF22+AF14+AF16+AF18</f>
        <v>297.5</v>
      </c>
      <c r="AG10" s="120">
        <f>AG12+AG22+AG14+AG16+AG18</f>
        <v>0</v>
      </c>
      <c r="AH10" s="114">
        <f t="shared" si="11"/>
        <v>0</v>
      </c>
      <c r="AI10" s="120">
        <f>AI12+AI22+AI14+AI16+AI18+AI20</f>
        <v>600</v>
      </c>
      <c r="AJ10" s="120">
        <f>AJ12+AJ22+AJ14+AJ16+AJ18+AJ20</f>
        <v>300</v>
      </c>
      <c r="AK10" s="114">
        <f t="shared" si="12"/>
        <v>50</v>
      </c>
      <c r="AL10" s="120">
        <f>AL12+AL22+AL14+AL16+AL18+AL20</f>
        <v>0</v>
      </c>
      <c r="AM10" s="120">
        <f>AM12+AM22+AM14+AM16+AM18+AM20</f>
        <v>0</v>
      </c>
      <c r="AN10" s="114" t="e">
        <f t="shared" si="0"/>
        <v>#DIV/0!</v>
      </c>
      <c r="AO10" s="120">
        <f>AO12+AO22+AO14+AO16+AO18+AO20</f>
        <v>0</v>
      </c>
      <c r="AP10" s="120">
        <f>AP12+AP22+AP14+AP16+AP18+AP20</f>
        <v>0</v>
      </c>
      <c r="AQ10" s="114" t="e">
        <f t="shared" si="13"/>
        <v>#DIV/0!</v>
      </c>
      <c r="AR10" s="120">
        <f>AR12+AR22+AR14+AR16+AR18+AR20</f>
        <v>400</v>
      </c>
      <c r="AS10" s="120">
        <f>AS12+AS22+AS14+AS16+AS18+AS20</f>
        <v>0</v>
      </c>
      <c r="AT10" s="114">
        <f t="shared" si="14"/>
        <v>0</v>
      </c>
      <c r="AU10" s="188"/>
      <c r="AV10" s="188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</row>
    <row r="11" spans="1:115" s="115" customFormat="1" ht="21.75" customHeight="1">
      <c r="A11" s="193"/>
      <c r="B11" s="195"/>
      <c r="C11" s="125"/>
      <c r="D11" s="116" t="s">
        <v>257</v>
      </c>
      <c r="E11" s="120">
        <f>E13+E15+E17+E19+E23+E21</f>
        <v>1997.5</v>
      </c>
      <c r="F11" s="120">
        <f>F13+F15+F17+F19+F23+F21</f>
        <v>1100</v>
      </c>
      <c r="G11" s="114">
        <f>E11-F11</f>
        <v>897.5</v>
      </c>
      <c r="H11" s="114">
        <f>AI11+AL11+AO11+AR11</f>
        <v>500</v>
      </c>
      <c r="I11" s="114">
        <f t="shared" si="3"/>
        <v>-397.5</v>
      </c>
      <c r="J11" s="120">
        <f>F11/E11*100</f>
        <v>55.06883604505632</v>
      </c>
      <c r="K11" s="120">
        <f>K13+K23+K15+K17+K19</f>
        <v>0</v>
      </c>
      <c r="L11" s="120">
        <f>L13+L23+L15+L17+L19</f>
        <v>0</v>
      </c>
      <c r="M11" s="114" t="e">
        <f t="shared" si="4"/>
        <v>#DIV/0!</v>
      </c>
      <c r="N11" s="120">
        <f>N13+N23+N15+N17+N19</f>
        <v>0</v>
      </c>
      <c r="O11" s="120">
        <f>O13+O23+O15+O17+O19</f>
        <v>0</v>
      </c>
      <c r="P11" s="114" t="e">
        <f t="shared" si="5"/>
        <v>#DIV/0!</v>
      </c>
      <c r="Q11" s="120">
        <f>Q13+Q23+Q15+Q17+Q19</f>
        <v>0</v>
      </c>
      <c r="R11" s="120">
        <f>R13+R23+R15+R17+R19</f>
        <v>0</v>
      </c>
      <c r="S11" s="114" t="e">
        <f t="shared" si="6"/>
        <v>#DIV/0!</v>
      </c>
      <c r="T11" s="120">
        <f>T13+T23+T15+T17+T19</f>
        <v>0</v>
      </c>
      <c r="U11" s="120">
        <f>U13+U23+U15+U17+U19</f>
        <v>0</v>
      </c>
      <c r="V11" s="114" t="e">
        <f t="shared" si="7"/>
        <v>#DIV/0!</v>
      </c>
      <c r="W11" s="120">
        <f>W13+W23+W15+W17+W19</f>
        <v>0</v>
      </c>
      <c r="X11" s="120">
        <f>X13+X23+X15+X17+X19</f>
        <v>300</v>
      </c>
      <c r="Y11" s="114" t="e">
        <f t="shared" si="8"/>
        <v>#DIV/0!</v>
      </c>
      <c r="Z11" s="120">
        <f>Z13+Z23+Z15+Z17+Z19</f>
        <v>300</v>
      </c>
      <c r="AA11" s="120">
        <f>AA13+AA23+AA15+AA17+AA19</f>
        <v>0</v>
      </c>
      <c r="AB11" s="114">
        <f t="shared" si="9"/>
        <v>0</v>
      </c>
      <c r="AC11" s="120">
        <f>AC13+AC23+AC15+AC17+AC19</f>
        <v>400</v>
      </c>
      <c r="AD11" s="120">
        <f>AD13+AD23+AD15+AD17+AD19</f>
        <v>0</v>
      </c>
      <c r="AE11" s="114">
        <f t="shared" si="10"/>
        <v>0</v>
      </c>
      <c r="AF11" s="120">
        <f>AF13+AF23+AF15+AF17+AF19</f>
        <v>297.5</v>
      </c>
      <c r="AG11" s="120">
        <f>AG13+AG23+AG15+AG17+AG19</f>
        <v>0</v>
      </c>
      <c r="AH11" s="114">
        <f t="shared" si="11"/>
        <v>0</v>
      </c>
      <c r="AI11" s="120">
        <f>AI13+AI23+AI15+AI17+AI19</f>
        <v>100</v>
      </c>
      <c r="AJ11" s="120">
        <f>AJ13+AJ23+AJ15+AJ17+AJ19</f>
        <v>300</v>
      </c>
      <c r="AK11" s="114">
        <f t="shared" si="12"/>
        <v>300</v>
      </c>
      <c r="AL11" s="120">
        <f>AL13+AL23+AL15+AL17+AL19+AL21</f>
        <v>0</v>
      </c>
      <c r="AM11" s="120">
        <f>AM13+AM23+AM15+AM17+AM19+AM21</f>
        <v>0</v>
      </c>
      <c r="AN11" s="114" t="e">
        <f t="shared" si="0"/>
        <v>#DIV/0!</v>
      </c>
      <c r="AO11" s="120">
        <f>AO13+AO23+AO15+AO17+AO19+AO21</f>
        <v>0</v>
      </c>
      <c r="AP11" s="120">
        <f>AP13+AP23+AP15+AP17+AP19+AP21</f>
        <v>0</v>
      </c>
      <c r="AQ11" s="114" t="e">
        <f t="shared" si="13"/>
        <v>#DIV/0!</v>
      </c>
      <c r="AR11" s="120">
        <f>AR13+AR23+AR15+AR17+AR19+AR21</f>
        <v>400</v>
      </c>
      <c r="AS11" s="120">
        <f>AS13+AS23+AS15+AS17+AS19+AS21</f>
        <v>0</v>
      </c>
      <c r="AT11" s="114">
        <f t="shared" si="14"/>
        <v>0</v>
      </c>
      <c r="AU11" s="189"/>
      <c r="AV11" s="189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</row>
    <row r="12" spans="1:115" s="115" customFormat="1" ht="25.5" customHeight="1">
      <c r="A12" s="190" t="s">
        <v>6</v>
      </c>
      <c r="B12" s="183" t="s">
        <v>285</v>
      </c>
      <c r="C12" s="185" t="s">
        <v>279</v>
      </c>
      <c r="D12" s="113" t="s">
        <v>41</v>
      </c>
      <c r="E12" s="120">
        <f aca="true" t="shared" si="15" ref="E12:E23">K12+N12+Q12+T12+W12+Z12+AC12+AF12+AI12+AL12+AO12+AR12</f>
        <v>400</v>
      </c>
      <c r="F12" s="120">
        <f aca="true" t="shared" si="16" ref="F12:F23">L12+O12+R12+U12+X12+AA12+AD12+AG12+AJ12+AM12+AP12+AS12</f>
        <v>0</v>
      </c>
      <c r="G12" s="114">
        <f t="shared" si="1"/>
        <v>400</v>
      </c>
      <c r="H12" s="114">
        <f t="shared" si="2"/>
        <v>0</v>
      </c>
      <c r="I12" s="114">
        <f t="shared" si="3"/>
        <v>-400</v>
      </c>
      <c r="J12" s="120">
        <f>F12/E12*100</f>
        <v>0</v>
      </c>
      <c r="K12" s="120">
        <f>K13</f>
        <v>0</v>
      </c>
      <c r="L12" s="120">
        <f aca="true" t="shared" si="17" ref="L12:AS12">L13</f>
        <v>0</v>
      </c>
      <c r="M12" s="114" t="e">
        <f t="shared" si="4"/>
        <v>#DIV/0!</v>
      </c>
      <c r="N12" s="120">
        <f t="shared" si="17"/>
        <v>0</v>
      </c>
      <c r="O12" s="120">
        <f t="shared" si="17"/>
        <v>0</v>
      </c>
      <c r="P12" s="114" t="e">
        <f t="shared" si="5"/>
        <v>#DIV/0!</v>
      </c>
      <c r="Q12" s="120">
        <f t="shared" si="17"/>
        <v>0</v>
      </c>
      <c r="R12" s="120">
        <f t="shared" si="17"/>
        <v>0</v>
      </c>
      <c r="S12" s="114" t="e">
        <f t="shared" si="6"/>
        <v>#DIV/0!</v>
      </c>
      <c r="T12" s="120">
        <f t="shared" si="17"/>
        <v>0</v>
      </c>
      <c r="U12" s="120">
        <f t="shared" si="17"/>
        <v>0</v>
      </c>
      <c r="V12" s="114" t="e">
        <f t="shared" si="7"/>
        <v>#DIV/0!</v>
      </c>
      <c r="W12" s="120">
        <f t="shared" si="17"/>
        <v>0</v>
      </c>
      <c r="X12" s="120">
        <f t="shared" si="17"/>
        <v>0</v>
      </c>
      <c r="Y12" s="114" t="e">
        <f t="shared" si="8"/>
        <v>#DIV/0!</v>
      </c>
      <c r="Z12" s="120">
        <f t="shared" si="17"/>
        <v>0</v>
      </c>
      <c r="AA12" s="120">
        <f t="shared" si="17"/>
        <v>0</v>
      </c>
      <c r="AB12" s="114" t="e">
        <f t="shared" si="9"/>
        <v>#DIV/0!</v>
      </c>
      <c r="AC12" s="120">
        <f t="shared" si="17"/>
        <v>400</v>
      </c>
      <c r="AD12" s="120">
        <f t="shared" si="17"/>
        <v>0</v>
      </c>
      <c r="AE12" s="114">
        <f t="shared" si="10"/>
        <v>0</v>
      </c>
      <c r="AF12" s="120">
        <f t="shared" si="17"/>
        <v>0</v>
      </c>
      <c r="AG12" s="120">
        <f t="shared" si="17"/>
        <v>0</v>
      </c>
      <c r="AH12" s="114" t="e">
        <f t="shared" si="11"/>
        <v>#DIV/0!</v>
      </c>
      <c r="AI12" s="120">
        <f t="shared" si="17"/>
        <v>0</v>
      </c>
      <c r="AJ12" s="120">
        <f t="shared" si="17"/>
        <v>0</v>
      </c>
      <c r="AK12" s="114" t="e">
        <f t="shared" si="12"/>
        <v>#DIV/0!</v>
      </c>
      <c r="AL12" s="120">
        <f t="shared" si="17"/>
        <v>0</v>
      </c>
      <c r="AM12" s="120">
        <f t="shared" si="17"/>
        <v>0</v>
      </c>
      <c r="AN12" s="114" t="e">
        <f t="shared" si="0"/>
        <v>#DIV/0!</v>
      </c>
      <c r="AO12" s="120">
        <f t="shared" si="17"/>
        <v>0</v>
      </c>
      <c r="AP12" s="120">
        <f t="shared" si="17"/>
        <v>0</v>
      </c>
      <c r="AQ12" s="114" t="e">
        <f t="shared" si="13"/>
        <v>#DIV/0!</v>
      </c>
      <c r="AR12" s="120">
        <f t="shared" si="17"/>
        <v>0</v>
      </c>
      <c r="AS12" s="120">
        <f t="shared" si="17"/>
        <v>0</v>
      </c>
      <c r="AT12" s="114" t="e">
        <f t="shared" si="14"/>
        <v>#DIV/0!</v>
      </c>
      <c r="AU12" s="188"/>
      <c r="AV12" s="185" t="s">
        <v>301</v>
      </c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</row>
    <row r="13" spans="1:48" s="97" customFormat="1" ht="33.75" customHeight="1">
      <c r="A13" s="191"/>
      <c r="B13" s="184"/>
      <c r="C13" s="186"/>
      <c r="D13" s="95" t="s">
        <v>257</v>
      </c>
      <c r="E13" s="120">
        <f t="shared" si="15"/>
        <v>400</v>
      </c>
      <c r="F13" s="120">
        <f t="shared" si="16"/>
        <v>0</v>
      </c>
      <c r="G13" s="114">
        <f t="shared" si="1"/>
        <v>400</v>
      </c>
      <c r="H13" s="114">
        <f t="shared" si="2"/>
        <v>0</v>
      </c>
      <c r="I13" s="114">
        <f t="shared" si="3"/>
        <v>-400</v>
      </c>
      <c r="J13" s="120">
        <f>F13/E13*100</f>
        <v>0</v>
      </c>
      <c r="K13" s="99">
        <v>0</v>
      </c>
      <c r="L13" s="99">
        <v>0</v>
      </c>
      <c r="M13" s="114" t="e">
        <f t="shared" si="4"/>
        <v>#DIV/0!</v>
      </c>
      <c r="N13" s="99">
        <v>0</v>
      </c>
      <c r="O13" s="99">
        <v>0</v>
      </c>
      <c r="P13" s="114" t="e">
        <f t="shared" si="5"/>
        <v>#DIV/0!</v>
      </c>
      <c r="Q13" s="99">
        <v>0</v>
      </c>
      <c r="R13" s="99">
        <v>0</v>
      </c>
      <c r="S13" s="114" t="e">
        <f t="shared" si="6"/>
        <v>#DIV/0!</v>
      </c>
      <c r="T13" s="99">
        <v>0</v>
      </c>
      <c r="U13" s="99">
        <v>0</v>
      </c>
      <c r="V13" s="114" t="e">
        <f t="shared" si="7"/>
        <v>#DIV/0!</v>
      </c>
      <c r="W13" s="99">
        <v>0</v>
      </c>
      <c r="X13" s="99">
        <v>0</v>
      </c>
      <c r="Y13" s="114" t="e">
        <f t="shared" si="8"/>
        <v>#DIV/0!</v>
      </c>
      <c r="Z13" s="99">
        <v>0</v>
      </c>
      <c r="AA13" s="99">
        <v>0</v>
      </c>
      <c r="AB13" s="114" t="e">
        <f t="shared" si="9"/>
        <v>#DIV/0!</v>
      </c>
      <c r="AC13" s="99">
        <v>400</v>
      </c>
      <c r="AD13" s="99">
        <v>0</v>
      </c>
      <c r="AE13" s="114">
        <f t="shared" si="10"/>
        <v>0</v>
      </c>
      <c r="AF13" s="99">
        <v>0</v>
      </c>
      <c r="AG13" s="99">
        <v>0</v>
      </c>
      <c r="AH13" s="114" t="e">
        <f t="shared" si="11"/>
        <v>#DIV/0!</v>
      </c>
      <c r="AI13" s="99">
        <v>0</v>
      </c>
      <c r="AJ13" s="99">
        <v>0</v>
      </c>
      <c r="AK13" s="114" t="e">
        <f t="shared" si="12"/>
        <v>#DIV/0!</v>
      </c>
      <c r="AL13" s="99">
        <v>0</v>
      </c>
      <c r="AM13" s="99">
        <v>0</v>
      </c>
      <c r="AN13" s="114" t="e">
        <f t="shared" si="0"/>
        <v>#DIV/0!</v>
      </c>
      <c r="AO13" s="99">
        <v>0</v>
      </c>
      <c r="AP13" s="99">
        <v>0</v>
      </c>
      <c r="AQ13" s="114" t="e">
        <f t="shared" si="13"/>
        <v>#DIV/0!</v>
      </c>
      <c r="AR13" s="99">
        <v>0</v>
      </c>
      <c r="AS13" s="99">
        <v>0</v>
      </c>
      <c r="AT13" s="114" t="e">
        <f t="shared" si="14"/>
        <v>#DIV/0!</v>
      </c>
      <c r="AU13" s="189"/>
      <c r="AV13" s="189"/>
    </row>
    <row r="14" spans="1:115" s="115" customFormat="1" ht="24" customHeight="1">
      <c r="A14" s="190" t="s">
        <v>275</v>
      </c>
      <c r="B14" s="185" t="s">
        <v>286</v>
      </c>
      <c r="C14" s="185" t="s">
        <v>278</v>
      </c>
      <c r="D14" s="113" t="s">
        <v>41</v>
      </c>
      <c r="E14" s="120">
        <f t="shared" si="15"/>
        <v>300</v>
      </c>
      <c r="F14" s="120">
        <f t="shared" si="16"/>
        <v>300</v>
      </c>
      <c r="G14" s="114">
        <f aca="true" t="shared" si="18" ref="G14:G21">E14-F14</f>
        <v>0</v>
      </c>
      <c r="H14" s="114">
        <f aca="true" t="shared" si="19" ref="H14:H21">AI14+AL14+AO14+AR14</f>
        <v>0</v>
      </c>
      <c r="I14" s="114">
        <f aca="true" t="shared" si="20" ref="I14:I21">H14-G14</f>
        <v>0</v>
      </c>
      <c r="J14" s="120">
        <f aca="true" t="shared" si="21" ref="J14:J21">F14/E14*100</f>
        <v>100</v>
      </c>
      <c r="K14" s="121">
        <f>K15</f>
        <v>0</v>
      </c>
      <c r="L14" s="121">
        <f>L15</f>
        <v>0</v>
      </c>
      <c r="M14" s="114" t="e">
        <f aca="true" t="shared" si="22" ref="M14:M21">L14/K14*100</f>
        <v>#DIV/0!</v>
      </c>
      <c r="N14" s="121">
        <f>N15</f>
        <v>0</v>
      </c>
      <c r="O14" s="121">
        <f>O15</f>
        <v>0</v>
      </c>
      <c r="P14" s="114" t="e">
        <f aca="true" t="shared" si="23" ref="P14:P21">O14/N14*100</f>
        <v>#DIV/0!</v>
      </c>
      <c r="Q14" s="121">
        <f>Q15</f>
        <v>0</v>
      </c>
      <c r="R14" s="121">
        <f>R15</f>
        <v>0</v>
      </c>
      <c r="S14" s="114" t="e">
        <f aca="true" t="shared" si="24" ref="S14:S21">R14/Q14*100</f>
        <v>#DIV/0!</v>
      </c>
      <c r="T14" s="121">
        <f>T15</f>
        <v>0</v>
      </c>
      <c r="U14" s="121">
        <f>U15</f>
        <v>0</v>
      </c>
      <c r="V14" s="114" t="e">
        <f aca="true" t="shared" si="25" ref="V14:V21">U14/T14*100</f>
        <v>#DIV/0!</v>
      </c>
      <c r="W14" s="121">
        <f>W15</f>
        <v>0</v>
      </c>
      <c r="X14" s="121">
        <f>X15</f>
        <v>0</v>
      </c>
      <c r="Y14" s="114" t="e">
        <f aca="true" t="shared" si="26" ref="Y14:Y21">X14/W14*100</f>
        <v>#DIV/0!</v>
      </c>
      <c r="Z14" s="121">
        <f>Z15</f>
        <v>300</v>
      </c>
      <c r="AA14" s="121">
        <f>AA15</f>
        <v>0</v>
      </c>
      <c r="AB14" s="114">
        <f aca="true" t="shared" si="27" ref="AB14:AB21">AA14/Z14*100</f>
        <v>0</v>
      </c>
      <c r="AC14" s="121">
        <f>AC15</f>
        <v>0</v>
      </c>
      <c r="AD14" s="121">
        <f>AD15</f>
        <v>0</v>
      </c>
      <c r="AE14" s="114" t="e">
        <f aca="true" t="shared" si="28" ref="AE14:AE21">AD14/AC14*100</f>
        <v>#DIV/0!</v>
      </c>
      <c r="AF14" s="121">
        <f>AF15</f>
        <v>0</v>
      </c>
      <c r="AG14" s="121">
        <f>AG15</f>
        <v>0</v>
      </c>
      <c r="AH14" s="114" t="e">
        <f aca="true" t="shared" si="29" ref="AH14:AH21">AG14/AF14*100</f>
        <v>#DIV/0!</v>
      </c>
      <c r="AI14" s="121">
        <f>AI15</f>
        <v>0</v>
      </c>
      <c r="AJ14" s="121">
        <f>AJ15</f>
        <v>300</v>
      </c>
      <c r="AK14" s="114" t="e">
        <f aca="true" t="shared" si="30" ref="AK14:AK21">AJ14/AI14*100</f>
        <v>#DIV/0!</v>
      </c>
      <c r="AL14" s="121">
        <f>AL15</f>
        <v>0</v>
      </c>
      <c r="AM14" s="121">
        <f>AM15</f>
        <v>0</v>
      </c>
      <c r="AN14" s="114" t="e">
        <f t="shared" si="0"/>
        <v>#DIV/0!</v>
      </c>
      <c r="AO14" s="121">
        <f>AO15</f>
        <v>0</v>
      </c>
      <c r="AP14" s="121">
        <f>AP15</f>
        <v>0</v>
      </c>
      <c r="AQ14" s="114" t="e">
        <f aca="true" t="shared" si="31" ref="AQ14:AQ21">AP14/AO14*100</f>
        <v>#DIV/0!</v>
      </c>
      <c r="AR14" s="121">
        <f>AR15</f>
        <v>0</v>
      </c>
      <c r="AS14" s="121">
        <f>AS15</f>
        <v>0</v>
      </c>
      <c r="AT14" s="114" t="e">
        <f aca="true" t="shared" si="32" ref="AT14:AT21">AS14/AR14*100</f>
        <v>#DIV/0!</v>
      </c>
      <c r="AU14" s="185"/>
      <c r="AV14" s="185" t="s">
        <v>302</v>
      </c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</row>
    <row r="15" spans="1:48" s="97" customFormat="1" ht="42.75" customHeight="1">
      <c r="A15" s="187"/>
      <c r="B15" s="186"/>
      <c r="C15" s="186"/>
      <c r="D15" s="95" t="s">
        <v>257</v>
      </c>
      <c r="E15" s="120">
        <f t="shared" si="15"/>
        <v>300</v>
      </c>
      <c r="F15" s="120">
        <f t="shared" si="16"/>
        <v>300</v>
      </c>
      <c r="G15" s="114">
        <f t="shared" si="18"/>
        <v>0</v>
      </c>
      <c r="H15" s="114">
        <f t="shared" si="19"/>
        <v>0</v>
      </c>
      <c r="I15" s="114">
        <f t="shared" si="20"/>
        <v>0</v>
      </c>
      <c r="J15" s="120">
        <f t="shared" si="21"/>
        <v>100</v>
      </c>
      <c r="K15" s="99">
        <v>0</v>
      </c>
      <c r="L15" s="99">
        <v>0</v>
      </c>
      <c r="M15" s="114" t="e">
        <f t="shared" si="22"/>
        <v>#DIV/0!</v>
      </c>
      <c r="N15" s="99">
        <v>0</v>
      </c>
      <c r="O15" s="99">
        <v>0</v>
      </c>
      <c r="P15" s="114" t="e">
        <f t="shared" si="23"/>
        <v>#DIV/0!</v>
      </c>
      <c r="Q15" s="99">
        <v>0</v>
      </c>
      <c r="R15" s="99">
        <v>0</v>
      </c>
      <c r="S15" s="114" t="e">
        <f t="shared" si="24"/>
        <v>#DIV/0!</v>
      </c>
      <c r="T15" s="99">
        <v>0</v>
      </c>
      <c r="U15" s="99">
        <v>0</v>
      </c>
      <c r="V15" s="114" t="e">
        <f t="shared" si="25"/>
        <v>#DIV/0!</v>
      </c>
      <c r="W15" s="99">
        <v>0</v>
      </c>
      <c r="X15" s="99">
        <v>0</v>
      </c>
      <c r="Y15" s="114" t="e">
        <f t="shared" si="26"/>
        <v>#DIV/0!</v>
      </c>
      <c r="Z15" s="99">
        <v>300</v>
      </c>
      <c r="AA15" s="99">
        <v>0</v>
      </c>
      <c r="AB15" s="114">
        <f t="shared" si="27"/>
        <v>0</v>
      </c>
      <c r="AC15" s="99">
        <v>0</v>
      </c>
      <c r="AD15" s="99">
        <v>0</v>
      </c>
      <c r="AE15" s="114" t="e">
        <f t="shared" si="28"/>
        <v>#DIV/0!</v>
      </c>
      <c r="AF15" s="99">
        <v>0</v>
      </c>
      <c r="AG15" s="99">
        <v>0</v>
      </c>
      <c r="AH15" s="114" t="e">
        <f t="shared" si="29"/>
        <v>#DIV/0!</v>
      </c>
      <c r="AI15" s="99">
        <v>0</v>
      </c>
      <c r="AJ15" s="130">
        <v>300</v>
      </c>
      <c r="AK15" s="114" t="e">
        <f t="shared" si="30"/>
        <v>#DIV/0!</v>
      </c>
      <c r="AL15" s="99">
        <v>0</v>
      </c>
      <c r="AM15" s="99">
        <v>0</v>
      </c>
      <c r="AN15" s="114" t="e">
        <f t="shared" si="0"/>
        <v>#DIV/0!</v>
      </c>
      <c r="AO15" s="99">
        <v>0</v>
      </c>
      <c r="AP15" s="99">
        <v>0</v>
      </c>
      <c r="AQ15" s="114" t="e">
        <f t="shared" si="31"/>
        <v>#DIV/0!</v>
      </c>
      <c r="AR15" s="99">
        <v>0</v>
      </c>
      <c r="AS15" s="99">
        <v>0</v>
      </c>
      <c r="AT15" s="114" t="e">
        <f t="shared" si="32"/>
        <v>#DIV/0!</v>
      </c>
      <c r="AU15" s="186"/>
      <c r="AV15" s="186"/>
    </row>
    <row r="16" spans="1:115" s="115" customFormat="1" ht="24" customHeight="1">
      <c r="A16" s="187" t="s">
        <v>298</v>
      </c>
      <c r="B16" s="185" t="s">
        <v>287</v>
      </c>
      <c r="C16" s="185" t="s">
        <v>278</v>
      </c>
      <c r="D16" s="113" t="s">
        <v>41</v>
      </c>
      <c r="E16" s="120">
        <f t="shared" si="15"/>
        <v>200</v>
      </c>
      <c r="F16" s="120">
        <f t="shared" si="16"/>
        <v>0</v>
      </c>
      <c r="G16" s="114">
        <f t="shared" si="18"/>
        <v>200</v>
      </c>
      <c r="H16" s="114">
        <f t="shared" si="19"/>
        <v>200</v>
      </c>
      <c r="I16" s="114">
        <f t="shared" si="20"/>
        <v>0</v>
      </c>
      <c r="J16" s="120">
        <f t="shared" si="21"/>
        <v>0</v>
      </c>
      <c r="K16" s="121">
        <f>K17</f>
        <v>0</v>
      </c>
      <c r="L16" s="121">
        <f>L17</f>
        <v>0</v>
      </c>
      <c r="M16" s="114" t="e">
        <f t="shared" si="22"/>
        <v>#DIV/0!</v>
      </c>
      <c r="N16" s="121">
        <f>N17</f>
        <v>0</v>
      </c>
      <c r="O16" s="121">
        <f>O17</f>
        <v>0</v>
      </c>
      <c r="P16" s="114" t="e">
        <f t="shared" si="23"/>
        <v>#DIV/0!</v>
      </c>
      <c r="Q16" s="121">
        <f>Q17</f>
        <v>0</v>
      </c>
      <c r="R16" s="121">
        <f>R17</f>
        <v>0</v>
      </c>
      <c r="S16" s="114" t="e">
        <f t="shared" si="24"/>
        <v>#DIV/0!</v>
      </c>
      <c r="T16" s="121">
        <f>T17</f>
        <v>0</v>
      </c>
      <c r="U16" s="121">
        <f>U17</f>
        <v>0</v>
      </c>
      <c r="V16" s="114" t="e">
        <f t="shared" si="25"/>
        <v>#DIV/0!</v>
      </c>
      <c r="W16" s="121">
        <f>W17</f>
        <v>0</v>
      </c>
      <c r="X16" s="121">
        <f>X17</f>
        <v>0</v>
      </c>
      <c r="Y16" s="114" t="e">
        <f t="shared" si="26"/>
        <v>#DIV/0!</v>
      </c>
      <c r="Z16" s="121">
        <f>Z17</f>
        <v>0</v>
      </c>
      <c r="AA16" s="121">
        <f>AA17</f>
        <v>0</v>
      </c>
      <c r="AB16" s="114" t="e">
        <f t="shared" si="27"/>
        <v>#DIV/0!</v>
      </c>
      <c r="AC16" s="121">
        <f>AC17</f>
        <v>0</v>
      </c>
      <c r="AD16" s="121">
        <f>AD17</f>
        <v>0</v>
      </c>
      <c r="AE16" s="114" t="e">
        <f t="shared" si="28"/>
        <v>#DIV/0!</v>
      </c>
      <c r="AF16" s="121">
        <f>AF17</f>
        <v>0</v>
      </c>
      <c r="AG16" s="121">
        <f>AG17</f>
        <v>0</v>
      </c>
      <c r="AH16" s="114" t="e">
        <f t="shared" si="29"/>
        <v>#DIV/0!</v>
      </c>
      <c r="AI16" s="121">
        <f>AI17</f>
        <v>100</v>
      </c>
      <c r="AJ16" s="121">
        <f>AJ17</f>
        <v>0</v>
      </c>
      <c r="AK16" s="114">
        <f t="shared" si="30"/>
        <v>0</v>
      </c>
      <c r="AL16" s="121">
        <f>AL17</f>
        <v>0</v>
      </c>
      <c r="AM16" s="121">
        <f>AM17</f>
        <v>0</v>
      </c>
      <c r="AN16" s="114" t="e">
        <f t="shared" si="0"/>
        <v>#DIV/0!</v>
      </c>
      <c r="AO16" s="121">
        <f>AO17</f>
        <v>0</v>
      </c>
      <c r="AP16" s="121">
        <f>AP17</f>
        <v>0</v>
      </c>
      <c r="AQ16" s="114" t="e">
        <f t="shared" si="31"/>
        <v>#DIV/0!</v>
      </c>
      <c r="AR16" s="121">
        <f>AR17</f>
        <v>100</v>
      </c>
      <c r="AS16" s="121">
        <f>AS17</f>
        <v>0</v>
      </c>
      <c r="AT16" s="114">
        <f t="shared" si="32"/>
        <v>0</v>
      </c>
      <c r="AU16" s="185"/>
      <c r="AV16" s="185" t="s">
        <v>302</v>
      </c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</row>
    <row r="17" spans="1:48" s="97" customFormat="1" ht="60" customHeight="1">
      <c r="A17" s="187"/>
      <c r="B17" s="186"/>
      <c r="C17" s="186"/>
      <c r="D17" s="95" t="s">
        <v>257</v>
      </c>
      <c r="E17" s="120">
        <f t="shared" si="15"/>
        <v>200</v>
      </c>
      <c r="F17" s="120">
        <f t="shared" si="16"/>
        <v>0</v>
      </c>
      <c r="G17" s="114">
        <f t="shared" si="18"/>
        <v>200</v>
      </c>
      <c r="H17" s="114">
        <f t="shared" si="19"/>
        <v>200</v>
      </c>
      <c r="I17" s="114">
        <f t="shared" si="20"/>
        <v>0</v>
      </c>
      <c r="J17" s="120">
        <f t="shared" si="21"/>
        <v>0</v>
      </c>
      <c r="K17" s="99">
        <v>0</v>
      </c>
      <c r="L17" s="99">
        <v>0</v>
      </c>
      <c r="M17" s="114" t="e">
        <f t="shared" si="22"/>
        <v>#DIV/0!</v>
      </c>
      <c r="N17" s="99">
        <v>0</v>
      </c>
      <c r="O17" s="99">
        <v>0</v>
      </c>
      <c r="P17" s="114" t="e">
        <f t="shared" si="23"/>
        <v>#DIV/0!</v>
      </c>
      <c r="Q17" s="99">
        <v>0</v>
      </c>
      <c r="R17" s="99">
        <v>0</v>
      </c>
      <c r="S17" s="114" t="e">
        <f t="shared" si="24"/>
        <v>#DIV/0!</v>
      </c>
      <c r="T17" s="99">
        <v>0</v>
      </c>
      <c r="U17" s="99">
        <v>0</v>
      </c>
      <c r="V17" s="114" t="e">
        <f t="shared" si="25"/>
        <v>#DIV/0!</v>
      </c>
      <c r="W17" s="99">
        <v>0</v>
      </c>
      <c r="X17" s="99">
        <v>0</v>
      </c>
      <c r="Y17" s="114" t="e">
        <f t="shared" si="26"/>
        <v>#DIV/0!</v>
      </c>
      <c r="Z17" s="99">
        <v>0</v>
      </c>
      <c r="AA17" s="99">
        <v>0</v>
      </c>
      <c r="AB17" s="114" t="e">
        <f t="shared" si="27"/>
        <v>#DIV/0!</v>
      </c>
      <c r="AC17" s="99">
        <v>0</v>
      </c>
      <c r="AD17" s="99">
        <v>0</v>
      </c>
      <c r="AE17" s="114" t="e">
        <f t="shared" si="28"/>
        <v>#DIV/0!</v>
      </c>
      <c r="AF17" s="99">
        <v>0</v>
      </c>
      <c r="AG17" s="99">
        <v>0</v>
      </c>
      <c r="AH17" s="114" t="e">
        <f t="shared" si="29"/>
        <v>#DIV/0!</v>
      </c>
      <c r="AI17" s="99">
        <v>100</v>
      </c>
      <c r="AJ17" s="99">
        <v>0</v>
      </c>
      <c r="AK17" s="114">
        <f t="shared" si="30"/>
        <v>0</v>
      </c>
      <c r="AL17" s="99">
        <v>0</v>
      </c>
      <c r="AM17" s="129"/>
      <c r="AN17" s="114" t="e">
        <f t="shared" si="0"/>
        <v>#DIV/0!</v>
      </c>
      <c r="AO17" s="99">
        <v>0</v>
      </c>
      <c r="AP17" s="99">
        <v>0</v>
      </c>
      <c r="AQ17" s="114" t="e">
        <f t="shared" si="31"/>
        <v>#DIV/0!</v>
      </c>
      <c r="AR17" s="99">
        <v>100</v>
      </c>
      <c r="AS17" s="99">
        <v>0</v>
      </c>
      <c r="AT17" s="114">
        <f t="shared" si="32"/>
        <v>0</v>
      </c>
      <c r="AU17" s="186"/>
      <c r="AV17" s="186"/>
    </row>
    <row r="18" spans="1:115" s="115" customFormat="1" ht="24" customHeight="1">
      <c r="A18" s="187" t="s">
        <v>299</v>
      </c>
      <c r="B18" s="185" t="s">
        <v>288</v>
      </c>
      <c r="C18" s="185" t="s">
        <v>278</v>
      </c>
      <c r="D18" s="113" t="s">
        <v>41</v>
      </c>
      <c r="E18" s="120">
        <f t="shared" si="15"/>
        <v>297.5</v>
      </c>
      <c r="F18" s="120">
        <f t="shared" si="16"/>
        <v>0</v>
      </c>
      <c r="G18" s="114">
        <f t="shared" si="18"/>
        <v>297.5</v>
      </c>
      <c r="H18" s="114">
        <f t="shared" si="19"/>
        <v>0</v>
      </c>
      <c r="I18" s="114">
        <f t="shared" si="20"/>
        <v>-297.5</v>
      </c>
      <c r="J18" s="120">
        <f t="shared" si="21"/>
        <v>0</v>
      </c>
      <c r="K18" s="121">
        <f>K19</f>
        <v>0</v>
      </c>
      <c r="L18" s="121">
        <f>L19</f>
        <v>0</v>
      </c>
      <c r="M18" s="114" t="e">
        <f t="shared" si="22"/>
        <v>#DIV/0!</v>
      </c>
      <c r="N18" s="121">
        <f>N19</f>
        <v>0</v>
      </c>
      <c r="O18" s="121">
        <f>O19</f>
        <v>0</v>
      </c>
      <c r="P18" s="114" t="e">
        <f t="shared" si="23"/>
        <v>#DIV/0!</v>
      </c>
      <c r="Q18" s="121">
        <f>Q19</f>
        <v>0</v>
      </c>
      <c r="R18" s="121">
        <f>R19</f>
        <v>0</v>
      </c>
      <c r="S18" s="114" t="e">
        <f t="shared" si="24"/>
        <v>#DIV/0!</v>
      </c>
      <c r="T18" s="121">
        <f>T19</f>
        <v>0</v>
      </c>
      <c r="U18" s="121">
        <f>U19</f>
        <v>0</v>
      </c>
      <c r="V18" s="114" t="e">
        <f t="shared" si="25"/>
        <v>#DIV/0!</v>
      </c>
      <c r="W18" s="121">
        <f>W19</f>
        <v>0</v>
      </c>
      <c r="X18" s="121">
        <f>X19</f>
        <v>0</v>
      </c>
      <c r="Y18" s="114" t="e">
        <f t="shared" si="26"/>
        <v>#DIV/0!</v>
      </c>
      <c r="Z18" s="121">
        <f>Z19</f>
        <v>0</v>
      </c>
      <c r="AA18" s="121">
        <f>AA19</f>
        <v>0</v>
      </c>
      <c r="AB18" s="114" t="e">
        <f t="shared" si="27"/>
        <v>#DIV/0!</v>
      </c>
      <c r="AC18" s="121">
        <f>AC19</f>
        <v>0</v>
      </c>
      <c r="AD18" s="121">
        <f>AD19</f>
        <v>0</v>
      </c>
      <c r="AE18" s="114" t="e">
        <f t="shared" si="28"/>
        <v>#DIV/0!</v>
      </c>
      <c r="AF18" s="121">
        <f>AF19</f>
        <v>297.5</v>
      </c>
      <c r="AG18" s="121">
        <f>AG19</f>
        <v>0</v>
      </c>
      <c r="AH18" s="114">
        <f t="shared" si="29"/>
        <v>0</v>
      </c>
      <c r="AI18" s="121">
        <f>AI19</f>
        <v>0</v>
      </c>
      <c r="AJ18" s="121">
        <f>AJ19</f>
        <v>0</v>
      </c>
      <c r="AK18" s="114" t="e">
        <f t="shared" si="30"/>
        <v>#DIV/0!</v>
      </c>
      <c r="AL18" s="121">
        <f>AL19</f>
        <v>0</v>
      </c>
      <c r="AM18" s="121">
        <f>AM19</f>
        <v>0</v>
      </c>
      <c r="AN18" s="114" t="e">
        <f t="shared" si="0"/>
        <v>#DIV/0!</v>
      </c>
      <c r="AO18" s="121">
        <f>AO19</f>
        <v>0</v>
      </c>
      <c r="AP18" s="121">
        <f>AP19</f>
        <v>0</v>
      </c>
      <c r="AQ18" s="114" t="e">
        <f t="shared" si="31"/>
        <v>#DIV/0!</v>
      </c>
      <c r="AR18" s="121">
        <f>AR19</f>
        <v>0</v>
      </c>
      <c r="AS18" s="121">
        <f>AS19</f>
        <v>0</v>
      </c>
      <c r="AT18" s="114" t="e">
        <f t="shared" si="32"/>
        <v>#DIV/0!</v>
      </c>
      <c r="AU18" s="185"/>
      <c r="AV18" s="185" t="s">
        <v>302</v>
      </c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</row>
    <row r="19" spans="1:48" s="97" customFormat="1" ht="42.75" customHeight="1">
      <c r="A19" s="187"/>
      <c r="B19" s="186"/>
      <c r="C19" s="186"/>
      <c r="D19" s="95" t="s">
        <v>257</v>
      </c>
      <c r="E19" s="120">
        <f t="shared" si="15"/>
        <v>297.5</v>
      </c>
      <c r="F19" s="120">
        <f t="shared" si="16"/>
        <v>0</v>
      </c>
      <c r="G19" s="114">
        <f t="shared" si="18"/>
        <v>297.5</v>
      </c>
      <c r="H19" s="114">
        <f t="shared" si="19"/>
        <v>0</v>
      </c>
      <c r="I19" s="114">
        <f t="shared" si="20"/>
        <v>-297.5</v>
      </c>
      <c r="J19" s="120">
        <f t="shared" si="21"/>
        <v>0</v>
      </c>
      <c r="K19" s="99">
        <v>0</v>
      </c>
      <c r="L19" s="99">
        <v>0</v>
      </c>
      <c r="M19" s="114" t="e">
        <f t="shared" si="22"/>
        <v>#DIV/0!</v>
      </c>
      <c r="N19" s="99">
        <v>0</v>
      </c>
      <c r="O19" s="99">
        <v>0</v>
      </c>
      <c r="P19" s="114" t="e">
        <f t="shared" si="23"/>
        <v>#DIV/0!</v>
      </c>
      <c r="Q19" s="99">
        <v>0</v>
      </c>
      <c r="R19" s="99">
        <v>0</v>
      </c>
      <c r="S19" s="114" t="e">
        <f t="shared" si="24"/>
        <v>#DIV/0!</v>
      </c>
      <c r="T19" s="99">
        <v>0</v>
      </c>
      <c r="U19" s="99">
        <v>0</v>
      </c>
      <c r="V19" s="114" t="e">
        <f t="shared" si="25"/>
        <v>#DIV/0!</v>
      </c>
      <c r="W19" s="99">
        <v>0</v>
      </c>
      <c r="X19" s="99">
        <v>0</v>
      </c>
      <c r="Y19" s="114" t="e">
        <f t="shared" si="26"/>
        <v>#DIV/0!</v>
      </c>
      <c r="Z19" s="99">
        <v>0</v>
      </c>
      <c r="AA19" s="99">
        <v>0</v>
      </c>
      <c r="AB19" s="114" t="e">
        <f t="shared" si="27"/>
        <v>#DIV/0!</v>
      </c>
      <c r="AC19" s="99">
        <v>0</v>
      </c>
      <c r="AD19" s="99">
        <v>0</v>
      </c>
      <c r="AE19" s="114" t="e">
        <f t="shared" si="28"/>
        <v>#DIV/0!</v>
      </c>
      <c r="AF19" s="99">
        <v>297.5</v>
      </c>
      <c r="AG19" s="99">
        <v>0</v>
      </c>
      <c r="AH19" s="114">
        <f t="shared" si="29"/>
        <v>0</v>
      </c>
      <c r="AI19" s="99">
        <v>0</v>
      </c>
      <c r="AJ19" s="99">
        <v>0</v>
      </c>
      <c r="AK19" s="114" t="e">
        <f t="shared" si="30"/>
        <v>#DIV/0!</v>
      </c>
      <c r="AL19" s="99">
        <v>0</v>
      </c>
      <c r="AM19" s="129"/>
      <c r="AN19" s="114" t="e">
        <f t="shared" si="0"/>
        <v>#DIV/0!</v>
      </c>
      <c r="AO19" s="99">
        <v>0</v>
      </c>
      <c r="AP19" s="99">
        <v>0</v>
      </c>
      <c r="AQ19" s="114" t="e">
        <f t="shared" si="31"/>
        <v>#DIV/0!</v>
      </c>
      <c r="AR19" s="99">
        <v>0</v>
      </c>
      <c r="AS19" s="99">
        <v>0</v>
      </c>
      <c r="AT19" s="114" t="e">
        <f t="shared" si="32"/>
        <v>#DIV/0!</v>
      </c>
      <c r="AU19" s="186"/>
      <c r="AV19" s="186"/>
    </row>
    <row r="20" spans="1:48" s="97" customFormat="1" ht="30" customHeight="1">
      <c r="A20" s="187" t="s">
        <v>306</v>
      </c>
      <c r="B20" s="183" t="s">
        <v>312</v>
      </c>
      <c r="C20" s="185" t="s">
        <v>310</v>
      </c>
      <c r="D20" s="113" t="s">
        <v>41</v>
      </c>
      <c r="E20" s="120">
        <f t="shared" si="15"/>
        <v>500</v>
      </c>
      <c r="F20" s="120">
        <v>500</v>
      </c>
      <c r="G20" s="114">
        <f t="shared" si="18"/>
        <v>0</v>
      </c>
      <c r="H20" s="114">
        <f t="shared" si="19"/>
        <v>500</v>
      </c>
      <c r="I20" s="114">
        <f t="shared" si="20"/>
        <v>500</v>
      </c>
      <c r="J20" s="120">
        <f t="shared" si="21"/>
        <v>100</v>
      </c>
      <c r="K20" s="121">
        <f>K21</f>
        <v>0</v>
      </c>
      <c r="L20" s="121">
        <f>L21</f>
        <v>0</v>
      </c>
      <c r="M20" s="114" t="e">
        <f t="shared" si="22"/>
        <v>#DIV/0!</v>
      </c>
      <c r="N20" s="121">
        <f>N21</f>
        <v>0</v>
      </c>
      <c r="O20" s="121">
        <f>O21</f>
        <v>0</v>
      </c>
      <c r="P20" s="114" t="e">
        <f t="shared" si="23"/>
        <v>#DIV/0!</v>
      </c>
      <c r="Q20" s="121">
        <f>Q21</f>
        <v>0</v>
      </c>
      <c r="R20" s="121">
        <f>R21</f>
        <v>0</v>
      </c>
      <c r="S20" s="114" t="e">
        <f t="shared" si="24"/>
        <v>#DIV/0!</v>
      </c>
      <c r="T20" s="121">
        <f>T21</f>
        <v>0</v>
      </c>
      <c r="U20" s="121">
        <f>U21</f>
        <v>0</v>
      </c>
      <c r="V20" s="114" t="e">
        <f t="shared" si="25"/>
        <v>#DIV/0!</v>
      </c>
      <c r="W20" s="121">
        <f>W21</f>
        <v>0</v>
      </c>
      <c r="X20" s="121">
        <f>X21</f>
        <v>0</v>
      </c>
      <c r="Y20" s="114" t="e">
        <f t="shared" si="26"/>
        <v>#DIV/0!</v>
      </c>
      <c r="Z20" s="121">
        <f>Z21</f>
        <v>0</v>
      </c>
      <c r="AA20" s="121">
        <f>AA21</f>
        <v>0</v>
      </c>
      <c r="AB20" s="114" t="e">
        <f t="shared" si="27"/>
        <v>#DIV/0!</v>
      </c>
      <c r="AC20" s="121">
        <f>AC21</f>
        <v>0</v>
      </c>
      <c r="AD20" s="121">
        <f>AD21</f>
        <v>0</v>
      </c>
      <c r="AE20" s="114" t="e">
        <f t="shared" si="28"/>
        <v>#DIV/0!</v>
      </c>
      <c r="AF20" s="121">
        <f>AF21</f>
        <v>0</v>
      </c>
      <c r="AG20" s="121">
        <f>AG21</f>
        <v>0</v>
      </c>
      <c r="AH20" s="114" t="e">
        <f t="shared" si="29"/>
        <v>#DIV/0!</v>
      </c>
      <c r="AI20" s="121">
        <f>AI21</f>
        <v>500</v>
      </c>
      <c r="AJ20" s="121">
        <f>AJ21</f>
        <v>0</v>
      </c>
      <c r="AK20" s="114">
        <f t="shared" si="30"/>
        <v>0</v>
      </c>
      <c r="AL20" s="121">
        <f>AL21</f>
        <v>0</v>
      </c>
      <c r="AM20" s="121">
        <f>AM21</f>
        <v>0</v>
      </c>
      <c r="AN20" s="114" t="e">
        <f t="shared" si="0"/>
        <v>#DIV/0!</v>
      </c>
      <c r="AO20" s="121">
        <f>AO21</f>
        <v>0</v>
      </c>
      <c r="AP20" s="121">
        <f>AP21</f>
        <v>0</v>
      </c>
      <c r="AQ20" s="114" t="e">
        <f t="shared" si="31"/>
        <v>#DIV/0!</v>
      </c>
      <c r="AR20" s="121">
        <f>AR21</f>
        <v>0</v>
      </c>
      <c r="AS20" s="121">
        <f>AS21</f>
        <v>0</v>
      </c>
      <c r="AT20" s="114" t="e">
        <f t="shared" si="32"/>
        <v>#DIV/0!</v>
      </c>
      <c r="AU20" s="132"/>
      <c r="AV20" s="132"/>
    </row>
    <row r="21" spans="1:48" s="97" customFormat="1" ht="28.5" customHeight="1">
      <c r="A21" s="187"/>
      <c r="B21" s="184"/>
      <c r="C21" s="186"/>
      <c r="D21" s="95" t="s">
        <v>257</v>
      </c>
      <c r="E21" s="120">
        <f t="shared" si="15"/>
        <v>500</v>
      </c>
      <c r="F21" s="120">
        <v>500</v>
      </c>
      <c r="G21" s="114">
        <f t="shared" si="18"/>
        <v>0</v>
      </c>
      <c r="H21" s="114">
        <f t="shared" si="19"/>
        <v>500</v>
      </c>
      <c r="I21" s="114">
        <f t="shared" si="20"/>
        <v>500</v>
      </c>
      <c r="J21" s="120">
        <f t="shared" si="21"/>
        <v>100</v>
      </c>
      <c r="K21" s="99">
        <v>0</v>
      </c>
      <c r="L21" s="99">
        <v>0</v>
      </c>
      <c r="M21" s="114" t="e">
        <f t="shared" si="22"/>
        <v>#DIV/0!</v>
      </c>
      <c r="N21" s="99">
        <v>0</v>
      </c>
      <c r="O21" s="99">
        <v>0</v>
      </c>
      <c r="P21" s="114" t="e">
        <f t="shared" si="23"/>
        <v>#DIV/0!</v>
      </c>
      <c r="Q21" s="99">
        <v>0</v>
      </c>
      <c r="R21" s="99">
        <v>0</v>
      </c>
      <c r="S21" s="114" t="e">
        <f t="shared" si="24"/>
        <v>#DIV/0!</v>
      </c>
      <c r="T21" s="99">
        <v>0</v>
      </c>
      <c r="U21" s="99">
        <v>0</v>
      </c>
      <c r="V21" s="114" t="e">
        <f t="shared" si="25"/>
        <v>#DIV/0!</v>
      </c>
      <c r="W21" s="99">
        <v>0</v>
      </c>
      <c r="X21" s="99">
        <v>0</v>
      </c>
      <c r="Y21" s="114" t="e">
        <f t="shared" si="26"/>
        <v>#DIV/0!</v>
      </c>
      <c r="Z21" s="99">
        <v>0</v>
      </c>
      <c r="AA21" s="99">
        <v>0</v>
      </c>
      <c r="AB21" s="114" t="e">
        <f t="shared" si="27"/>
        <v>#DIV/0!</v>
      </c>
      <c r="AC21" s="99">
        <v>0</v>
      </c>
      <c r="AD21" s="99">
        <v>0</v>
      </c>
      <c r="AE21" s="114" t="e">
        <f t="shared" si="28"/>
        <v>#DIV/0!</v>
      </c>
      <c r="AF21" s="99">
        <v>0</v>
      </c>
      <c r="AG21" s="99">
        <v>0</v>
      </c>
      <c r="AH21" s="114" t="e">
        <f t="shared" si="29"/>
        <v>#DIV/0!</v>
      </c>
      <c r="AI21" s="99">
        <v>500</v>
      </c>
      <c r="AJ21" s="99">
        <v>0</v>
      </c>
      <c r="AK21" s="114">
        <f t="shared" si="30"/>
        <v>0</v>
      </c>
      <c r="AL21" s="99">
        <v>0</v>
      </c>
      <c r="AM21" s="99">
        <v>0</v>
      </c>
      <c r="AN21" s="114" t="e">
        <f t="shared" si="0"/>
        <v>#DIV/0!</v>
      </c>
      <c r="AO21" s="99">
        <v>0</v>
      </c>
      <c r="AP21" s="99">
        <v>0</v>
      </c>
      <c r="AQ21" s="114" t="e">
        <f t="shared" si="31"/>
        <v>#DIV/0!</v>
      </c>
      <c r="AR21" s="99">
        <v>0</v>
      </c>
      <c r="AS21" s="99">
        <v>0</v>
      </c>
      <c r="AT21" s="114" t="e">
        <f t="shared" si="32"/>
        <v>#DIV/0!</v>
      </c>
      <c r="AU21" s="132"/>
      <c r="AV21" s="132"/>
    </row>
    <row r="22" spans="1:115" s="115" customFormat="1" ht="24" customHeight="1">
      <c r="A22" s="187" t="s">
        <v>300</v>
      </c>
      <c r="B22" s="185" t="s">
        <v>289</v>
      </c>
      <c r="C22" s="185" t="s">
        <v>278</v>
      </c>
      <c r="D22" s="113" t="s">
        <v>41</v>
      </c>
      <c r="E22" s="120">
        <f t="shared" si="15"/>
        <v>300</v>
      </c>
      <c r="F22" s="120">
        <f t="shared" si="16"/>
        <v>300</v>
      </c>
      <c r="G22" s="114">
        <f t="shared" si="1"/>
        <v>0</v>
      </c>
      <c r="H22" s="114">
        <f t="shared" si="2"/>
        <v>300</v>
      </c>
      <c r="I22" s="114">
        <f t="shared" si="3"/>
        <v>300</v>
      </c>
      <c r="J22" s="120">
        <f aca="true" t="shared" si="33" ref="J22:J27">F22/E22*100</f>
        <v>100</v>
      </c>
      <c r="K22" s="121">
        <f>K23</f>
        <v>0</v>
      </c>
      <c r="L22" s="121">
        <f>L23</f>
        <v>0</v>
      </c>
      <c r="M22" s="114" t="e">
        <f t="shared" si="4"/>
        <v>#DIV/0!</v>
      </c>
      <c r="N22" s="121">
        <f>N23</f>
        <v>0</v>
      </c>
      <c r="O22" s="121">
        <f>O23</f>
        <v>0</v>
      </c>
      <c r="P22" s="114" t="e">
        <f t="shared" si="5"/>
        <v>#DIV/0!</v>
      </c>
      <c r="Q22" s="121">
        <f>Q23</f>
        <v>0</v>
      </c>
      <c r="R22" s="121">
        <f>R23</f>
        <v>0</v>
      </c>
      <c r="S22" s="114" t="e">
        <f t="shared" si="6"/>
        <v>#DIV/0!</v>
      </c>
      <c r="T22" s="121">
        <f>T23</f>
        <v>0</v>
      </c>
      <c r="U22" s="121">
        <f>U23</f>
        <v>0</v>
      </c>
      <c r="V22" s="114" t="e">
        <f t="shared" si="7"/>
        <v>#DIV/0!</v>
      </c>
      <c r="W22" s="121">
        <f>W23</f>
        <v>0</v>
      </c>
      <c r="X22" s="121">
        <f>X23</f>
        <v>300</v>
      </c>
      <c r="Y22" s="114" t="e">
        <f t="shared" si="8"/>
        <v>#DIV/0!</v>
      </c>
      <c r="Z22" s="121">
        <f>Z23</f>
        <v>0</v>
      </c>
      <c r="AA22" s="121">
        <f>AA23</f>
        <v>0</v>
      </c>
      <c r="AB22" s="114" t="e">
        <f t="shared" si="9"/>
        <v>#DIV/0!</v>
      </c>
      <c r="AC22" s="121">
        <f>AC23</f>
        <v>0</v>
      </c>
      <c r="AD22" s="121">
        <f>AD23</f>
        <v>0</v>
      </c>
      <c r="AE22" s="114" t="e">
        <f t="shared" si="10"/>
        <v>#DIV/0!</v>
      </c>
      <c r="AF22" s="121">
        <f>AF23</f>
        <v>0</v>
      </c>
      <c r="AG22" s="121">
        <f>AG23</f>
        <v>0</v>
      </c>
      <c r="AH22" s="114" t="e">
        <f t="shared" si="11"/>
        <v>#DIV/0!</v>
      </c>
      <c r="AI22" s="121">
        <f>AI23</f>
        <v>0</v>
      </c>
      <c r="AJ22" s="121">
        <f>AJ23</f>
        <v>0</v>
      </c>
      <c r="AK22" s="114" t="e">
        <f t="shared" si="12"/>
        <v>#DIV/0!</v>
      </c>
      <c r="AL22" s="121">
        <f>AL23</f>
        <v>0</v>
      </c>
      <c r="AM22" s="121">
        <f>AM23</f>
        <v>0</v>
      </c>
      <c r="AN22" s="114" t="e">
        <f t="shared" si="0"/>
        <v>#DIV/0!</v>
      </c>
      <c r="AO22" s="121">
        <f>AO23</f>
        <v>0</v>
      </c>
      <c r="AP22" s="121">
        <f>AP23</f>
        <v>0</v>
      </c>
      <c r="AQ22" s="114" t="e">
        <f t="shared" si="13"/>
        <v>#DIV/0!</v>
      </c>
      <c r="AR22" s="121">
        <f>AR23</f>
        <v>300</v>
      </c>
      <c r="AS22" s="121">
        <f>AS23</f>
        <v>0</v>
      </c>
      <c r="AT22" s="114">
        <f t="shared" si="14"/>
        <v>0</v>
      </c>
      <c r="AU22" s="185" t="s">
        <v>311</v>
      </c>
      <c r="AV22" s="188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</row>
    <row r="23" spans="1:48" s="97" customFormat="1" ht="134.25" customHeight="1">
      <c r="A23" s="191"/>
      <c r="B23" s="186"/>
      <c r="C23" s="186"/>
      <c r="D23" s="95" t="s">
        <v>257</v>
      </c>
      <c r="E23" s="120">
        <f t="shared" si="15"/>
        <v>300</v>
      </c>
      <c r="F23" s="120">
        <f t="shared" si="16"/>
        <v>300</v>
      </c>
      <c r="G23" s="114">
        <f t="shared" si="1"/>
        <v>0</v>
      </c>
      <c r="H23" s="114">
        <f t="shared" si="2"/>
        <v>300</v>
      </c>
      <c r="I23" s="114">
        <f t="shared" si="3"/>
        <v>300</v>
      </c>
      <c r="J23" s="120">
        <f t="shared" si="33"/>
        <v>100</v>
      </c>
      <c r="K23" s="99">
        <v>0</v>
      </c>
      <c r="L23" s="99">
        <v>0</v>
      </c>
      <c r="M23" s="114" t="e">
        <f t="shared" si="4"/>
        <v>#DIV/0!</v>
      </c>
      <c r="N23" s="99">
        <v>0</v>
      </c>
      <c r="O23" s="99">
        <v>0</v>
      </c>
      <c r="P23" s="114" t="e">
        <f t="shared" si="5"/>
        <v>#DIV/0!</v>
      </c>
      <c r="Q23" s="99">
        <v>0</v>
      </c>
      <c r="R23" s="99">
        <v>0</v>
      </c>
      <c r="S23" s="114" t="e">
        <f t="shared" si="6"/>
        <v>#DIV/0!</v>
      </c>
      <c r="T23" s="99">
        <v>0</v>
      </c>
      <c r="U23" s="99">
        <v>0</v>
      </c>
      <c r="V23" s="114" t="e">
        <f t="shared" si="7"/>
        <v>#DIV/0!</v>
      </c>
      <c r="W23" s="99">
        <v>0</v>
      </c>
      <c r="X23" s="99">
        <v>300</v>
      </c>
      <c r="Y23" s="114" t="e">
        <f t="shared" si="8"/>
        <v>#DIV/0!</v>
      </c>
      <c r="Z23" s="99">
        <v>0</v>
      </c>
      <c r="AA23" s="99">
        <v>0</v>
      </c>
      <c r="AB23" s="114" t="e">
        <f t="shared" si="9"/>
        <v>#DIV/0!</v>
      </c>
      <c r="AC23" s="99">
        <v>0</v>
      </c>
      <c r="AD23" s="99">
        <v>0</v>
      </c>
      <c r="AE23" s="114" t="e">
        <f t="shared" si="10"/>
        <v>#DIV/0!</v>
      </c>
      <c r="AF23" s="99">
        <v>0</v>
      </c>
      <c r="AG23" s="99">
        <v>0</v>
      </c>
      <c r="AH23" s="114" t="e">
        <f t="shared" si="11"/>
        <v>#DIV/0!</v>
      </c>
      <c r="AI23" s="99">
        <v>0</v>
      </c>
      <c r="AJ23" s="99">
        <v>0</v>
      </c>
      <c r="AK23" s="114" t="e">
        <f t="shared" si="12"/>
        <v>#DIV/0!</v>
      </c>
      <c r="AL23" s="99">
        <v>0</v>
      </c>
      <c r="AM23" s="99">
        <v>0</v>
      </c>
      <c r="AN23" s="114" t="e">
        <f t="shared" si="0"/>
        <v>#DIV/0!</v>
      </c>
      <c r="AO23" s="99">
        <v>0</v>
      </c>
      <c r="AP23" s="99">
        <v>0</v>
      </c>
      <c r="AQ23" s="114" t="e">
        <f t="shared" si="13"/>
        <v>#DIV/0!</v>
      </c>
      <c r="AR23" s="99">
        <v>300</v>
      </c>
      <c r="AS23" s="99">
        <v>0</v>
      </c>
      <c r="AT23" s="114">
        <f t="shared" si="14"/>
        <v>0</v>
      </c>
      <c r="AU23" s="186"/>
      <c r="AV23" s="189"/>
    </row>
    <row r="24" spans="1:48" s="97" customFormat="1" ht="33" customHeight="1" hidden="1">
      <c r="A24" s="190" t="s">
        <v>8</v>
      </c>
      <c r="B24" s="183" t="s">
        <v>270</v>
      </c>
      <c r="C24" s="185" t="s">
        <v>277</v>
      </c>
      <c r="D24" s="109" t="s">
        <v>41</v>
      </c>
      <c r="E24" s="118">
        <f>K24+N24+Q24+T24+W24+Z24+AC24+AF24+AI24+AL24+AO24+AS24</f>
        <v>0</v>
      </c>
      <c r="F24" s="118">
        <f>F25</f>
        <v>0</v>
      </c>
      <c r="G24" s="114">
        <f t="shared" si="1"/>
        <v>0</v>
      </c>
      <c r="H24" s="114">
        <f t="shared" si="2"/>
        <v>0</v>
      </c>
      <c r="I24" s="114">
        <f t="shared" si="3"/>
        <v>0</v>
      </c>
      <c r="J24" s="120" t="e">
        <f t="shared" si="33"/>
        <v>#DIV/0!</v>
      </c>
      <c r="K24" s="100">
        <v>0</v>
      </c>
      <c r="L24" s="100">
        <v>0</v>
      </c>
      <c r="M24" s="114" t="e">
        <f t="shared" si="4"/>
        <v>#DIV/0!</v>
      </c>
      <c r="N24" s="100">
        <v>0</v>
      </c>
      <c r="O24" s="100">
        <v>0</v>
      </c>
      <c r="P24" s="114" t="e">
        <f t="shared" si="5"/>
        <v>#DIV/0!</v>
      </c>
      <c r="Q24" s="100">
        <v>0</v>
      </c>
      <c r="R24" s="100">
        <v>0</v>
      </c>
      <c r="S24" s="114" t="e">
        <f t="shared" si="6"/>
        <v>#DIV/0!</v>
      </c>
      <c r="T24" s="100">
        <v>0</v>
      </c>
      <c r="U24" s="100">
        <v>0</v>
      </c>
      <c r="V24" s="114" t="e">
        <f t="shared" si="7"/>
        <v>#DIV/0!</v>
      </c>
      <c r="W24" s="100">
        <v>0</v>
      </c>
      <c r="X24" s="100"/>
      <c r="Y24" s="114" t="e">
        <f t="shared" si="8"/>
        <v>#DIV/0!</v>
      </c>
      <c r="Z24" s="100">
        <v>0</v>
      </c>
      <c r="AA24" s="100"/>
      <c r="AB24" s="114" t="e">
        <f t="shared" si="9"/>
        <v>#DIV/0!</v>
      </c>
      <c r="AC24" s="100">
        <v>0</v>
      </c>
      <c r="AD24" s="100"/>
      <c r="AE24" s="114" t="e">
        <f t="shared" si="10"/>
        <v>#DIV/0!</v>
      </c>
      <c r="AF24" s="100">
        <v>0</v>
      </c>
      <c r="AG24" s="100"/>
      <c r="AH24" s="114" t="e">
        <f t="shared" si="11"/>
        <v>#DIV/0!</v>
      </c>
      <c r="AI24" s="100">
        <v>0</v>
      </c>
      <c r="AJ24" s="100"/>
      <c r="AK24" s="114" t="e">
        <f t="shared" si="12"/>
        <v>#DIV/0!</v>
      </c>
      <c r="AL24" s="100">
        <v>0</v>
      </c>
      <c r="AM24" s="100"/>
      <c r="AN24" s="114" t="e">
        <f t="shared" si="0"/>
        <v>#DIV/0!</v>
      </c>
      <c r="AO24" s="100">
        <v>0</v>
      </c>
      <c r="AP24" s="100"/>
      <c r="AQ24" s="114" t="e">
        <f t="shared" si="13"/>
        <v>#DIV/0!</v>
      </c>
      <c r="AR24" s="100">
        <v>0</v>
      </c>
      <c r="AS24" s="100"/>
      <c r="AT24" s="114" t="e">
        <f t="shared" si="14"/>
        <v>#DIV/0!</v>
      </c>
      <c r="AU24" s="111"/>
      <c r="AV24" s="98"/>
    </row>
    <row r="25" spans="1:48" s="97" customFormat="1" ht="37.5" customHeight="1" hidden="1">
      <c r="A25" s="191"/>
      <c r="B25" s="184"/>
      <c r="C25" s="186"/>
      <c r="D25" s="95" t="s">
        <v>257</v>
      </c>
      <c r="E25" s="118">
        <f>K25+N25+Q25+T25+W25+Z25+AC25+AF25+AI25+AL25+AO25+AS25</f>
        <v>0</v>
      </c>
      <c r="F25" s="119">
        <v>0</v>
      </c>
      <c r="G25" s="114">
        <f t="shared" si="1"/>
        <v>0</v>
      </c>
      <c r="H25" s="114">
        <f t="shared" si="2"/>
        <v>0</v>
      </c>
      <c r="I25" s="114">
        <f t="shared" si="3"/>
        <v>0</v>
      </c>
      <c r="J25" s="120" t="e">
        <f t="shared" si="33"/>
        <v>#DIV/0!</v>
      </c>
      <c r="K25" s="110">
        <v>0</v>
      </c>
      <c r="L25" s="110">
        <v>0</v>
      </c>
      <c r="M25" s="114" t="e">
        <f t="shared" si="4"/>
        <v>#DIV/0!</v>
      </c>
      <c r="N25" s="110">
        <v>0</v>
      </c>
      <c r="O25" s="110">
        <v>0</v>
      </c>
      <c r="P25" s="114" t="e">
        <f t="shared" si="5"/>
        <v>#DIV/0!</v>
      </c>
      <c r="Q25" s="110">
        <v>0</v>
      </c>
      <c r="R25" s="110">
        <v>0</v>
      </c>
      <c r="S25" s="114" t="e">
        <f t="shared" si="6"/>
        <v>#DIV/0!</v>
      </c>
      <c r="T25" s="110">
        <v>0</v>
      </c>
      <c r="U25" s="110">
        <v>0</v>
      </c>
      <c r="V25" s="114" t="e">
        <f t="shared" si="7"/>
        <v>#DIV/0!</v>
      </c>
      <c r="W25" s="110">
        <v>0</v>
      </c>
      <c r="X25" s="110"/>
      <c r="Y25" s="114" t="e">
        <f t="shared" si="8"/>
        <v>#DIV/0!</v>
      </c>
      <c r="Z25" s="110">
        <v>0</v>
      </c>
      <c r="AA25" s="110"/>
      <c r="AB25" s="114" t="e">
        <f t="shared" si="9"/>
        <v>#DIV/0!</v>
      </c>
      <c r="AC25" s="110">
        <v>0</v>
      </c>
      <c r="AD25" s="110"/>
      <c r="AE25" s="114" t="e">
        <f t="shared" si="10"/>
        <v>#DIV/0!</v>
      </c>
      <c r="AF25" s="110">
        <v>0</v>
      </c>
      <c r="AG25" s="110"/>
      <c r="AH25" s="114" t="e">
        <f t="shared" si="11"/>
        <v>#DIV/0!</v>
      </c>
      <c r="AI25" s="110">
        <v>0</v>
      </c>
      <c r="AJ25" s="110"/>
      <c r="AK25" s="114" t="e">
        <f t="shared" si="12"/>
        <v>#DIV/0!</v>
      </c>
      <c r="AL25" s="110">
        <v>0</v>
      </c>
      <c r="AM25" s="110"/>
      <c r="AN25" s="114" t="e">
        <f t="shared" si="0"/>
        <v>#DIV/0!</v>
      </c>
      <c r="AO25" s="110">
        <v>0</v>
      </c>
      <c r="AP25" s="110"/>
      <c r="AQ25" s="114" t="e">
        <f t="shared" si="13"/>
        <v>#DIV/0!</v>
      </c>
      <c r="AR25" s="110">
        <v>0</v>
      </c>
      <c r="AS25" s="110"/>
      <c r="AT25" s="114" t="e">
        <f t="shared" si="14"/>
        <v>#DIV/0!</v>
      </c>
      <c r="AU25" s="111"/>
      <c r="AV25" s="98"/>
    </row>
    <row r="26" spans="1:115" s="115" customFormat="1" ht="13.5" customHeight="1">
      <c r="A26" s="192" t="s">
        <v>265</v>
      </c>
      <c r="B26" s="215" t="s">
        <v>290</v>
      </c>
      <c r="C26" s="185"/>
      <c r="D26" s="113" t="s">
        <v>41</v>
      </c>
      <c r="E26" s="118">
        <f>K26+N26+Q26+T26+W26+Z26+AC26+AF26+AI26+AL26+AO26+AS26</f>
        <v>1157.6</v>
      </c>
      <c r="F26" s="118">
        <f>L26+O26+R26+U26+X26+AA26+AD26+AG26+AJ26+AM26+AP26+AT26</f>
        <v>45.6</v>
      </c>
      <c r="G26" s="114">
        <f t="shared" si="1"/>
        <v>1112</v>
      </c>
      <c r="H26" s="114">
        <f t="shared" si="2"/>
        <v>525.6</v>
      </c>
      <c r="I26" s="114">
        <f t="shared" si="3"/>
        <v>-586.4</v>
      </c>
      <c r="J26" s="120">
        <f t="shared" si="33"/>
        <v>3.9391845196959228</v>
      </c>
      <c r="K26" s="118">
        <f>K27</f>
        <v>286.2</v>
      </c>
      <c r="L26" s="118">
        <f>L27</f>
        <v>0</v>
      </c>
      <c r="M26" s="114">
        <f t="shared" si="4"/>
        <v>0</v>
      </c>
      <c r="N26" s="118">
        <f>N27</f>
        <v>0</v>
      </c>
      <c r="O26" s="118">
        <f>O27</f>
        <v>0</v>
      </c>
      <c r="P26" s="114" t="e">
        <f t="shared" si="5"/>
        <v>#DIV/0!</v>
      </c>
      <c r="Q26" s="118">
        <f>Q27</f>
        <v>0</v>
      </c>
      <c r="R26" s="118">
        <f>R27</f>
        <v>0</v>
      </c>
      <c r="S26" s="114" t="e">
        <f t="shared" si="6"/>
        <v>#DIV/0!</v>
      </c>
      <c r="T26" s="118">
        <f>T27</f>
        <v>3.94</v>
      </c>
      <c r="U26" s="118">
        <f>U27</f>
        <v>0</v>
      </c>
      <c r="V26" s="114">
        <f t="shared" si="7"/>
        <v>0</v>
      </c>
      <c r="W26" s="118">
        <f>W27</f>
        <v>56.4</v>
      </c>
      <c r="X26" s="118">
        <f>X27</f>
        <v>45.6</v>
      </c>
      <c r="Y26" s="114">
        <f t="shared" si="8"/>
        <v>80.85106382978724</v>
      </c>
      <c r="Z26" s="118">
        <f>Z27</f>
        <v>285.46</v>
      </c>
      <c r="AA26" s="118">
        <f>AA27</f>
        <v>0</v>
      </c>
      <c r="AB26" s="114">
        <f t="shared" si="9"/>
        <v>0</v>
      </c>
      <c r="AC26" s="118">
        <f>AC27</f>
        <v>0</v>
      </c>
      <c r="AD26" s="118">
        <f>AD27</f>
        <v>0</v>
      </c>
      <c r="AE26" s="114" t="e">
        <f t="shared" si="10"/>
        <v>#DIV/0!</v>
      </c>
      <c r="AF26" s="118">
        <f>AF27</f>
        <v>0</v>
      </c>
      <c r="AG26" s="118">
        <f>AG27</f>
        <v>0</v>
      </c>
      <c r="AH26" s="114" t="e">
        <f t="shared" si="11"/>
        <v>#DIV/0!</v>
      </c>
      <c r="AI26" s="118">
        <f>AI27</f>
        <v>234.4</v>
      </c>
      <c r="AJ26" s="118">
        <f>AJ27</f>
        <v>0</v>
      </c>
      <c r="AK26" s="114"/>
      <c r="AL26" s="118">
        <f>AL27</f>
        <v>0</v>
      </c>
      <c r="AM26" s="118">
        <f>AM27</f>
        <v>0</v>
      </c>
      <c r="AN26" s="114"/>
      <c r="AO26" s="118">
        <f>AO27</f>
        <v>291.2</v>
      </c>
      <c r="AP26" s="118">
        <f>AP27</f>
        <v>0</v>
      </c>
      <c r="AQ26" s="114"/>
      <c r="AR26" s="118">
        <f>AR27</f>
        <v>0</v>
      </c>
      <c r="AS26" s="118">
        <f>AS27</f>
        <v>0</v>
      </c>
      <c r="AT26" s="114"/>
      <c r="AU26" s="188"/>
      <c r="AV26" s="188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</row>
    <row r="27" spans="1:115" s="115" customFormat="1" ht="21" customHeight="1">
      <c r="A27" s="193"/>
      <c r="B27" s="216"/>
      <c r="C27" s="186"/>
      <c r="D27" s="122" t="s">
        <v>257</v>
      </c>
      <c r="E27" s="118">
        <f>E31+E35</f>
        <v>1157.6</v>
      </c>
      <c r="F27" s="118">
        <f>L27+O27+R27+U27+X27+AA27+AD27+AG27+AJ27+AM27+AP27+AS27</f>
        <v>45.6</v>
      </c>
      <c r="G27" s="114">
        <f t="shared" si="1"/>
        <v>1112</v>
      </c>
      <c r="H27" s="114">
        <f t="shared" si="2"/>
        <v>525.6</v>
      </c>
      <c r="I27" s="114">
        <f t="shared" si="3"/>
        <v>-586.4</v>
      </c>
      <c r="J27" s="120">
        <f t="shared" si="33"/>
        <v>3.9391845196959228</v>
      </c>
      <c r="K27" s="119">
        <f>K32+K36</f>
        <v>286.2</v>
      </c>
      <c r="L27" s="119">
        <f>L32+L36</f>
        <v>0</v>
      </c>
      <c r="M27" s="114">
        <f t="shared" si="4"/>
        <v>0</v>
      </c>
      <c r="N27" s="119">
        <f>N32+N36</f>
        <v>0</v>
      </c>
      <c r="O27" s="119">
        <f>O32+O36</f>
        <v>0</v>
      </c>
      <c r="P27" s="114" t="e">
        <f t="shared" si="5"/>
        <v>#DIV/0!</v>
      </c>
      <c r="Q27" s="119">
        <f>Q32+Q36</f>
        <v>0</v>
      </c>
      <c r="R27" s="119">
        <f>R32+R36</f>
        <v>0</v>
      </c>
      <c r="S27" s="114" t="e">
        <f t="shared" si="6"/>
        <v>#DIV/0!</v>
      </c>
      <c r="T27" s="119">
        <f>T32+T36</f>
        <v>3.94</v>
      </c>
      <c r="U27" s="119">
        <f>U32+U36</f>
        <v>0</v>
      </c>
      <c r="V27" s="114">
        <f t="shared" si="7"/>
        <v>0</v>
      </c>
      <c r="W27" s="119">
        <f>W32+W36</f>
        <v>56.4</v>
      </c>
      <c r="X27" s="119">
        <f>X32+X36</f>
        <v>45.6</v>
      </c>
      <c r="Y27" s="114">
        <f t="shared" si="8"/>
        <v>80.85106382978724</v>
      </c>
      <c r="Z27" s="119">
        <f>Z32+Z36</f>
        <v>285.46</v>
      </c>
      <c r="AA27" s="119">
        <f>AA32+AA36</f>
        <v>0</v>
      </c>
      <c r="AB27" s="114">
        <f t="shared" si="9"/>
        <v>0</v>
      </c>
      <c r="AC27" s="119">
        <f>AC32+AC36</f>
        <v>0</v>
      </c>
      <c r="AD27" s="119">
        <f>AD32+AD36</f>
        <v>0</v>
      </c>
      <c r="AE27" s="114" t="e">
        <f t="shared" si="10"/>
        <v>#DIV/0!</v>
      </c>
      <c r="AF27" s="119">
        <f>AF32+AF36</f>
        <v>0</v>
      </c>
      <c r="AG27" s="119">
        <f>AG32+AG36</f>
        <v>0</v>
      </c>
      <c r="AH27" s="114" t="e">
        <f t="shared" si="11"/>
        <v>#DIV/0!</v>
      </c>
      <c r="AI27" s="119">
        <f>AI32+AI36</f>
        <v>234.4</v>
      </c>
      <c r="AJ27" s="119">
        <f>AJ32+AJ36</f>
        <v>0</v>
      </c>
      <c r="AK27" s="114">
        <f t="shared" si="12"/>
        <v>0</v>
      </c>
      <c r="AL27" s="119">
        <f>AL32+AL36</f>
        <v>0</v>
      </c>
      <c r="AM27" s="119">
        <f>AM32+AM36</f>
        <v>0</v>
      </c>
      <c r="AN27" s="114" t="e">
        <f aca="true" t="shared" si="34" ref="AN27:AN44">AM27/AL27*100</f>
        <v>#DIV/0!</v>
      </c>
      <c r="AO27" s="119">
        <f>AO32+AO36</f>
        <v>291.2</v>
      </c>
      <c r="AP27" s="119">
        <f>AP32+AP36</f>
        <v>0</v>
      </c>
      <c r="AQ27" s="114">
        <f t="shared" si="13"/>
        <v>0</v>
      </c>
      <c r="AR27" s="119">
        <f>AR32+AR36</f>
        <v>0</v>
      </c>
      <c r="AS27" s="119">
        <f>AS32+AS36</f>
        <v>0</v>
      </c>
      <c r="AT27" s="114" t="e">
        <f t="shared" si="14"/>
        <v>#DIV/0!</v>
      </c>
      <c r="AU27" s="189"/>
      <c r="AV27" s="189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</row>
    <row r="28" spans="1:48" s="97" customFormat="1" ht="15.75" customHeight="1" hidden="1">
      <c r="A28" s="190" t="s">
        <v>16</v>
      </c>
      <c r="B28" s="183" t="s">
        <v>271</v>
      </c>
      <c r="C28" s="185" t="s">
        <v>276</v>
      </c>
      <c r="D28" s="109" t="s">
        <v>41</v>
      </c>
      <c r="E28" s="118">
        <f>K28+N28+Q28+T28+W28+Z28+AC28+AF28+AI28+AL28+AO28+AS28</f>
        <v>0</v>
      </c>
      <c r="F28" s="118">
        <f>F29+F30</f>
        <v>0</v>
      </c>
      <c r="G28" s="114">
        <f t="shared" si="1"/>
        <v>0</v>
      </c>
      <c r="H28" s="114">
        <f t="shared" si="2"/>
        <v>0</v>
      </c>
      <c r="I28" s="114">
        <f t="shared" si="3"/>
        <v>0</v>
      </c>
      <c r="J28" s="120" t="e">
        <f aca="true" t="shared" si="35" ref="J28:J42">F28/E28*100</f>
        <v>#DIV/0!</v>
      </c>
      <c r="K28" s="100"/>
      <c r="L28" s="100"/>
      <c r="M28" s="114" t="e">
        <f t="shared" si="4"/>
        <v>#DIV/0!</v>
      </c>
      <c r="N28" s="100"/>
      <c r="O28" s="100"/>
      <c r="P28" s="114" t="e">
        <f t="shared" si="5"/>
        <v>#DIV/0!</v>
      </c>
      <c r="Q28" s="100"/>
      <c r="R28" s="100"/>
      <c r="S28" s="114" t="e">
        <f t="shared" si="6"/>
        <v>#DIV/0!</v>
      </c>
      <c r="T28" s="100"/>
      <c r="U28" s="100"/>
      <c r="V28" s="114" t="e">
        <f t="shared" si="7"/>
        <v>#DIV/0!</v>
      </c>
      <c r="W28" s="100"/>
      <c r="X28" s="100"/>
      <c r="Y28" s="114" t="e">
        <f t="shared" si="8"/>
        <v>#DIV/0!</v>
      </c>
      <c r="Z28" s="100"/>
      <c r="AA28" s="100"/>
      <c r="AB28" s="114" t="e">
        <f t="shared" si="9"/>
        <v>#DIV/0!</v>
      </c>
      <c r="AC28" s="100"/>
      <c r="AD28" s="100">
        <v>0</v>
      </c>
      <c r="AE28" s="114" t="e">
        <f t="shared" si="10"/>
        <v>#DIV/0!</v>
      </c>
      <c r="AF28" s="100"/>
      <c r="AG28" s="100"/>
      <c r="AH28" s="114" t="e">
        <f t="shared" si="11"/>
        <v>#DIV/0!</v>
      </c>
      <c r="AI28" s="100"/>
      <c r="AJ28" s="100"/>
      <c r="AK28" s="114" t="e">
        <f t="shared" si="12"/>
        <v>#DIV/0!</v>
      </c>
      <c r="AL28" s="100"/>
      <c r="AM28" s="100"/>
      <c r="AN28" s="114" t="e">
        <f t="shared" si="34"/>
        <v>#DIV/0!</v>
      </c>
      <c r="AO28" s="100"/>
      <c r="AP28" s="100"/>
      <c r="AQ28" s="114" t="e">
        <f t="shared" si="13"/>
        <v>#DIV/0!</v>
      </c>
      <c r="AR28" s="100"/>
      <c r="AS28" s="100"/>
      <c r="AT28" s="114" t="e">
        <f t="shared" si="14"/>
        <v>#DIV/0!</v>
      </c>
      <c r="AU28" s="98"/>
      <c r="AV28" s="98"/>
    </row>
    <row r="29" spans="1:48" s="97" customFormat="1" ht="27.75" customHeight="1" hidden="1">
      <c r="A29" s="187"/>
      <c r="B29" s="217"/>
      <c r="C29" s="218"/>
      <c r="D29" s="112" t="s">
        <v>257</v>
      </c>
      <c r="E29" s="118">
        <f>K29+N29+Q29+T29+W29+Z29+AC29+AF29+AI29+AL29+AO29+AS29</f>
        <v>0</v>
      </c>
      <c r="F29" s="119">
        <v>0</v>
      </c>
      <c r="G29" s="114">
        <f t="shared" si="1"/>
        <v>0</v>
      </c>
      <c r="H29" s="114">
        <f t="shared" si="2"/>
        <v>0</v>
      </c>
      <c r="I29" s="114">
        <f t="shared" si="3"/>
        <v>0</v>
      </c>
      <c r="J29" s="120" t="e">
        <f t="shared" si="35"/>
        <v>#DIV/0!</v>
      </c>
      <c r="K29" s="110"/>
      <c r="L29" s="110"/>
      <c r="M29" s="114" t="e">
        <f t="shared" si="4"/>
        <v>#DIV/0!</v>
      </c>
      <c r="N29" s="110"/>
      <c r="O29" s="110"/>
      <c r="P29" s="114" t="e">
        <f t="shared" si="5"/>
        <v>#DIV/0!</v>
      </c>
      <c r="Q29" s="110"/>
      <c r="R29" s="110"/>
      <c r="S29" s="114" t="e">
        <f t="shared" si="6"/>
        <v>#DIV/0!</v>
      </c>
      <c r="T29" s="110"/>
      <c r="U29" s="110"/>
      <c r="V29" s="114" t="e">
        <f t="shared" si="7"/>
        <v>#DIV/0!</v>
      </c>
      <c r="W29" s="110"/>
      <c r="X29" s="110"/>
      <c r="Y29" s="114" t="e">
        <f t="shared" si="8"/>
        <v>#DIV/0!</v>
      </c>
      <c r="Z29" s="110"/>
      <c r="AA29" s="110"/>
      <c r="AB29" s="114" t="e">
        <f t="shared" si="9"/>
        <v>#DIV/0!</v>
      </c>
      <c r="AC29" s="110"/>
      <c r="AD29" s="110"/>
      <c r="AE29" s="114" t="e">
        <f t="shared" si="10"/>
        <v>#DIV/0!</v>
      </c>
      <c r="AF29" s="110"/>
      <c r="AG29" s="110"/>
      <c r="AH29" s="114" t="e">
        <f t="shared" si="11"/>
        <v>#DIV/0!</v>
      </c>
      <c r="AI29" s="110"/>
      <c r="AJ29" s="110"/>
      <c r="AK29" s="114" t="e">
        <f t="shared" si="12"/>
        <v>#DIV/0!</v>
      </c>
      <c r="AL29" s="110"/>
      <c r="AM29" s="110"/>
      <c r="AN29" s="114" t="e">
        <f t="shared" si="34"/>
        <v>#DIV/0!</v>
      </c>
      <c r="AO29" s="110"/>
      <c r="AP29" s="110"/>
      <c r="AQ29" s="114" t="e">
        <f t="shared" si="13"/>
        <v>#DIV/0!</v>
      </c>
      <c r="AR29" s="110"/>
      <c r="AS29" s="110"/>
      <c r="AT29" s="114" t="e">
        <f t="shared" si="14"/>
        <v>#DIV/0!</v>
      </c>
      <c r="AU29" s="98"/>
      <c r="AV29" s="98"/>
    </row>
    <row r="30" spans="1:48" s="97" customFormat="1" ht="48.75" customHeight="1" hidden="1">
      <c r="A30" s="191"/>
      <c r="B30" s="184"/>
      <c r="C30" s="186"/>
      <c r="D30" s="112" t="s">
        <v>272</v>
      </c>
      <c r="E30" s="118">
        <f>K30+N30+Q30+T30+W30+Z30+AC30+AF30+AI30+AL30+AO30+AS30</f>
        <v>0</v>
      </c>
      <c r="F30" s="119">
        <v>0</v>
      </c>
      <c r="G30" s="114">
        <f t="shared" si="1"/>
        <v>0</v>
      </c>
      <c r="H30" s="114">
        <f t="shared" si="2"/>
        <v>0</v>
      </c>
      <c r="I30" s="114">
        <f t="shared" si="3"/>
        <v>0</v>
      </c>
      <c r="J30" s="120" t="e">
        <f t="shared" si="35"/>
        <v>#DIV/0!</v>
      </c>
      <c r="K30" s="110"/>
      <c r="L30" s="110"/>
      <c r="M30" s="114" t="e">
        <f t="shared" si="4"/>
        <v>#DIV/0!</v>
      </c>
      <c r="N30" s="110"/>
      <c r="O30" s="110"/>
      <c r="P30" s="114" t="e">
        <f t="shared" si="5"/>
        <v>#DIV/0!</v>
      </c>
      <c r="Q30" s="110"/>
      <c r="R30" s="110"/>
      <c r="S30" s="114" t="e">
        <f t="shared" si="6"/>
        <v>#DIV/0!</v>
      </c>
      <c r="T30" s="110"/>
      <c r="U30" s="110"/>
      <c r="V30" s="114" t="e">
        <f t="shared" si="7"/>
        <v>#DIV/0!</v>
      </c>
      <c r="W30" s="110"/>
      <c r="X30" s="110"/>
      <c r="Y30" s="114" t="e">
        <f t="shared" si="8"/>
        <v>#DIV/0!</v>
      </c>
      <c r="Z30" s="110"/>
      <c r="AA30" s="110"/>
      <c r="AB30" s="114" t="e">
        <f t="shared" si="9"/>
        <v>#DIV/0!</v>
      </c>
      <c r="AC30" s="110"/>
      <c r="AD30" s="110"/>
      <c r="AE30" s="114" t="e">
        <f t="shared" si="10"/>
        <v>#DIV/0!</v>
      </c>
      <c r="AF30" s="110"/>
      <c r="AG30" s="110"/>
      <c r="AH30" s="114" t="e">
        <f t="shared" si="11"/>
        <v>#DIV/0!</v>
      </c>
      <c r="AI30" s="110"/>
      <c r="AJ30" s="110"/>
      <c r="AK30" s="114" t="e">
        <f t="shared" si="12"/>
        <v>#DIV/0!</v>
      </c>
      <c r="AL30" s="110"/>
      <c r="AM30" s="110"/>
      <c r="AN30" s="114" t="e">
        <f t="shared" si="34"/>
        <v>#DIV/0!</v>
      </c>
      <c r="AO30" s="110"/>
      <c r="AP30" s="110"/>
      <c r="AQ30" s="114" t="e">
        <f t="shared" si="13"/>
        <v>#DIV/0!</v>
      </c>
      <c r="AR30" s="110"/>
      <c r="AS30" s="110"/>
      <c r="AT30" s="114" t="e">
        <f t="shared" si="14"/>
        <v>#DIV/0!</v>
      </c>
      <c r="AU30" s="98"/>
      <c r="AV30" s="98"/>
    </row>
    <row r="31" spans="1:115" s="115" customFormat="1" ht="15.75" customHeight="1">
      <c r="A31" s="190" t="s">
        <v>266</v>
      </c>
      <c r="B31" s="183" t="s">
        <v>291</v>
      </c>
      <c r="C31" s="185" t="s">
        <v>296</v>
      </c>
      <c r="D31" s="113" t="s">
        <v>41</v>
      </c>
      <c r="E31" s="118">
        <f>K31+N31+Q31+T31+W31+Z31+AC31+AF31+AI31+AL31+AO31+AR31</f>
        <v>286.2</v>
      </c>
      <c r="F31" s="118">
        <f>F32</f>
        <v>0</v>
      </c>
      <c r="G31" s="114">
        <f t="shared" si="1"/>
        <v>286.2</v>
      </c>
      <c r="H31" s="114">
        <f t="shared" si="2"/>
        <v>0</v>
      </c>
      <c r="I31" s="114">
        <f t="shared" si="3"/>
        <v>-286.2</v>
      </c>
      <c r="J31" s="120">
        <f t="shared" si="35"/>
        <v>0</v>
      </c>
      <c r="K31" s="118">
        <f>K32</f>
        <v>286.2</v>
      </c>
      <c r="L31" s="118">
        <f>L32</f>
        <v>0</v>
      </c>
      <c r="M31" s="114">
        <f t="shared" si="4"/>
        <v>0</v>
      </c>
      <c r="N31" s="118">
        <f>N32</f>
        <v>0</v>
      </c>
      <c r="O31" s="118">
        <f>O32</f>
        <v>0</v>
      </c>
      <c r="P31" s="114" t="e">
        <f t="shared" si="5"/>
        <v>#DIV/0!</v>
      </c>
      <c r="Q31" s="118">
        <f>Q32</f>
        <v>0</v>
      </c>
      <c r="R31" s="118">
        <f>R32</f>
        <v>0</v>
      </c>
      <c r="S31" s="114" t="e">
        <f t="shared" si="6"/>
        <v>#DIV/0!</v>
      </c>
      <c r="T31" s="118">
        <f>T32</f>
        <v>0</v>
      </c>
      <c r="U31" s="118">
        <f>U32</f>
        <v>0</v>
      </c>
      <c r="V31" s="114" t="e">
        <f t="shared" si="7"/>
        <v>#DIV/0!</v>
      </c>
      <c r="W31" s="118">
        <f>W32</f>
        <v>0</v>
      </c>
      <c r="X31" s="118">
        <f>X32</f>
        <v>0</v>
      </c>
      <c r="Y31" s="114" t="e">
        <f t="shared" si="8"/>
        <v>#DIV/0!</v>
      </c>
      <c r="Z31" s="118">
        <f>Z32</f>
        <v>0</v>
      </c>
      <c r="AA31" s="118">
        <f>AA32</f>
        <v>0</v>
      </c>
      <c r="AB31" s="114" t="e">
        <f t="shared" si="9"/>
        <v>#DIV/0!</v>
      </c>
      <c r="AC31" s="118">
        <f>AC32</f>
        <v>0</v>
      </c>
      <c r="AD31" s="118">
        <f>AD32</f>
        <v>0</v>
      </c>
      <c r="AE31" s="114" t="e">
        <f t="shared" si="10"/>
        <v>#DIV/0!</v>
      </c>
      <c r="AF31" s="118">
        <f>AF32</f>
        <v>0</v>
      </c>
      <c r="AG31" s="118">
        <f>AG32</f>
        <v>0</v>
      </c>
      <c r="AH31" s="114" t="e">
        <f t="shared" si="11"/>
        <v>#DIV/0!</v>
      </c>
      <c r="AI31" s="118">
        <f>AI32</f>
        <v>0</v>
      </c>
      <c r="AJ31" s="118">
        <f>AJ32</f>
        <v>0</v>
      </c>
      <c r="AK31" s="114" t="e">
        <f t="shared" si="12"/>
        <v>#DIV/0!</v>
      </c>
      <c r="AL31" s="118">
        <f>AL32</f>
        <v>0</v>
      </c>
      <c r="AM31" s="118">
        <f>AM32</f>
        <v>0</v>
      </c>
      <c r="AN31" s="114" t="e">
        <f t="shared" si="34"/>
        <v>#DIV/0!</v>
      </c>
      <c r="AO31" s="118">
        <f>AO32</f>
        <v>0</v>
      </c>
      <c r="AP31" s="118">
        <f>AP32</f>
        <v>0</v>
      </c>
      <c r="AQ31" s="114" t="e">
        <f t="shared" si="13"/>
        <v>#DIV/0!</v>
      </c>
      <c r="AR31" s="118">
        <f>AR32</f>
        <v>0</v>
      </c>
      <c r="AS31" s="118">
        <f>AS32</f>
        <v>0</v>
      </c>
      <c r="AT31" s="114" t="e">
        <f t="shared" si="14"/>
        <v>#DIV/0!</v>
      </c>
      <c r="AU31" s="188"/>
      <c r="AV31" s="188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</row>
    <row r="32" spans="1:48" s="97" customFormat="1" ht="24.75" customHeight="1">
      <c r="A32" s="191"/>
      <c r="B32" s="184"/>
      <c r="C32" s="186"/>
      <c r="D32" s="112" t="s">
        <v>257</v>
      </c>
      <c r="E32" s="118">
        <f>K32+N32+Q32+T32+W32+Z32+AC32+AF32+AI32+AL32+AO32+AR32</f>
        <v>286.2</v>
      </c>
      <c r="F32" s="118">
        <f>L32+O32+R32+U32+X32+AA32+AD32+AG32+AJ32+AM32+AP32+AS32</f>
        <v>0</v>
      </c>
      <c r="G32" s="114">
        <f t="shared" si="1"/>
        <v>286.2</v>
      </c>
      <c r="H32" s="114">
        <f t="shared" si="2"/>
        <v>0</v>
      </c>
      <c r="I32" s="114">
        <f t="shared" si="3"/>
        <v>-286.2</v>
      </c>
      <c r="J32" s="120">
        <f t="shared" si="35"/>
        <v>0</v>
      </c>
      <c r="K32" s="110">
        <v>286.2</v>
      </c>
      <c r="L32" s="110">
        <v>0</v>
      </c>
      <c r="M32" s="114">
        <f t="shared" si="4"/>
        <v>0</v>
      </c>
      <c r="N32" s="110">
        <v>0</v>
      </c>
      <c r="O32" s="110">
        <v>0</v>
      </c>
      <c r="P32" s="114" t="e">
        <f t="shared" si="5"/>
        <v>#DIV/0!</v>
      </c>
      <c r="Q32" s="110">
        <v>0</v>
      </c>
      <c r="R32" s="110">
        <v>0</v>
      </c>
      <c r="S32" s="114" t="e">
        <f t="shared" si="6"/>
        <v>#DIV/0!</v>
      </c>
      <c r="T32" s="110">
        <v>0</v>
      </c>
      <c r="U32" s="110">
        <v>0</v>
      </c>
      <c r="V32" s="114" t="e">
        <f t="shared" si="7"/>
        <v>#DIV/0!</v>
      </c>
      <c r="W32" s="110">
        <v>0</v>
      </c>
      <c r="X32" s="110">
        <v>0</v>
      </c>
      <c r="Y32" s="114" t="e">
        <f t="shared" si="8"/>
        <v>#DIV/0!</v>
      </c>
      <c r="Z32" s="110">
        <v>0</v>
      </c>
      <c r="AA32" s="110">
        <v>0</v>
      </c>
      <c r="AB32" s="114" t="e">
        <f t="shared" si="9"/>
        <v>#DIV/0!</v>
      </c>
      <c r="AC32" s="110">
        <v>0</v>
      </c>
      <c r="AD32" s="110">
        <v>0</v>
      </c>
      <c r="AE32" s="114" t="e">
        <f t="shared" si="10"/>
        <v>#DIV/0!</v>
      </c>
      <c r="AF32" s="110">
        <v>0</v>
      </c>
      <c r="AG32" s="110">
        <v>0</v>
      </c>
      <c r="AH32" s="114" t="e">
        <f t="shared" si="11"/>
        <v>#DIV/0!</v>
      </c>
      <c r="AI32" s="110">
        <v>0</v>
      </c>
      <c r="AJ32" s="110">
        <v>0</v>
      </c>
      <c r="AK32" s="114" t="e">
        <f t="shared" si="12"/>
        <v>#DIV/0!</v>
      </c>
      <c r="AL32" s="110">
        <v>0</v>
      </c>
      <c r="AM32" s="110">
        <v>0</v>
      </c>
      <c r="AN32" s="114" t="e">
        <f t="shared" si="34"/>
        <v>#DIV/0!</v>
      </c>
      <c r="AO32" s="110">
        <v>0</v>
      </c>
      <c r="AP32" s="110">
        <v>0</v>
      </c>
      <c r="AQ32" s="114" t="e">
        <f t="shared" si="13"/>
        <v>#DIV/0!</v>
      </c>
      <c r="AR32" s="110">
        <v>0</v>
      </c>
      <c r="AS32" s="110">
        <v>0</v>
      </c>
      <c r="AT32" s="114" t="e">
        <f t="shared" si="14"/>
        <v>#DIV/0!</v>
      </c>
      <c r="AU32" s="189"/>
      <c r="AV32" s="189"/>
    </row>
    <row r="33" spans="1:48" s="97" customFormat="1" ht="15.75" customHeight="1" hidden="1">
      <c r="A33" s="190" t="s">
        <v>266</v>
      </c>
      <c r="B33" s="183" t="s">
        <v>273</v>
      </c>
      <c r="C33" s="185" t="s">
        <v>296</v>
      </c>
      <c r="D33" s="109" t="s">
        <v>41</v>
      </c>
      <c r="E33" s="118">
        <f>K33+N33+Q33+T33+W33+Z33+AC33+AF33+AI33+AL33+AO33+AS33</f>
        <v>0</v>
      </c>
      <c r="F33" s="118">
        <f>F34</f>
        <v>0</v>
      </c>
      <c r="G33" s="114">
        <f t="shared" si="1"/>
        <v>0</v>
      </c>
      <c r="H33" s="114">
        <f t="shared" si="2"/>
        <v>0</v>
      </c>
      <c r="I33" s="114">
        <f t="shared" si="3"/>
        <v>0</v>
      </c>
      <c r="J33" s="120" t="e">
        <f t="shared" si="35"/>
        <v>#DIV/0!</v>
      </c>
      <c r="K33" s="100">
        <v>0</v>
      </c>
      <c r="L33" s="100"/>
      <c r="M33" s="114" t="e">
        <f t="shared" si="4"/>
        <v>#DIV/0!</v>
      </c>
      <c r="N33" s="100">
        <v>0</v>
      </c>
      <c r="O33" s="100"/>
      <c r="P33" s="114" t="e">
        <f t="shared" si="5"/>
        <v>#DIV/0!</v>
      </c>
      <c r="Q33" s="100">
        <v>0</v>
      </c>
      <c r="R33" s="100"/>
      <c r="S33" s="114" t="e">
        <f t="shared" si="6"/>
        <v>#DIV/0!</v>
      </c>
      <c r="T33" s="100">
        <v>0</v>
      </c>
      <c r="U33" s="100"/>
      <c r="V33" s="114" t="e">
        <f t="shared" si="7"/>
        <v>#DIV/0!</v>
      </c>
      <c r="W33" s="100">
        <v>0</v>
      </c>
      <c r="X33" s="100"/>
      <c r="Y33" s="114" t="e">
        <f t="shared" si="8"/>
        <v>#DIV/0!</v>
      </c>
      <c r="Z33" s="100">
        <v>0</v>
      </c>
      <c r="AA33" s="100"/>
      <c r="AB33" s="114" t="e">
        <f t="shared" si="9"/>
        <v>#DIV/0!</v>
      </c>
      <c r="AC33" s="100">
        <v>0</v>
      </c>
      <c r="AD33" s="100">
        <v>0</v>
      </c>
      <c r="AE33" s="114" t="e">
        <f t="shared" si="10"/>
        <v>#DIV/0!</v>
      </c>
      <c r="AF33" s="100">
        <v>0</v>
      </c>
      <c r="AG33" s="100">
        <v>0</v>
      </c>
      <c r="AH33" s="114" t="e">
        <f t="shared" si="11"/>
        <v>#DIV/0!</v>
      </c>
      <c r="AI33" s="100">
        <v>0</v>
      </c>
      <c r="AJ33" s="100"/>
      <c r="AK33" s="114" t="e">
        <f t="shared" si="12"/>
        <v>#DIV/0!</v>
      </c>
      <c r="AL33" s="100">
        <v>0</v>
      </c>
      <c r="AM33" s="100"/>
      <c r="AN33" s="114" t="e">
        <f t="shared" si="34"/>
        <v>#DIV/0!</v>
      </c>
      <c r="AO33" s="100">
        <v>0</v>
      </c>
      <c r="AP33" s="100"/>
      <c r="AQ33" s="114" t="e">
        <f t="shared" si="13"/>
        <v>#DIV/0!</v>
      </c>
      <c r="AR33" s="100">
        <v>0</v>
      </c>
      <c r="AS33" s="100"/>
      <c r="AT33" s="114" t="e">
        <f t="shared" si="14"/>
        <v>#DIV/0!</v>
      </c>
      <c r="AU33" s="98"/>
      <c r="AV33" s="98"/>
    </row>
    <row r="34" spans="1:48" s="97" customFormat="1" ht="81.75" customHeight="1" hidden="1">
      <c r="A34" s="191"/>
      <c r="B34" s="184"/>
      <c r="C34" s="186"/>
      <c r="D34" s="112" t="s">
        <v>257</v>
      </c>
      <c r="E34" s="118">
        <f>K34+N34+Q34+T34+W34+Z34+AC34+AF34+AI34+AL34+AO34+AS34</f>
        <v>0</v>
      </c>
      <c r="F34" s="119">
        <v>0</v>
      </c>
      <c r="G34" s="114">
        <f t="shared" si="1"/>
        <v>0</v>
      </c>
      <c r="H34" s="114">
        <f t="shared" si="2"/>
        <v>0</v>
      </c>
      <c r="I34" s="114">
        <f t="shared" si="3"/>
        <v>0</v>
      </c>
      <c r="J34" s="120" t="e">
        <f t="shared" si="35"/>
        <v>#DIV/0!</v>
      </c>
      <c r="K34" s="110">
        <v>0</v>
      </c>
      <c r="L34" s="110"/>
      <c r="M34" s="114" t="e">
        <f t="shared" si="4"/>
        <v>#DIV/0!</v>
      </c>
      <c r="N34" s="110">
        <v>0</v>
      </c>
      <c r="O34" s="110"/>
      <c r="P34" s="114" t="e">
        <f t="shared" si="5"/>
        <v>#DIV/0!</v>
      </c>
      <c r="Q34" s="110">
        <v>0</v>
      </c>
      <c r="R34" s="110"/>
      <c r="S34" s="114" t="e">
        <f t="shared" si="6"/>
        <v>#DIV/0!</v>
      </c>
      <c r="T34" s="110">
        <v>0</v>
      </c>
      <c r="U34" s="110"/>
      <c r="V34" s="114" t="e">
        <f t="shared" si="7"/>
        <v>#DIV/0!</v>
      </c>
      <c r="W34" s="110">
        <v>0</v>
      </c>
      <c r="X34" s="110"/>
      <c r="Y34" s="114" t="e">
        <f t="shared" si="8"/>
        <v>#DIV/0!</v>
      </c>
      <c r="Z34" s="110">
        <v>0</v>
      </c>
      <c r="AA34" s="110"/>
      <c r="AB34" s="114" t="e">
        <f t="shared" si="9"/>
        <v>#DIV/0!</v>
      </c>
      <c r="AC34" s="110">
        <v>0</v>
      </c>
      <c r="AD34" s="110">
        <v>0</v>
      </c>
      <c r="AE34" s="114" t="e">
        <f t="shared" si="10"/>
        <v>#DIV/0!</v>
      </c>
      <c r="AF34" s="110">
        <v>0</v>
      </c>
      <c r="AG34" s="110">
        <v>0</v>
      </c>
      <c r="AH34" s="114" t="e">
        <f t="shared" si="11"/>
        <v>#DIV/0!</v>
      </c>
      <c r="AI34" s="110">
        <v>0</v>
      </c>
      <c r="AJ34" s="110"/>
      <c r="AK34" s="114" t="e">
        <f t="shared" si="12"/>
        <v>#DIV/0!</v>
      </c>
      <c r="AL34" s="110">
        <v>0</v>
      </c>
      <c r="AM34" s="110"/>
      <c r="AN34" s="114" t="e">
        <f t="shared" si="34"/>
        <v>#DIV/0!</v>
      </c>
      <c r="AO34" s="110">
        <v>0</v>
      </c>
      <c r="AP34" s="110"/>
      <c r="AQ34" s="114" t="e">
        <f t="shared" si="13"/>
        <v>#DIV/0!</v>
      </c>
      <c r="AR34" s="110">
        <v>0</v>
      </c>
      <c r="AS34" s="110"/>
      <c r="AT34" s="114" t="e">
        <f t="shared" si="14"/>
        <v>#DIV/0!</v>
      </c>
      <c r="AU34" s="111"/>
      <c r="AV34" s="98"/>
    </row>
    <row r="35" spans="1:115" s="115" customFormat="1" ht="15" customHeight="1">
      <c r="A35" s="190" t="s">
        <v>267</v>
      </c>
      <c r="B35" s="183" t="s">
        <v>292</v>
      </c>
      <c r="C35" s="185" t="s">
        <v>296</v>
      </c>
      <c r="D35" s="113" t="s">
        <v>41</v>
      </c>
      <c r="E35" s="118">
        <f aca="true" t="shared" si="36" ref="E35:F37">K35+N35+Q35+T35+W35+Z35+AC35+AF35+AI35+AL35+AO35+AR35</f>
        <v>871.3999999999999</v>
      </c>
      <c r="F35" s="118">
        <f t="shared" si="36"/>
        <v>45.6</v>
      </c>
      <c r="G35" s="114">
        <f t="shared" si="1"/>
        <v>825.7999999999998</v>
      </c>
      <c r="H35" s="114">
        <f t="shared" si="2"/>
        <v>525.6</v>
      </c>
      <c r="I35" s="114">
        <f t="shared" si="3"/>
        <v>-300.1999999999998</v>
      </c>
      <c r="J35" s="120">
        <f t="shared" si="35"/>
        <v>5.232958457654351</v>
      </c>
      <c r="K35" s="118">
        <f>K36</f>
        <v>0</v>
      </c>
      <c r="L35" s="118">
        <f>L36</f>
        <v>0</v>
      </c>
      <c r="M35" s="114" t="e">
        <f t="shared" si="4"/>
        <v>#DIV/0!</v>
      </c>
      <c r="N35" s="118">
        <f>N36</f>
        <v>0</v>
      </c>
      <c r="O35" s="118">
        <f>O36</f>
        <v>0</v>
      </c>
      <c r="P35" s="114" t="e">
        <f t="shared" si="5"/>
        <v>#DIV/0!</v>
      </c>
      <c r="Q35" s="118">
        <f>Q36</f>
        <v>0</v>
      </c>
      <c r="R35" s="118">
        <f>R36</f>
        <v>0</v>
      </c>
      <c r="S35" s="114" t="e">
        <f t="shared" si="6"/>
        <v>#DIV/0!</v>
      </c>
      <c r="T35" s="118">
        <f>T36</f>
        <v>3.94</v>
      </c>
      <c r="U35" s="118">
        <f>U36</f>
        <v>0</v>
      </c>
      <c r="V35" s="114">
        <f t="shared" si="7"/>
        <v>0</v>
      </c>
      <c r="W35" s="118">
        <f>W36</f>
        <v>56.4</v>
      </c>
      <c r="X35" s="118">
        <f>X36</f>
        <v>45.6</v>
      </c>
      <c r="Y35" s="114">
        <f t="shared" si="8"/>
        <v>80.85106382978724</v>
      </c>
      <c r="Z35" s="118">
        <f>Z36</f>
        <v>285.46</v>
      </c>
      <c r="AA35" s="118">
        <f>AA36</f>
        <v>0</v>
      </c>
      <c r="AB35" s="114">
        <f t="shared" si="9"/>
        <v>0</v>
      </c>
      <c r="AC35" s="118">
        <f>AC36</f>
        <v>0</v>
      </c>
      <c r="AD35" s="118">
        <f>AD36</f>
        <v>0</v>
      </c>
      <c r="AE35" s="114" t="e">
        <f t="shared" si="10"/>
        <v>#DIV/0!</v>
      </c>
      <c r="AF35" s="118">
        <f>AF36</f>
        <v>0</v>
      </c>
      <c r="AG35" s="118">
        <f>AG36</f>
        <v>0</v>
      </c>
      <c r="AH35" s="114" t="e">
        <f t="shared" si="11"/>
        <v>#DIV/0!</v>
      </c>
      <c r="AI35" s="118">
        <f>AI36</f>
        <v>234.4</v>
      </c>
      <c r="AJ35" s="118">
        <f>AJ36</f>
        <v>0</v>
      </c>
      <c r="AK35" s="114">
        <f t="shared" si="12"/>
        <v>0</v>
      </c>
      <c r="AL35" s="118">
        <f>AL36</f>
        <v>0</v>
      </c>
      <c r="AM35" s="118">
        <f>AM36</f>
        <v>0</v>
      </c>
      <c r="AN35" s="114" t="e">
        <f t="shared" si="34"/>
        <v>#DIV/0!</v>
      </c>
      <c r="AO35" s="118">
        <f>AO36</f>
        <v>291.2</v>
      </c>
      <c r="AP35" s="118">
        <f>AP36</f>
        <v>0</v>
      </c>
      <c r="AQ35" s="114">
        <f t="shared" si="13"/>
        <v>0</v>
      </c>
      <c r="AR35" s="118">
        <f>AR36</f>
        <v>0</v>
      </c>
      <c r="AS35" s="118">
        <f>AS36</f>
        <v>0</v>
      </c>
      <c r="AT35" s="114" t="e">
        <f t="shared" si="14"/>
        <v>#DIV/0!</v>
      </c>
      <c r="AU35" s="219" t="s">
        <v>303</v>
      </c>
      <c r="AV35" s="188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</row>
    <row r="36" spans="1:48" s="97" customFormat="1" ht="58.5" customHeight="1">
      <c r="A36" s="191"/>
      <c r="B36" s="184"/>
      <c r="C36" s="186"/>
      <c r="D36" s="112" t="s">
        <v>257</v>
      </c>
      <c r="E36" s="118">
        <f t="shared" si="36"/>
        <v>871.3999999999999</v>
      </c>
      <c r="F36" s="118">
        <f t="shared" si="36"/>
        <v>45.6</v>
      </c>
      <c r="G36" s="114">
        <f t="shared" si="1"/>
        <v>825.7999999999998</v>
      </c>
      <c r="H36" s="114">
        <f t="shared" si="2"/>
        <v>525.6</v>
      </c>
      <c r="I36" s="114">
        <f t="shared" si="3"/>
        <v>-300.1999999999998</v>
      </c>
      <c r="J36" s="120">
        <f t="shared" si="35"/>
        <v>5.232958457654351</v>
      </c>
      <c r="K36" s="110">
        <v>0</v>
      </c>
      <c r="L36" s="110">
        <v>0</v>
      </c>
      <c r="M36" s="114" t="e">
        <f t="shared" si="4"/>
        <v>#DIV/0!</v>
      </c>
      <c r="N36" s="110">
        <v>0</v>
      </c>
      <c r="O36" s="110">
        <v>0</v>
      </c>
      <c r="P36" s="114" t="e">
        <f t="shared" si="5"/>
        <v>#DIV/0!</v>
      </c>
      <c r="Q36" s="110">
        <v>0</v>
      </c>
      <c r="R36" s="110">
        <v>0</v>
      </c>
      <c r="S36" s="114" t="e">
        <f t="shared" si="6"/>
        <v>#DIV/0!</v>
      </c>
      <c r="T36" s="110">
        <v>3.94</v>
      </c>
      <c r="U36" s="110">
        <v>0</v>
      </c>
      <c r="V36" s="114">
        <f t="shared" si="7"/>
        <v>0</v>
      </c>
      <c r="W36" s="110">
        <v>56.4</v>
      </c>
      <c r="X36" s="110">
        <v>45.6</v>
      </c>
      <c r="Y36" s="114">
        <f t="shared" si="8"/>
        <v>80.85106382978724</v>
      </c>
      <c r="Z36" s="110">
        <v>285.46</v>
      </c>
      <c r="AA36" s="110">
        <v>0</v>
      </c>
      <c r="AB36" s="114">
        <f t="shared" si="9"/>
        <v>0</v>
      </c>
      <c r="AC36" s="110">
        <v>0</v>
      </c>
      <c r="AD36" s="110">
        <v>0</v>
      </c>
      <c r="AE36" s="114" t="e">
        <f t="shared" si="10"/>
        <v>#DIV/0!</v>
      </c>
      <c r="AF36" s="110">
        <v>0</v>
      </c>
      <c r="AG36" s="110">
        <v>0</v>
      </c>
      <c r="AH36" s="114" t="e">
        <f t="shared" si="11"/>
        <v>#DIV/0!</v>
      </c>
      <c r="AI36" s="110">
        <v>234.4</v>
      </c>
      <c r="AJ36" s="110">
        <v>0</v>
      </c>
      <c r="AK36" s="114">
        <f t="shared" si="12"/>
        <v>0</v>
      </c>
      <c r="AL36" s="110">
        <v>0</v>
      </c>
      <c r="AM36" s="110">
        <v>0</v>
      </c>
      <c r="AN36" s="114" t="e">
        <f t="shared" si="34"/>
        <v>#DIV/0!</v>
      </c>
      <c r="AO36" s="110">
        <v>291.2</v>
      </c>
      <c r="AP36" s="110">
        <v>0</v>
      </c>
      <c r="AQ36" s="114">
        <f t="shared" si="13"/>
        <v>0</v>
      </c>
      <c r="AR36" s="110">
        <v>0</v>
      </c>
      <c r="AS36" s="110">
        <v>0</v>
      </c>
      <c r="AT36" s="114" t="e">
        <f t="shared" si="14"/>
        <v>#DIV/0!</v>
      </c>
      <c r="AU36" s="221"/>
      <c r="AV36" s="189"/>
    </row>
    <row r="37" spans="1:115" s="115" customFormat="1" ht="12" customHeight="1">
      <c r="A37" s="192" t="s">
        <v>268</v>
      </c>
      <c r="B37" s="194" t="s">
        <v>293</v>
      </c>
      <c r="C37" s="185"/>
      <c r="D37" s="113" t="s">
        <v>41</v>
      </c>
      <c r="E37" s="118">
        <f t="shared" si="36"/>
        <v>16171.400000000001</v>
      </c>
      <c r="F37" s="118">
        <f t="shared" si="36"/>
        <v>11928.94</v>
      </c>
      <c r="G37" s="114">
        <f t="shared" si="1"/>
        <v>4242.460000000001</v>
      </c>
      <c r="H37" s="114">
        <f t="shared" si="2"/>
        <v>6251.1</v>
      </c>
      <c r="I37" s="114">
        <f t="shared" si="3"/>
        <v>2008.6399999999994</v>
      </c>
      <c r="J37" s="120">
        <f t="shared" si="35"/>
        <v>73.76566036335753</v>
      </c>
      <c r="K37" s="118">
        <f>K38</f>
        <v>1347</v>
      </c>
      <c r="L37" s="118">
        <f>L38</f>
        <v>1347</v>
      </c>
      <c r="M37" s="114">
        <f t="shared" si="4"/>
        <v>100</v>
      </c>
      <c r="N37" s="118">
        <f>N38</f>
        <v>1347</v>
      </c>
      <c r="O37" s="118">
        <f>O38</f>
        <v>1347</v>
      </c>
      <c r="P37" s="114">
        <f t="shared" si="5"/>
        <v>100</v>
      </c>
      <c r="Q37" s="118">
        <f>Q38</f>
        <v>1347</v>
      </c>
      <c r="R37" s="118">
        <f>R38</f>
        <v>860.5</v>
      </c>
      <c r="S37" s="114">
        <f t="shared" si="6"/>
        <v>63.882702301410546</v>
      </c>
      <c r="T37" s="118">
        <f>T38</f>
        <v>1026</v>
      </c>
      <c r="U37" s="118">
        <f>U38</f>
        <v>2084.6</v>
      </c>
      <c r="V37" s="114">
        <f t="shared" si="7"/>
        <v>203.17738791423002</v>
      </c>
      <c r="W37" s="118">
        <f>W38</f>
        <v>1960.5</v>
      </c>
      <c r="X37" s="118">
        <f>X38</f>
        <v>407.71</v>
      </c>
      <c r="Y37" s="114">
        <f t="shared" si="8"/>
        <v>20.79622545269064</v>
      </c>
      <c r="Z37" s="118">
        <f>Z38</f>
        <v>1026</v>
      </c>
      <c r="AA37" s="118">
        <f>AA38</f>
        <v>1980.09</v>
      </c>
      <c r="AB37" s="114">
        <f t="shared" si="9"/>
        <v>192.99122807017542</v>
      </c>
      <c r="AC37" s="118">
        <f>AC38</f>
        <v>933.4</v>
      </c>
      <c r="AD37" s="118">
        <f>AD38</f>
        <v>1512.16</v>
      </c>
      <c r="AE37" s="114">
        <f t="shared" si="10"/>
        <v>162.00557103064068</v>
      </c>
      <c r="AF37" s="118">
        <f>AF38</f>
        <v>933.4</v>
      </c>
      <c r="AG37" s="118">
        <f>AG38</f>
        <v>1418</v>
      </c>
      <c r="AH37" s="114">
        <f t="shared" si="11"/>
        <v>151.9177201628455</v>
      </c>
      <c r="AI37" s="118">
        <f>AI38</f>
        <v>933.4</v>
      </c>
      <c r="AJ37" s="118">
        <f>AJ38</f>
        <v>971.88</v>
      </c>
      <c r="AK37" s="114">
        <f t="shared" si="12"/>
        <v>104.1225626740947</v>
      </c>
      <c r="AL37" s="118">
        <f>AL38</f>
        <v>172.2</v>
      </c>
      <c r="AM37" s="118">
        <f>AM38</f>
        <v>0</v>
      </c>
      <c r="AN37" s="114">
        <f t="shared" si="34"/>
        <v>0</v>
      </c>
      <c r="AO37" s="118">
        <f>AO38</f>
        <v>1768.2</v>
      </c>
      <c r="AP37" s="118">
        <f>AP38</f>
        <v>0</v>
      </c>
      <c r="AQ37" s="114">
        <f t="shared" si="13"/>
        <v>0</v>
      </c>
      <c r="AR37" s="118">
        <f>AR38</f>
        <v>3377.3</v>
      </c>
      <c r="AS37" s="118">
        <f>AS38</f>
        <v>0</v>
      </c>
      <c r="AT37" s="114">
        <f t="shared" si="14"/>
        <v>0</v>
      </c>
      <c r="AU37" s="188"/>
      <c r="AV37" s="188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</row>
    <row r="38" spans="1:115" s="115" customFormat="1" ht="12">
      <c r="A38" s="193"/>
      <c r="B38" s="195"/>
      <c r="C38" s="186"/>
      <c r="D38" s="122" t="s">
        <v>257</v>
      </c>
      <c r="E38" s="118">
        <f>E39+E41+E43</f>
        <v>16171.400000000001</v>
      </c>
      <c r="F38" s="118">
        <f>L38+O38+R38+U38+X38+AA38+AD38+AG38+AJ38+AM38+AP38+AS38</f>
        <v>11928.94</v>
      </c>
      <c r="G38" s="114">
        <f t="shared" si="1"/>
        <v>4242.460000000001</v>
      </c>
      <c r="H38" s="114">
        <f t="shared" si="2"/>
        <v>6251.1</v>
      </c>
      <c r="I38" s="114">
        <f t="shared" si="3"/>
        <v>2008.6399999999994</v>
      </c>
      <c r="J38" s="120">
        <f t="shared" si="35"/>
        <v>73.76566036335753</v>
      </c>
      <c r="K38" s="118">
        <f>K40+K42</f>
        <v>1347</v>
      </c>
      <c r="L38" s="118">
        <f>L40+L42</f>
        <v>1347</v>
      </c>
      <c r="M38" s="114">
        <f t="shared" si="4"/>
        <v>100</v>
      </c>
      <c r="N38" s="118">
        <f>N40+N42</f>
        <v>1347</v>
      </c>
      <c r="O38" s="118">
        <f>O40+O42</f>
        <v>1347</v>
      </c>
      <c r="P38" s="114">
        <f t="shared" si="5"/>
        <v>100</v>
      </c>
      <c r="Q38" s="118">
        <f>Q40+Q42</f>
        <v>1347</v>
      </c>
      <c r="R38" s="118">
        <f>R40+R42</f>
        <v>860.5</v>
      </c>
      <c r="S38" s="114">
        <f t="shared" si="6"/>
        <v>63.882702301410546</v>
      </c>
      <c r="T38" s="118">
        <f>T40+T42</f>
        <v>1026</v>
      </c>
      <c r="U38" s="118">
        <f>U40+U42</f>
        <v>2084.6</v>
      </c>
      <c r="V38" s="114">
        <f t="shared" si="7"/>
        <v>203.17738791423002</v>
      </c>
      <c r="W38" s="118">
        <f>W40+W42</f>
        <v>1960.5</v>
      </c>
      <c r="X38" s="118">
        <f>X40+X42</f>
        <v>407.71</v>
      </c>
      <c r="Y38" s="114">
        <f t="shared" si="8"/>
        <v>20.79622545269064</v>
      </c>
      <c r="Z38" s="118">
        <f>Z40+Z42</f>
        <v>1026</v>
      </c>
      <c r="AA38" s="118">
        <f>AA40+AA42</f>
        <v>1980.09</v>
      </c>
      <c r="AB38" s="114">
        <f t="shared" si="9"/>
        <v>192.99122807017542</v>
      </c>
      <c r="AC38" s="118">
        <f>AC40+AC42</f>
        <v>933.4</v>
      </c>
      <c r="AD38" s="118">
        <f>AD40+AD42</f>
        <v>1512.16</v>
      </c>
      <c r="AE38" s="114">
        <f t="shared" si="10"/>
        <v>162.00557103064068</v>
      </c>
      <c r="AF38" s="118">
        <f>AF40+AF42</f>
        <v>933.4</v>
      </c>
      <c r="AG38" s="118">
        <f>AG40+AG42</f>
        <v>1418</v>
      </c>
      <c r="AH38" s="114">
        <f t="shared" si="11"/>
        <v>151.9177201628455</v>
      </c>
      <c r="AI38" s="118">
        <f>AI40+AI42</f>
        <v>933.4</v>
      </c>
      <c r="AJ38" s="118">
        <f>AJ40+AJ42</f>
        <v>971.88</v>
      </c>
      <c r="AK38" s="114">
        <f t="shared" si="12"/>
        <v>104.1225626740947</v>
      </c>
      <c r="AL38" s="118">
        <f>AL40+AL42</f>
        <v>172.2</v>
      </c>
      <c r="AM38" s="118">
        <f>AM40+AM42</f>
        <v>0</v>
      </c>
      <c r="AN38" s="114">
        <f t="shared" si="34"/>
        <v>0</v>
      </c>
      <c r="AO38" s="118">
        <f>AO40+AO42+AO44</f>
        <v>1768.2</v>
      </c>
      <c r="AP38" s="118">
        <f>AP40+AP42+AP44</f>
        <v>0</v>
      </c>
      <c r="AQ38" s="114">
        <f t="shared" si="13"/>
        <v>0</v>
      </c>
      <c r="AR38" s="118">
        <f>AR40+AR42</f>
        <v>3377.3</v>
      </c>
      <c r="AS38" s="118">
        <f>AS40+AS42</f>
        <v>0</v>
      </c>
      <c r="AT38" s="114">
        <f t="shared" si="14"/>
        <v>0</v>
      </c>
      <c r="AU38" s="189"/>
      <c r="AV38" s="189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</row>
    <row r="39" spans="1:115" s="115" customFormat="1" ht="15" customHeight="1">
      <c r="A39" s="190" t="s">
        <v>95</v>
      </c>
      <c r="B39" s="183" t="s">
        <v>294</v>
      </c>
      <c r="C39" s="185" t="s">
        <v>297</v>
      </c>
      <c r="D39" s="113" t="s">
        <v>41</v>
      </c>
      <c r="E39" s="118">
        <f>K39+N39+Q39+T39+W39+Z39+AC39+AF39+AI39+AL39+AR39+AO39</f>
        <v>13736.900000000001</v>
      </c>
      <c r="F39" s="118">
        <f>L39+O39+R39+U39+X39+AA39+AD39+AG39+AJ39+AM39+AS39+AP39</f>
        <v>10994.44</v>
      </c>
      <c r="G39" s="114">
        <f t="shared" si="1"/>
        <v>2742.460000000001</v>
      </c>
      <c r="H39" s="114">
        <f t="shared" si="2"/>
        <v>4751.1</v>
      </c>
      <c r="I39" s="114">
        <f t="shared" si="3"/>
        <v>2008.6399999999994</v>
      </c>
      <c r="J39" s="120">
        <f t="shared" si="35"/>
        <v>80.03581594100561</v>
      </c>
      <c r="K39" s="118">
        <f>K40</f>
        <v>1347</v>
      </c>
      <c r="L39" s="118">
        <f aca="true" t="shared" si="37" ref="L39:AS39">L40</f>
        <v>1347</v>
      </c>
      <c r="M39" s="114">
        <f t="shared" si="4"/>
        <v>100</v>
      </c>
      <c r="N39" s="118">
        <f t="shared" si="37"/>
        <v>1347</v>
      </c>
      <c r="O39" s="118">
        <f t="shared" si="37"/>
        <v>1347</v>
      </c>
      <c r="P39" s="114">
        <f t="shared" si="5"/>
        <v>100</v>
      </c>
      <c r="Q39" s="118">
        <f t="shared" si="37"/>
        <v>1347</v>
      </c>
      <c r="R39" s="118">
        <f t="shared" si="37"/>
        <v>860.5</v>
      </c>
      <c r="S39" s="114">
        <f t="shared" si="6"/>
        <v>63.882702301410546</v>
      </c>
      <c r="T39" s="118">
        <f t="shared" si="37"/>
        <v>1026</v>
      </c>
      <c r="U39" s="118">
        <f t="shared" si="37"/>
        <v>2084.6</v>
      </c>
      <c r="V39" s="114">
        <f t="shared" si="7"/>
        <v>203.17738791423002</v>
      </c>
      <c r="W39" s="118">
        <f t="shared" si="37"/>
        <v>1026</v>
      </c>
      <c r="X39" s="118">
        <f t="shared" si="37"/>
        <v>407.71</v>
      </c>
      <c r="Y39" s="114">
        <f t="shared" si="8"/>
        <v>39.737816764132546</v>
      </c>
      <c r="Z39" s="118">
        <f t="shared" si="37"/>
        <v>1026</v>
      </c>
      <c r="AA39" s="118">
        <f t="shared" si="37"/>
        <v>1045.59</v>
      </c>
      <c r="AB39" s="114">
        <f t="shared" si="9"/>
        <v>101.90935672514618</v>
      </c>
      <c r="AC39" s="118">
        <f t="shared" si="37"/>
        <v>933.4</v>
      </c>
      <c r="AD39" s="118">
        <f t="shared" si="37"/>
        <v>1512.16</v>
      </c>
      <c r="AE39" s="114">
        <f t="shared" si="10"/>
        <v>162.00557103064068</v>
      </c>
      <c r="AF39" s="118">
        <f t="shared" si="37"/>
        <v>933.4</v>
      </c>
      <c r="AG39" s="118">
        <f t="shared" si="37"/>
        <v>1418</v>
      </c>
      <c r="AH39" s="114">
        <f t="shared" si="11"/>
        <v>151.9177201628455</v>
      </c>
      <c r="AI39" s="118">
        <f t="shared" si="37"/>
        <v>933.4</v>
      </c>
      <c r="AJ39" s="118">
        <f t="shared" si="37"/>
        <v>971.88</v>
      </c>
      <c r="AK39" s="114">
        <f t="shared" si="12"/>
        <v>104.1225626740947</v>
      </c>
      <c r="AL39" s="118">
        <f t="shared" si="37"/>
        <v>172.2</v>
      </c>
      <c r="AM39" s="118">
        <f t="shared" si="37"/>
        <v>0</v>
      </c>
      <c r="AN39" s="114">
        <f t="shared" si="34"/>
        <v>0</v>
      </c>
      <c r="AO39" s="118">
        <f t="shared" si="37"/>
        <v>268.2</v>
      </c>
      <c r="AP39" s="118">
        <f t="shared" si="37"/>
        <v>0</v>
      </c>
      <c r="AQ39" s="114">
        <f t="shared" si="13"/>
        <v>0</v>
      </c>
      <c r="AR39" s="118">
        <f t="shared" si="37"/>
        <v>3377.3</v>
      </c>
      <c r="AS39" s="118">
        <f t="shared" si="37"/>
        <v>0</v>
      </c>
      <c r="AT39" s="114">
        <f t="shared" si="14"/>
        <v>0</v>
      </c>
      <c r="AU39" s="219" t="s">
        <v>304</v>
      </c>
      <c r="AV39" s="185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</row>
    <row r="40" spans="1:48" s="97" customFormat="1" ht="37.5" customHeight="1">
      <c r="A40" s="191"/>
      <c r="B40" s="184"/>
      <c r="C40" s="186"/>
      <c r="D40" s="112" t="s">
        <v>257</v>
      </c>
      <c r="E40" s="118">
        <f>K40+N40+Q40+T40+W40+Z40+AC40+AF40+AI40+AL40+AR40+AO40</f>
        <v>13736.900000000001</v>
      </c>
      <c r="F40" s="118">
        <f>L40+O40+R40+U40+X40+AA40+AD40+AG40+AJ40+AM40+AS40+AP40</f>
        <v>10994.44</v>
      </c>
      <c r="G40" s="114">
        <f t="shared" si="1"/>
        <v>2742.460000000001</v>
      </c>
      <c r="H40" s="114">
        <f t="shared" si="2"/>
        <v>4751.1</v>
      </c>
      <c r="I40" s="114">
        <f t="shared" si="3"/>
        <v>2008.6399999999994</v>
      </c>
      <c r="J40" s="120">
        <f t="shared" si="35"/>
        <v>80.03581594100561</v>
      </c>
      <c r="K40" s="110">
        <v>1347</v>
      </c>
      <c r="L40" s="110">
        <v>1347</v>
      </c>
      <c r="M40" s="114">
        <f t="shared" si="4"/>
        <v>100</v>
      </c>
      <c r="N40" s="110">
        <v>1347</v>
      </c>
      <c r="O40" s="110">
        <v>1347</v>
      </c>
      <c r="P40" s="114">
        <f t="shared" si="5"/>
        <v>100</v>
      </c>
      <c r="Q40" s="110">
        <v>1347</v>
      </c>
      <c r="R40" s="110">
        <v>860.5</v>
      </c>
      <c r="S40" s="114">
        <f t="shared" si="6"/>
        <v>63.882702301410546</v>
      </c>
      <c r="T40" s="110">
        <v>1026</v>
      </c>
      <c r="U40" s="110">
        <v>2084.6</v>
      </c>
      <c r="V40" s="114">
        <f t="shared" si="7"/>
        <v>203.17738791423002</v>
      </c>
      <c r="W40" s="110">
        <v>1026</v>
      </c>
      <c r="X40" s="110">
        <v>407.71</v>
      </c>
      <c r="Y40" s="114">
        <f t="shared" si="8"/>
        <v>39.737816764132546</v>
      </c>
      <c r="Z40" s="110">
        <v>1026</v>
      </c>
      <c r="AA40" s="110">
        <v>1045.59</v>
      </c>
      <c r="AB40" s="114">
        <f t="shared" si="9"/>
        <v>101.90935672514618</v>
      </c>
      <c r="AC40" s="110">
        <v>933.4</v>
      </c>
      <c r="AD40" s="110">
        <v>1512.16</v>
      </c>
      <c r="AE40" s="114">
        <f t="shared" si="10"/>
        <v>162.00557103064068</v>
      </c>
      <c r="AF40" s="110">
        <v>933.4</v>
      </c>
      <c r="AG40" s="110">
        <v>1418</v>
      </c>
      <c r="AH40" s="114">
        <f t="shared" si="11"/>
        <v>151.9177201628455</v>
      </c>
      <c r="AI40" s="110">
        <v>933.4</v>
      </c>
      <c r="AJ40" s="131">
        <v>971.88</v>
      </c>
      <c r="AK40" s="114">
        <f t="shared" si="12"/>
        <v>104.1225626740947</v>
      </c>
      <c r="AL40" s="110">
        <v>172.2</v>
      </c>
      <c r="AM40" s="110">
        <v>0</v>
      </c>
      <c r="AN40" s="114">
        <f t="shared" si="34"/>
        <v>0</v>
      </c>
      <c r="AO40" s="110">
        <v>268.2</v>
      </c>
      <c r="AP40" s="110">
        <v>0</v>
      </c>
      <c r="AQ40" s="114">
        <f t="shared" si="13"/>
        <v>0</v>
      </c>
      <c r="AR40" s="110">
        <v>3377.3</v>
      </c>
      <c r="AS40" s="110">
        <v>0</v>
      </c>
      <c r="AT40" s="114">
        <f t="shared" si="14"/>
        <v>0</v>
      </c>
      <c r="AU40" s="221"/>
      <c r="AV40" s="186"/>
    </row>
    <row r="41" spans="1:115" s="115" customFormat="1" ht="15.75" customHeight="1">
      <c r="A41" s="190" t="s">
        <v>97</v>
      </c>
      <c r="B41" s="183" t="s">
        <v>295</v>
      </c>
      <c r="C41" s="185" t="s">
        <v>297</v>
      </c>
      <c r="D41" s="113" t="s">
        <v>41</v>
      </c>
      <c r="E41" s="118">
        <f aca="true" t="shared" si="38" ref="E41:F44">K41+N41+Q41+T41+W41+Z41+AC41+AF41+AI41+AL41+AO41+AR41</f>
        <v>934.5</v>
      </c>
      <c r="F41" s="118">
        <f t="shared" si="38"/>
        <v>934.5</v>
      </c>
      <c r="G41" s="114">
        <f t="shared" si="1"/>
        <v>0</v>
      </c>
      <c r="H41" s="114">
        <f t="shared" si="2"/>
        <v>0</v>
      </c>
      <c r="I41" s="114">
        <f t="shared" si="3"/>
        <v>0</v>
      </c>
      <c r="J41" s="120">
        <f t="shared" si="35"/>
        <v>100</v>
      </c>
      <c r="K41" s="118">
        <f>K42</f>
        <v>0</v>
      </c>
      <c r="L41" s="118">
        <f>L42</f>
        <v>0</v>
      </c>
      <c r="M41" s="114" t="e">
        <f t="shared" si="4"/>
        <v>#DIV/0!</v>
      </c>
      <c r="N41" s="118">
        <f>N42</f>
        <v>0</v>
      </c>
      <c r="O41" s="118">
        <f aca="true" t="shared" si="39" ref="O41:AS41">O42</f>
        <v>0</v>
      </c>
      <c r="P41" s="114" t="e">
        <f t="shared" si="5"/>
        <v>#DIV/0!</v>
      </c>
      <c r="Q41" s="118">
        <f t="shared" si="39"/>
        <v>0</v>
      </c>
      <c r="R41" s="118">
        <f t="shared" si="39"/>
        <v>0</v>
      </c>
      <c r="S41" s="114" t="e">
        <f t="shared" si="6"/>
        <v>#DIV/0!</v>
      </c>
      <c r="T41" s="118">
        <f t="shared" si="39"/>
        <v>0</v>
      </c>
      <c r="U41" s="118">
        <f t="shared" si="39"/>
        <v>0</v>
      </c>
      <c r="V41" s="114" t="e">
        <f t="shared" si="7"/>
        <v>#DIV/0!</v>
      </c>
      <c r="W41" s="118">
        <f t="shared" si="39"/>
        <v>934.5</v>
      </c>
      <c r="X41" s="118">
        <f t="shared" si="39"/>
        <v>0</v>
      </c>
      <c r="Y41" s="114">
        <f t="shared" si="8"/>
        <v>0</v>
      </c>
      <c r="Z41" s="118">
        <f t="shared" si="39"/>
        <v>0</v>
      </c>
      <c r="AA41" s="118">
        <f t="shared" si="39"/>
        <v>934.5</v>
      </c>
      <c r="AB41" s="114" t="e">
        <f t="shared" si="9"/>
        <v>#DIV/0!</v>
      </c>
      <c r="AC41" s="118">
        <f t="shared" si="39"/>
        <v>0</v>
      </c>
      <c r="AD41" s="118">
        <f t="shared" si="39"/>
        <v>0</v>
      </c>
      <c r="AE41" s="114" t="e">
        <f t="shared" si="10"/>
        <v>#DIV/0!</v>
      </c>
      <c r="AF41" s="118">
        <f t="shared" si="39"/>
        <v>0</v>
      </c>
      <c r="AG41" s="118">
        <f t="shared" si="39"/>
        <v>0</v>
      </c>
      <c r="AH41" s="114" t="e">
        <f t="shared" si="11"/>
        <v>#DIV/0!</v>
      </c>
      <c r="AI41" s="118">
        <f t="shared" si="39"/>
        <v>0</v>
      </c>
      <c r="AJ41" s="118">
        <f t="shared" si="39"/>
        <v>0</v>
      </c>
      <c r="AK41" s="114" t="e">
        <f t="shared" si="12"/>
        <v>#DIV/0!</v>
      </c>
      <c r="AL41" s="118">
        <f t="shared" si="39"/>
        <v>0</v>
      </c>
      <c r="AM41" s="118">
        <f t="shared" si="39"/>
        <v>0</v>
      </c>
      <c r="AN41" s="114" t="e">
        <f t="shared" si="34"/>
        <v>#DIV/0!</v>
      </c>
      <c r="AO41" s="118">
        <f t="shared" si="39"/>
        <v>0</v>
      </c>
      <c r="AP41" s="118">
        <f t="shared" si="39"/>
        <v>0</v>
      </c>
      <c r="AQ41" s="114" t="e">
        <f t="shared" si="13"/>
        <v>#DIV/0!</v>
      </c>
      <c r="AR41" s="118">
        <f t="shared" si="39"/>
        <v>0</v>
      </c>
      <c r="AS41" s="118">
        <f t="shared" si="39"/>
        <v>0</v>
      </c>
      <c r="AT41" s="114" t="e">
        <f t="shared" si="14"/>
        <v>#DIV/0!</v>
      </c>
      <c r="AU41" s="219"/>
      <c r="AV41" s="188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</row>
    <row r="42" spans="1:48" s="97" customFormat="1" ht="36" customHeight="1">
      <c r="A42" s="191"/>
      <c r="B42" s="184"/>
      <c r="C42" s="186"/>
      <c r="D42" s="112" t="s">
        <v>257</v>
      </c>
      <c r="E42" s="118">
        <f t="shared" si="38"/>
        <v>934.5</v>
      </c>
      <c r="F42" s="118">
        <f t="shared" si="38"/>
        <v>934.5</v>
      </c>
      <c r="G42" s="114">
        <f t="shared" si="1"/>
        <v>0</v>
      </c>
      <c r="H42" s="114">
        <f t="shared" si="2"/>
        <v>0</v>
      </c>
      <c r="I42" s="114">
        <f t="shared" si="3"/>
        <v>0</v>
      </c>
      <c r="J42" s="120">
        <f t="shared" si="35"/>
        <v>100</v>
      </c>
      <c r="K42" s="110">
        <v>0</v>
      </c>
      <c r="L42" s="110">
        <v>0</v>
      </c>
      <c r="M42" s="114" t="e">
        <f t="shared" si="4"/>
        <v>#DIV/0!</v>
      </c>
      <c r="N42" s="110">
        <v>0</v>
      </c>
      <c r="O42" s="110">
        <v>0</v>
      </c>
      <c r="P42" s="114" t="e">
        <f t="shared" si="5"/>
        <v>#DIV/0!</v>
      </c>
      <c r="Q42" s="110">
        <v>0</v>
      </c>
      <c r="R42" s="110">
        <v>0</v>
      </c>
      <c r="S42" s="114" t="e">
        <f t="shared" si="6"/>
        <v>#DIV/0!</v>
      </c>
      <c r="T42" s="110">
        <v>0</v>
      </c>
      <c r="U42" s="110">
        <v>0</v>
      </c>
      <c r="V42" s="114" t="e">
        <f t="shared" si="7"/>
        <v>#DIV/0!</v>
      </c>
      <c r="W42" s="110">
        <v>934.5</v>
      </c>
      <c r="X42" s="110">
        <v>0</v>
      </c>
      <c r="Y42" s="114">
        <f t="shared" si="8"/>
        <v>0</v>
      </c>
      <c r="Z42" s="110">
        <v>0</v>
      </c>
      <c r="AA42" s="110">
        <v>934.5</v>
      </c>
      <c r="AB42" s="114" t="e">
        <f t="shared" si="9"/>
        <v>#DIV/0!</v>
      </c>
      <c r="AC42" s="110">
        <v>0</v>
      </c>
      <c r="AD42" s="110">
        <v>0</v>
      </c>
      <c r="AE42" s="114" t="e">
        <f t="shared" si="10"/>
        <v>#DIV/0!</v>
      </c>
      <c r="AF42" s="110">
        <v>0</v>
      </c>
      <c r="AG42" s="110">
        <v>0</v>
      </c>
      <c r="AH42" s="114" t="e">
        <f t="shared" si="11"/>
        <v>#DIV/0!</v>
      </c>
      <c r="AI42" s="110">
        <v>0</v>
      </c>
      <c r="AJ42" s="110">
        <v>0</v>
      </c>
      <c r="AK42" s="114" t="e">
        <f t="shared" si="12"/>
        <v>#DIV/0!</v>
      </c>
      <c r="AL42" s="110">
        <v>0</v>
      </c>
      <c r="AM42" s="110">
        <v>0</v>
      </c>
      <c r="AN42" s="114" t="e">
        <f t="shared" si="34"/>
        <v>#DIV/0!</v>
      </c>
      <c r="AO42" s="110">
        <v>0</v>
      </c>
      <c r="AP42" s="110">
        <v>0</v>
      </c>
      <c r="AQ42" s="114" t="e">
        <f t="shared" si="13"/>
        <v>#DIV/0!</v>
      </c>
      <c r="AR42" s="110">
        <v>0</v>
      </c>
      <c r="AS42" s="110">
        <v>0</v>
      </c>
      <c r="AT42" s="114" t="e">
        <f t="shared" si="14"/>
        <v>#DIV/0!</v>
      </c>
      <c r="AU42" s="220"/>
      <c r="AV42" s="189"/>
    </row>
    <row r="43" spans="1:48" s="97" customFormat="1" ht="12">
      <c r="A43" s="188"/>
      <c r="B43" s="183" t="s">
        <v>308</v>
      </c>
      <c r="C43" s="185" t="s">
        <v>307</v>
      </c>
      <c r="D43" s="113" t="s">
        <v>41</v>
      </c>
      <c r="E43" s="135">
        <f t="shared" si="38"/>
        <v>1500</v>
      </c>
      <c r="F43" s="118">
        <f t="shared" si="38"/>
        <v>0</v>
      </c>
      <c r="G43" s="114">
        <f t="shared" si="1"/>
        <v>1500</v>
      </c>
      <c r="H43" s="114">
        <f>AI43+AL43+AO43+AR43</f>
        <v>1500</v>
      </c>
      <c r="I43" s="114">
        <f>H43-G43</f>
        <v>0</v>
      </c>
      <c r="J43" s="120">
        <f>F43/E43*100</f>
        <v>0</v>
      </c>
      <c r="K43" s="137">
        <f>K44</f>
        <v>0</v>
      </c>
      <c r="L43" s="137">
        <f aca="true" t="shared" si="40" ref="L43:AS43">L44</f>
        <v>0</v>
      </c>
      <c r="M43" s="114" t="e">
        <f t="shared" si="4"/>
        <v>#DIV/0!</v>
      </c>
      <c r="N43" s="137">
        <f t="shared" si="40"/>
        <v>0</v>
      </c>
      <c r="O43" s="137">
        <f t="shared" si="40"/>
        <v>0</v>
      </c>
      <c r="P43" s="114" t="e">
        <f t="shared" si="5"/>
        <v>#DIV/0!</v>
      </c>
      <c r="Q43" s="137">
        <f t="shared" si="40"/>
        <v>0</v>
      </c>
      <c r="R43" s="137">
        <f t="shared" si="40"/>
        <v>0</v>
      </c>
      <c r="S43" s="114" t="e">
        <f t="shared" si="6"/>
        <v>#DIV/0!</v>
      </c>
      <c r="T43" s="137">
        <f t="shared" si="40"/>
        <v>0</v>
      </c>
      <c r="U43" s="137">
        <f t="shared" si="40"/>
        <v>0</v>
      </c>
      <c r="V43" s="114" t="e">
        <f t="shared" si="7"/>
        <v>#DIV/0!</v>
      </c>
      <c r="W43" s="137">
        <f t="shared" si="40"/>
        <v>0</v>
      </c>
      <c r="X43" s="137">
        <f t="shared" si="40"/>
        <v>0</v>
      </c>
      <c r="Y43" s="114" t="e">
        <f t="shared" si="8"/>
        <v>#DIV/0!</v>
      </c>
      <c r="Z43" s="137">
        <f t="shared" si="40"/>
        <v>0</v>
      </c>
      <c r="AA43" s="137">
        <f t="shared" si="40"/>
        <v>0</v>
      </c>
      <c r="AB43" s="114" t="e">
        <f t="shared" si="9"/>
        <v>#DIV/0!</v>
      </c>
      <c r="AC43" s="137">
        <f t="shared" si="40"/>
        <v>0</v>
      </c>
      <c r="AD43" s="137">
        <f t="shared" si="40"/>
        <v>0</v>
      </c>
      <c r="AE43" s="114" t="e">
        <f t="shared" si="10"/>
        <v>#DIV/0!</v>
      </c>
      <c r="AF43" s="137">
        <f t="shared" si="40"/>
        <v>0</v>
      </c>
      <c r="AG43" s="137">
        <f t="shared" si="40"/>
        <v>0</v>
      </c>
      <c r="AH43" s="114" t="e">
        <f t="shared" si="11"/>
        <v>#DIV/0!</v>
      </c>
      <c r="AI43" s="137">
        <f t="shared" si="40"/>
        <v>0</v>
      </c>
      <c r="AJ43" s="137">
        <f t="shared" si="40"/>
        <v>0</v>
      </c>
      <c r="AK43" s="114" t="e">
        <f t="shared" si="12"/>
        <v>#DIV/0!</v>
      </c>
      <c r="AL43" s="137">
        <f t="shared" si="40"/>
        <v>0</v>
      </c>
      <c r="AM43" s="137">
        <f t="shared" si="40"/>
        <v>0</v>
      </c>
      <c r="AN43" s="114" t="e">
        <f t="shared" si="34"/>
        <v>#DIV/0!</v>
      </c>
      <c r="AO43" s="137">
        <f t="shared" si="40"/>
        <v>1500</v>
      </c>
      <c r="AP43" s="137">
        <f t="shared" si="40"/>
        <v>0</v>
      </c>
      <c r="AQ43" s="114">
        <f t="shared" si="13"/>
        <v>0</v>
      </c>
      <c r="AR43" s="137">
        <f t="shared" si="40"/>
        <v>0</v>
      </c>
      <c r="AS43" s="137">
        <f t="shared" si="40"/>
        <v>0</v>
      </c>
      <c r="AT43" s="114" t="e">
        <f t="shared" si="14"/>
        <v>#DIV/0!</v>
      </c>
      <c r="AU43" s="98"/>
      <c r="AV43" s="98"/>
    </row>
    <row r="44" spans="1:48" s="97" customFormat="1" ht="25.5" customHeight="1">
      <c r="A44" s="189"/>
      <c r="B44" s="184"/>
      <c r="C44" s="186"/>
      <c r="D44" s="112" t="s">
        <v>309</v>
      </c>
      <c r="E44" s="136">
        <f t="shared" si="38"/>
        <v>1500</v>
      </c>
      <c r="F44" s="100">
        <f t="shared" si="38"/>
        <v>0</v>
      </c>
      <c r="G44" s="133">
        <f t="shared" si="1"/>
        <v>1500</v>
      </c>
      <c r="H44" s="133">
        <f>AI44+AL44+AO44+AR44</f>
        <v>1500</v>
      </c>
      <c r="I44" s="133">
        <f>H44-G44</f>
        <v>0</v>
      </c>
      <c r="J44" s="134">
        <f>F44/E44*100</f>
        <v>0</v>
      </c>
      <c r="K44" s="126">
        <v>0</v>
      </c>
      <c r="L44" s="126">
        <v>0</v>
      </c>
      <c r="M44" s="114" t="e">
        <f t="shared" si="4"/>
        <v>#DIV/0!</v>
      </c>
      <c r="N44" s="126">
        <v>0</v>
      </c>
      <c r="O44" s="126">
        <v>0</v>
      </c>
      <c r="P44" s="114" t="e">
        <f t="shared" si="5"/>
        <v>#DIV/0!</v>
      </c>
      <c r="Q44" s="126">
        <v>0</v>
      </c>
      <c r="R44" s="126">
        <v>0</v>
      </c>
      <c r="S44" s="114" t="e">
        <f t="shared" si="6"/>
        <v>#DIV/0!</v>
      </c>
      <c r="T44" s="126">
        <v>0</v>
      </c>
      <c r="U44" s="126">
        <v>0</v>
      </c>
      <c r="V44" s="114" t="e">
        <f t="shared" si="7"/>
        <v>#DIV/0!</v>
      </c>
      <c r="W44" s="126">
        <v>0</v>
      </c>
      <c r="X44" s="126">
        <v>0</v>
      </c>
      <c r="Y44" s="114" t="e">
        <f t="shared" si="8"/>
        <v>#DIV/0!</v>
      </c>
      <c r="Z44" s="126">
        <v>0</v>
      </c>
      <c r="AA44" s="126">
        <v>0</v>
      </c>
      <c r="AB44" s="114" t="e">
        <f t="shared" si="9"/>
        <v>#DIV/0!</v>
      </c>
      <c r="AC44" s="126">
        <v>0</v>
      </c>
      <c r="AD44" s="126">
        <v>0</v>
      </c>
      <c r="AE44" s="114" t="e">
        <f t="shared" si="10"/>
        <v>#DIV/0!</v>
      </c>
      <c r="AF44" s="126">
        <v>0</v>
      </c>
      <c r="AG44" s="126">
        <v>0</v>
      </c>
      <c r="AH44" s="114" t="e">
        <f t="shared" si="11"/>
        <v>#DIV/0!</v>
      </c>
      <c r="AI44" s="126">
        <v>0</v>
      </c>
      <c r="AJ44" s="126">
        <v>0</v>
      </c>
      <c r="AK44" s="114" t="e">
        <f t="shared" si="12"/>
        <v>#DIV/0!</v>
      </c>
      <c r="AL44" s="126">
        <v>0</v>
      </c>
      <c r="AM44" s="126">
        <v>0</v>
      </c>
      <c r="AN44" s="114" t="e">
        <f t="shared" si="34"/>
        <v>#DIV/0!</v>
      </c>
      <c r="AO44" s="126">
        <v>1500</v>
      </c>
      <c r="AP44" s="126">
        <v>0</v>
      </c>
      <c r="AQ44" s="114">
        <f t="shared" si="13"/>
        <v>0</v>
      </c>
      <c r="AR44" s="126">
        <v>0</v>
      </c>
      <c r="AS44" s="126">
        <v>0</v>
      </c>
      <c r="AT44" s="114" t="e">
        <f t="shared" si="14"/>
        <v>#DIV/0!</v>
      </c>
      <c r="AU44" s="98"/>
      <c r="AV44" s="98"/>
    </row>
  </sheetData>
  <sheetProtection/>
  <mergeCells count="113">
    <mergeCell ref="AU39:AU40"/>
    <mergeCell ref="AU41:AU42"/>
    <mergeCell ref="C28:C30"/>
    <mergeCell ref="C31:C32"/>
    <mergeCell ref="C33:C34"/>
    <mergeCell ref="C35:C36"/>
    <mergeCell ref="C39:C40"/>
    <mergeCell ref="C41:C42"/>
    <mergeCell ref="A37:A38"/>
    <mergeCell ref="B37:B38"/>
    <mergeCell ref="A12:A13"/>
    <mergeCell ref="B28:B30"/>
    <mergeCell ref="A31:A32"/>
    <mergeCell ref="B12:B13"/>
    <mergeCell ref="B14:B15"/>
    <mergeCell ref="A28:A30"/>
    <mergeCell ref="B22:B23"/>
    <mergeCell ref="B16:B17"/>
    <mergeCell ref="A26:A27"/>
    <mergeCell ref="B26:B27"/>
    <mergeCell ref="A33:A34"/>
    <mergeCell ref="A24:A25"/>
    <mergeCell ref="B24:B25"/>
    <mergeCell ref="A35:A36"/>
    <mergeCell ref="B31:B32"/>
    <mergeCell ref="B35:B36"/>
    <mergeCell ref="B33:B34"/>
    <mergeCell ref="A1:J1"/>
    <mergeCell ref="A3:A5"/>
    <mergeCell ref="B3:B5"/>
    <mergeCell ref="D3:D5"/>
    <mergeCell ref="E3:F3"/>
    <mergeCell ref="J3:J5"/>
    <mergeCell ref="C26:C27"/>
    <mergeCell ref="C12:C13"/>
    <mergeCell ref="C24:C25"/>
    <mergeCell ref="G3:G5"/>
    <mergeCell ref="H3:H5"/>
    <mergeCell ref="C22:C23"/>
    <mergeCell ref="C16:C17"/>
    <mergeCell ref="E4:E5"/>
    <mergeCell ref="AR3:AT3"/>
    <mergeCell ref="AU12:AU13"/>
    <mergeCell ref="AU31:AU32"/>
    <mergeCell ref="AU14:AU15"/>
    <mergeCell ref="N3:P3"/>
    <mergeCell ref="Q3:S3"/>
    <mergeCell ref="T3:V3"/>
    <mergeCell ref="W3:Y3"/>
    <mergeCell ref="Z3:AB3"/>
    <mergeCell ref="AC3:AE3"/>
    <mergeCell ref="AV26:AV27"/>
    <mergeCell ref="AU26:AU27"/>
    <mergeCell ref="AV35:AV36"/>
    <mergeCell ref="AU37:AU38"/>
    <mergeCell ref="AV31:AV32"/>
    <mergeCell ref="AU3:AU5"/>
    <mergeCell ref="AU10:AU11"/>
    <mergeCell ref="AU35:AU36"/>
    <mergeCell ref="C37:C38"/>
    <mergeCell ref="AO3:AQ3"/>
    <mergeCell ref="AV14:AV15"/>
    <mergeCell ref="AV22:AV23"/>
    <mergeCell ref="AV18:AV19"/>
    <mergeCell ref="AV16:AV17"/>
    <mergeCell ref="AF4:AH4"/>
    <mergeCell ref="AI4:AK4"/>
    <mergeCell ref="AU18:AU19"/>
    <mergeCell ref="AU16:AU17"/>
    <mergeCell ref="A22:A23"/>
    <mergeCell ref="C14:C15"/>
    <mergeCell ref="AV41:AV42"/>
    <mergeCell ref="AV37:AV38"/>
    <mergeCell ref="AU22:AU23"/>
    <mergeCell ref="AV3:AV5"/>
    <mergeCell ref="AV10:AV11"/>
    <mergeCell ref="AV12:AV13"/>
    <mergeCell ref="AL4:AN4"/>
    <mergeCell ref="AV39:AV40"/>
    <mergeCell ref="AR4:AT4"/>
    <mergeCell ref="T4:V4"/>
    <mergeCell ref="B18:B19"/>
    <mergeCell ref="C18:C19"/>
    <mergeCell ref="Z4:AB4"/>
    <mergeCell ref="AC4:AE4"/>
    <mergeCell ref="F4:F5"/>
    <mergeCell ref="A7:B9"/>
    <mergeCell ref="A14:A15"/>
    <mergeCell ref="W4:Y4"/>
    <mergeCell ref="A16:A17"/>
    <mergeCell ref="A18:A19"/>
    <mergeCell ref="A10:A11"/>
    <mergeCell ref="B10:B11"/>
    <mergeCell ref="C7:C9"/>
    <mergeCell ref="AO4:AQ4"/>
    <mergeCell ref="I3:I5"/>
    <mergeCell ref="B20:B21"/>
    <mergeCell ref="C20:C21"/>
    <mergeCell ref="A20:A21"/>
    <mergeCell ref="A43:A44"/>
    <mergeCell ref="B43:B44"/>
    <mergeCell ref="C43:C44"/>
    <mergeCell ref="A39:A40"/>
    <mergeCell ref="B39:B40"/>
    <mergeCell ref="B41:B42"/>
    <mergeCell ref="A41:A42"/>
    <mergeCell ref="Q4:S4"/>
    <mergeCell ref="N4:P4"/>
    <mergeCell ref="K4:M4"/>
    <mergeCell ref="AL3:AN3"/>
    <mergeCell ref="AI3:AK3"/>
    <mergeCell ref="AF3:AH3"/>
    <mergeCell ref="K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rowBreaks count="2" manualBreakCount="2">
    <brk id="11" max="255" man="1"/>
    <brk id="3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2023-06-06T07:36:27Z</cp:lastPrinted>
  <dcterms:created xsi:type="dcterms:W3CDTF">2011-05-17T05:04:33Z</dcterms:created>
  <dcterms:modified xsi:type="dcterms:W3CDTF">2023-11-02T07:57:08Z</dcterms:modified>
  <cp:category/>
  <cp:version/>
  <cp:contentType/>
  <cp:contentStatus/>
</cp:coreProperties>
</file>