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579"/>
  </bookViews>
  <sheets>
    <sheet name="Исполнение" sheetId="2" r:id="rId1"/>
  </sheets>
  <calcPr calcId="152511"/>
</workbook>
</file>

<file path=xl/calcChain.xml><?xml version="1.0" encoding="utf-8"?>
<calcChain xmlns="http://schemas.openxmlformats.org/spreadsheetml/2006/main">
  <c r="O20" i="2" l="1"/>
  <c r="AP20" i="2" l="1"/>
  <c r="AM20" i="2"/>
  <c r="AA20" i="2"/>
  <c r="R20" i="2"/>
  <c r="F20" i="2" l="1"/>
  <c r="O14" i="2" l="1"/>
  <c r="L14" i="2"/>
  <c r="R17" i="2"/>
  <c r="R15" i="2"/>
  <c r="O17" i="2"/>
  <c r="O15" i="2"/>
  <c r="L17" i="2"/>
  <c r="L15" i="2"/>
  <c r="I15" i="2"/>
  <c r="AQ29" i="2" l="1"/>
  <c r="AQ28" i="2"/>
  <c r="AQ25" i="2"/>
  <c r="AQ24" i="2"/>
  <c r="AQ23" i="2"/>
  <c r="AQ22" i="2"/>
  <c r="AQ21" i="2"/>
  <c r="AQ20" i="2"/>
  <c r="AQ17" i="2"/>
  <c r="F23" i="2"/>
  <c r="F22" i="2"/>
  <c r="F21" i="2"/>
  <c r="AQ15" i="2"/>
  <c r="AO17" i="2"/>
  <c r="E23" i="2"/>
  <c r="E21" i="2"/>
  <c r="E22" i="2"/>
  <c r="AO15" i="2"/>
  <c r="E24" i="2"/>
  <c r="E25" i="2"/>
  <c r="AO14" i="2"/>
  <c r="AQ14" i="2" s="1"/>
  <c r="AN29" i="2"/>
  <c r="AN28" i="2"/>
  <c r="AN25" i="2"/>
  <c r="AN24" i="2"/>
  <c r="AM15" i="2"/>
  <c r="AN23" i="2"/>
  <c r="AN22" i="2"/>
  <c r="AN21" i="2"/>
  <c r="AN20" i="2"/>
  <c r="AL17" i="2"/>
  <c r="AN17" i="2" s="1"/>
  <c r="AL15" i="2"/>
  <c r="AL14" i="2"/>
  <c r="AN14" i="2" s="1"/>
  <c r="I14" i="2"/>
  <c r="AO12" i="2" l="1"/>
  <c r="AQ12" i="2" s="1"/>
  <c r="AN15" i="2"/>
  <c r="AL12" i="2"/>
  <c r="AN12" i="2" s="1"/>
  <c r="AK27" i="2" l="1"/>
  <c r="AK26" i="2"/>
  <c r="AI15" i="2" l="1"/>
  <c r="AI17" i="2"/>
  <c r="AI13" i="2"/>
  <c r="AI14" i="2"/>
  <c r="AH28" i="2" l="1"/>
  <c r="AI12" i="2"/>
  <c r="M29" i="2" l="1"/>
  <c r="M28" i="2"/>
  <c r="J29" i="2"/>
  <c r="J28" i="2"/>
  <c r="Y24" i="2"/>
  <c r="V25" i="2"/>
  <c r="V24" i="2"/>
  <c r="S25" i="2"/>
  <c r="S24" i="2"/>
  <c r="P25" i="2"/>
  <c r="P24" i="2"/>
  <c r="M25" i="2"/>
  <c r="M24" i="2"/>
  <c r="J20" i="2"/>
  <c r="I20" i="2"/>
  <c r="H20" i="2"/>
  <c r="AB20" i="2"/>
  <c r="AJ17" i="2"/>
  <c r="AG17" i="2"/>
  <c r="AF17" i="2"/>
  <c r="AD17" i="2"/>
  <c r="AC17" i="2"/>
  <c r="Z17" i="2"/>
  <c r="X17" i="2"/>
  <c r="W17" i="2"/>
  <c r="U17" i="2"/>
  <c r="T17" i="2"/>
  <c r="N17" i="2"/>
  <c r="K17" i="2"/>
  <c r="I17" i="2"/>
  <c r="H17" i="2"/>
  <c r="AK29" i="2"/>
  <c r="AK28" i="2"/>
  <c r="AK25" i="2"/>
  <c r="AK24" i="2"/>
  <c r="AH29" i="2"/>
  <c r="AH25" i="2"/>
  <c r="AH24" i="2"/>
  <c r="AE29" i="2"/>
  <c r="AE28" i="2"/>
  <c r="AE25" i="2"/>
  <c r="AE24" i="2"/>
  <c r="AB29" i="2"/>
  <c r="AB28" i="2"/>
  <c r="AB25" i="2"/>
  <c r="AB24" i="2"/>
  <c r="Y29" i="2"/>
  <c r="Y28" i="2"/>
  <c r="Y25" i="2"/>
  <c r="V29" i="2"/>
  <c r="V28" i="2"/>
  <c r="S28" i="2"/>
  <c r="P29" i="2"/>
  <c r="P28" i="2"/>
  <c r="F29" i="2"/>
  <c r="F27" i="2"/>
  <c r="F26" i="2"/>
  <c r="F25" i="2"/>
  <c r="F24" i="2"/>
  <c r="AJ15" i="2"/>
  <c r="AJ14" i="2"/>
  <c r="AJ13" i="2"/>
  <c r="AG15" i="2"/>
  <c r="AG14" i="2"/>
  <c r="AD15" i="2"/>
  <c r="AD14" i="2"/>
  <c r="AD13" i="2"/>
  <c r="AF15" i="2"/>
  <c r="AF14" i="2"/>
  <c r="AC15" i="2"/>
  <c r="AC14" i="2"/>
  <c r="AC13" i="2"/>
  <c r="AA14" i="2"/>
  <c r="AA13" i="2"/>
  <c r="Z15" i="2"/>
  <c r="Z14" i="2"/>
  <c r="Z13" i="2"/>
  <c r="X15" i="2"/>
  <c r="X14" i="2"/>
  <c r="X13" i="2"/>
  <c r="W15" i="2"/>
  <c r="W14" i="2"/>
  <c r="W13" i="2"/>
  <c r="U15" i="2"/>
  <c r="U14" i="2"/>
  <c r="U13" i="2"/>
  <c r="T15" i="2"/>
  <c r="T14" i="2"/>
  <c r="T13" i="2"/>
  <c r="R14" i="2"/>
  <c r="R13" i="2"/>
  <c r="S13" i="2" s="1"/>
  <c r="O13" i="2"/>
  <c r="N15" i="2"/>
  <c r="N13" i="2"/>
  <c r="L13" i="2"/>
  <c r="K15" i="2"/>
  <c r="N12" i="2" l="1"/>
  <c r="K12" i="2"/>
  <c r="P15" i="2"/>
  <c r="F14" i="2"/>
  <c r="F28" i="2"/>
  <c r="AA12" i="2"/>
  <c r="G24" i="2"/>
  <c r="AG12" i="2"/>
  <c r="M14" i="2"/>
  <c r="Q12" i="2"/>
  <c r="AD12" i="2"/>
  <c r="AJ12" i="2"/>
  <c r="P17" i="2"/>
  <c r="AB17" i="2"/>
  <c r="AH17" i="2"/>
  <c r="M15" i="2"/>
  <c r="F17" i="2"/>
  <c r="G21" i="2"/>
  <c r="L12" i="2"/>
  <c r="R12" i="2"/>
  <c r="U12" i="2"/>
  <c r="AE17" i="2"/>
  <c r="G26" i="2"/>
  <c r="O12" i="2"/>
  <c r="AK17" i="2"/>
  <c r="F15" i="2"/>
  <c r="X12" i="2"/>
  <c r="S17" i="2"/>
  <c r="V17" i="2"/>
  <c r="M17" i="2"/>
  <c r="Y17" i="2"/>
  <c r="G27" i="2"/>
  <c r="AF12" i="2"/>
  <c r="W12" i="2"/>
  <c r="Z12" i="2"/>
  <c r="AC12" i="2"/>
  <c r="T12" i="2"/>
  <c r="AK15" i="2"/>
  <c r="AK14" i="2"/>
  <c r="AH15" i="2"/>
  <c r="AH14" i="2"/>
  <c r="AE15" i="2"/>
  <c r="AE14" i="2"/>
  <c r="AB15" i="2"/>
  <c r="AB14" i="2"/>
  <c r="Y15" i="2"/>
  <c r="Y14" i="2"/>
  <c r="V15" i="2"/>
  <c r="V14" i="2"/>
  <c r="S15" i="2"/>
  <c r="S14" i="2"/>
  <c r="P14" i="2"/>
  <c r="AE12" i="2" l="1"/>
  <c r="S12" i="2"/>
  <c r="M12" i="2"/>
  <c r="AB12" i="2"/>
  <c r="F12" i="2"/>
  <c r="AK12" i="2"/>
  <c r="Y12" i="2"/>
  <c r="AH12" i="2"/>
  <c r="V12" i="2"/>
  <c r="P12" i="2"/>
  <c r="G17" i="2"/>
  <c r="G15" i="2"/>
  <c r="E20" i="2"/>
  <c r="G20" i="2" s="1"/>
  <c r="N20" i="2"/>
  <c r="AK20" i="2"/>
  <c r="AJ20" i="2"/>
  <c r="AI20" i="2"/>
  <c r="AE20" i="2"/>
  <c r="AD20" i="2"/>
  <c r="AC20" i="2"/>
  <c r="Y20" i="2"/>
  <c r="W20" i="2"/>
  <c r="S20" i="2"/>
  <c r="P20" i="2"/>
  <c r="G22" i="2"/>
  <c r="I13" i="2"/>
  <c r="I12" i="2" s="1"/>
  <c r="H13" i="2"/>
  <c r="G14" i="2"/>
  <c r="E12" i="2"/>
  <c r="G31" i="2"/>
  <c r="G30" i="2"/>
  <c r="G29" i="2"/>
  <c r="G28" i="2"/>
  <c r="G25" i="2"/>
  <c r="G23" i="2"/>
  <c r="G13" i="2" l="1"/>
  <c r="J12" i="2"/>
  <c r="J14" i="2"/>
  <c r="G12" i="2" l="1"/>
</calcChain>
</file>

<file path=xl/sharedStrings.xml><?xml version="1.0" encoding="utf-8"?>
<sst xmlns="http://schemas.openxmlformats.org/spreadsheetml/2006/main" count="116" uniqueCount="69">
  <si>
    <t>№ п/п</t>
  </si>
  <si>
    <t xml:space="preserve">Наименование структурного элемента муниципальной программы </t>
  </si>
  <si>
    <t xml:space="preserve">Источники финансирования &lt;*&gt;
</t>
  </si>
  <si>
    <t>Ответственный исполнить (соисполнитель)</t>
  </si>
  <si>
    <t>апрель</t>
  </si>
  <si>
    <t>май</t>
  </si>
  <si>
    <t>июнь</t>
  </si>
  <si>
    <t>июль</t>
  </si>
  <si>
    <t>октябрь</t>
  </si>
  <si>
    <t>ноябрь</t>
  </si>
  <si>
    <t>декабрь</t>
  </si>
  <si>
    <t>Всего по муниципальной программе:</t>
  </si>
  <si>
    <t>Всего:</t>
  </si>
  <si>
    <t>федеральный бюджет</t>
  </si>
  <si>
    <t>бюджет автономного округа</t>
  </si>
  <si>
    <t>бюджет района</t>
  </si>
  <si>
    <t>в том числе:</t>
  </si>
  <si>
    <t>средства бюджета района</t>
  </si>
  <si>
    <t>средства бюджета района на софинансирование расходов за счет средств федерального и регионального бюджета</t>
  </si>
  <si>
    <t>справочно: средства предприятий –недропользователей</t>
  </si>
  <si>
    <t>справочно:
бюджет сельских поселений района</t>
  </si>
  <si>
    <t>1.1.</t>
  </si>
  <si>
    <t>1.2.</t>
  </si>
  <si>
    <t>2.2.</t>
  </si>
  <si>
    <t xml:space="preserve">Руководитель                                            __________________________________________                             ______________________
                                                                                                                      (ФИО)                                                                                                                      (подпись)
</t>
  </si>
  <si>
    <t>Всего</t>
  </si>
  <si>
    <t xml:space="preserve">% </t>
  </si>
  <si>
    <t>план</t>
  </si>
  <si>
    <t>факт</t>
  </si>
  <si>
    <t>Причины отклонения фактического исполнения от запланированного  &lt;***&gt;</t>
  </si>
  <si>
    <t xml:space="preserve">Информация об исполнении на отчетную дату &lt;**&gt;
</t>
  </si>
  <si>
    <t xml:space="preserve">фактическое исполнение (нарастающим итогом)
</t>
  </si>
  <si>
    <t xml:space="preserve"> &lt;***&gt; Обязательное заполнение при наличии отклонений факта от плана</t>
  </si>
  <si>
    <t xml:space="preserve"> &lt;*&gt; Указываются только те источники, за счет которых запланировано финансирование основного мероприятия муниципальной программы</t>
  </si>
  <si>
    <t xml:space="preserve"> &lt;**&gt; Обязательное заполнение информации о ходе реализации основного мероприятия с указанием документов, подтверждающих выполнение работ (услуг)</t>
  </si>
  <si>
    <t>план на 2023 год</t>
  </si>
  <si>
    <t>сельские поселения</t>
  </si>
  <si>
    <t>справочно: бюджет сельских поселений</t>
  </si>
  <si>
    <t>Обеспечение функционирования и развития систем видеонаблюдения в сфере общественного порядка</t>
  </si>
  <si>
    <t>администрация Ханты-Мансийского района (МКУ ХМР "Управление технического обеспечения")</t>
  </si>
  <si>
    <t>Проведение информационной антинаркотической политики</t>
  </si>
  <si>
    <t>комитет по образованию (подведомственные образовательные организации)</t>
  </si>
  <si>
    <t>Осуществление полномочий по обеспечению деятельности административной комиссии Ханты-Мансийского района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11.06.2010 № 102-оз «Об административных
правонарушениях»</t>
  </si>
  <si>
    <t>3.1.</t>
  </si>
  <si>
    <t>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</si>
  <si>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3.2.</t>
  </si>
  <si>
    <t>Создание условий для деятельности народных дружин в сельских поселениях Ханты-Мансийского района</t>
  </si>
  <si>
    <t>Оплата в рамках заключенного контракта на оказание услуг по организации и трансляции видеоизображения в "ЕДДС Ханты-Мансийского района", администрацию сп. Горноправдинск и региональный сегмент АПК "Безопасный город"</t>
  </si>
  <si>
    <t>Осуществление финансирования деятельности народных дружин в сельских поселениях Ханты-Мансийского района.</t>
  </si>
  <si>
    <t>Обеспечение взаимодействия 
с политическими партиями, избирательными комиссиями, законодательными (представительными) органами государственной власти и местного самоуправления в сфере регионального развития и содействия развитию местного самоуправления, прогноза общественно-политической ситуации</t>
  </si>
  <si>
    <t>5.1</t>
  </si>
  <si>
    <t>администрация Ханты-Мансийского района (управление организации местного самоуправления и административной реформы)</t>
  </si>
  <si>
    <t>Наименование муниципальной программы- "Профилактика правонарушений в сфере обеспечения общественной безопасности в Ханты-Мансийском районе"</t>
  </si>
  <si>
    <t>администрация Ханты-Мансийского района (управление специальных мероприятий и организации профилактики правонарушений))</t>
  </si>
  <si>
    <t>Изготовление информационных материалов антинаркотической направленности</t>
  </si>
  <si>
    <t>Денежные средства направляются на осущестление полномочий по обеспечению деятельности административной комиссии в соответствии с графиком.</t>
  </si>
  <si>
    <t>январь</t>
  </si>
  <si>
    <t>февраль</t>
  </si>
  <si>
    <t>март</t>
  </si>
  <si>
    <t>88,2,</t>
  </si>
  <si>
    <t>август</t>
  </si>
  <si>
    <t>сентябрь</t>
  </si>
  <si>
    <t>%</t>
  </si>
  <si>
    <t>Составление (изменение и дополнение) списков кандидатов в присяжные заседатели федеральных судов общей юрисдикции.</t>
  </si>
  <si>
    <t>Отчет</t>
  </si>
  <si>
    <t>о ходе реализации муниципальной программы</t>
  </si>
  <si>
    <t>и использования финансовых средств</t>
  </si>
  <si>
    <t>за 1 квартал 2024 г.</t>
  </si>
  <si>
    <t>(отчетный период)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</si>
</sst>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1" fillId="2" borderId="0" xfId="0" applyFont="1" applyFill="1"/>
    <xf numFmtId="0" fontId="3" fillId="0" borderId="0" xfId="0" applyFont="1" applyFill="1"/>
    <xf numFmtId="0" fontId="1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6" fillId="0" borderId="2" xfId="0" applyFont="1" applyFill="1" applyBorder="1"/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3" fillId="0" borderId="2" xfId="0" applyFont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/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164" fontId="5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E98"/>
  <sheetViews>
    <sheetView tabSelected="1" topLeftCell="A31" zoomScale="70" zoomScaleNormal="70" workbookViewId="0">
      <selection activeCell="AR51" sqref="AR51"/>
    </sheetView>
  </sheetViews>
  <sheetFormatPr defaultRowHeight="15.75" x14ac:dyDescent="0.25"/>
  <cols>
    <col min="1" max="1" width="5.85546875" style="1" customWidth="1"/>
    <col min="2" max="2" width="49.140625" style="1" customWidth="1"/>
    <col min="3" max="3" width="22.7109375" style="1" customWidth="1"/>
    <col min="4" max="4" width="17.5703125" style="1" customWidth="1"/>
    <col min="5" max="5" width="14.28515625" style="1" customWidth="1"/>
    <col min="6" max="6" width="22.85546875" style="1" customWidth="1"/>
    <col min="7" max="7" width="10.42578125" style="17" customWidth="1"/>
    <col min="8" max="8" width="9.42578125" style="1" hidden="1" customWidth="1"/>
    <col min="9" max="9" width="9.5703125" style="1" hidden="1" customWidth="1"/>
    <col min="10" max="10" width="9" style="1" hidden="1" customWidth="1"/>
    <col min="11" max="11" width="10.42578125" style="8" hidden="1" customWidth="1"/>
    <col min="12" max="13" width="10.42578125" style="1" hidden="1" customWidth="1"/>
    <col min="14" max="14" width="10.42578125" style="8" hidden="1" customWidth="1"/>
    <col min="15" max="16" width="10.42578125" style="1" hidden="1" customWidth="1"/>
    <col min="17" max="17" width="9.140625" style="8" hidden="1" customWidth="1"/>
    <col min="18" max="18" width="9.140625" style="1" hidden="1" customWidth="1"/>
    <col min="19" max="19" width="7.85546875" style="1" hidden="1" customWidth="1"/>
    <col min="20" max="20" width="9.140625" style="8" hidden="1" customWidth="1"/>
    <col min="21" max="21" width="9.140625" style="1" hidden="1" customWidth="1"/>
    <col min="22" max="22" width="8.28515625" style="1" hidden="1" customWidth="1"/>
    <col min="23" max="23" width="9.140625" style="8" hidden="1" customWidth="1"/>
    <col min="24" max="24" width="9.140625" style="1" hidden="1" customWidth="1"/>
    <col min="25" max="25" width="8.140625" style="1" hidden="1" customWidth="1"/>
    <col min="26" max="26" width="9.140625" style="8" hidden="1" customWidth="1"/>
    <col min="27" max="27" width="9.140625" style="1" hidden="1" customWidth="1"/>
    <col min="28" max="28" width="8.140625" style="1" hidden="1" customWidth="1"/>
    <col min="29" max="29" width="9.140625" style="8" hidden="1" customWidth="1"/>
    <col min="30" max="30" width="9.140625" style="1" hidden="1" customWidth="1"/>
    <col min="31" max="31" width="8.42578125" style="1" hidden="1" customWidth="1"/>
    <col min="32" max="32" width="9.140625" style="8" hidden="1" customWidth="1"/>
    <col min="33" max="33" width="9.140625" style="1" hidden="1" customWidth="1"/>
    <col min="34" max="34" width="8" style="1" hidden="1" customWidth="1"/>
    <col min="35" max="35" width="9.140625" style="8" hidden="1" customWidth="1"/>
    <col min="36" max="36" width="9.140625" style="1" hidden="1" customWidth="1"/>
    <col min="37" max="43" width="7.85546875" style="1" hidden="1" customWidth="1"/>
    <col min="44" max="44" width="31.42578125" style="1" customWidth="1"/>
    <col min="45" max="45" width="23.5703125" style="1" hidden="1" customWidth="1"/>
    <col min="46" max="16384" width="9.140625" style="1"/>
  </cols>
  <sheetData>
    <row r="1" spans="1:57" ht="18.75" customHeight="1" x14ac:dyDescent="0.25">
      <c r="A1" s="100" t="s">
        <v>64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</row>
    <row r="2" spans="1:57" x14ac:dyDescent="0.25">
      <c r="A2" s="100" t="s">
        <v>65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</row>
    <row r="3" spans="1:57" x14ac:dyDescent="0.25">
      <c r="A3" s="100" t="s">
        <v>66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</row>
    <row r="4" spans="1:57" x14ac:dyDescent="0.25">
      <c r="A4" s="100" t="s">
        <v>67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</row>
    <row r="5" spans="1:57" ht="36" customHeight="1" x14ac:dyDescent="0.25">
      <c r="A5" s="100" t="s">
        <v>68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</row>
    <row r="6" spans="1:57" x14ac:dyDescent="0.25">
      <c r="A6" s="92" t="s">
        <v>52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44"/>
      <c r="AM6" s="44"/>
      <c r="AN6" s="44"/>
      <c r="AO6" s="44"/>
      <c r="AP6" s="44"/>
      <c r="AQ6" s="44"/>
    </row>
    <row r="7" spans="1:57" ht="21" customHeight="1" x14ac:dyDescent="0.25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50"/>
      <c r="AM7" s="50"/>
      <c r="AN7" s="50"/>
      <c r="AO7" s="50"/>
      <c r="AP7" s="50"/>
      <c r="AQ7" s="50"/>
    </row>
    <row r="8" spans="1:57" ht="39.75" customHeight="1" x14ac:dyDescent="0.25">
      <c r="A8" s="68" t="s">
        <v>0</v>
      </c>
      <c r="B8" s="68" t="s">
        <v>1</v>
      </c>
      <c r="C8" s="68" t="s">
        <v>2</v>
      </c>
      <c r="D8" s="68" t="s">
        <v>3</v>
      </c>
      <c r="E8" s="68" t="s">
        <v>25</v>
      </c>
      <c r="F8" s="68"/>
      <c r="G8" s="68"/>
      <c r="H8" s="97" t="s">
        <v>16</v>
      </c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9"/>
      <c r="AR8" s="68" t="s">
        <v>30</v>
      </c>
      <c r="AS8" s="62" t="s">
        <v>29</v>
      </c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36.75" customHeight="1" x14ac:dyDescent="0.25">
      <c r="A9" s="68"/>
      <c r="B9" s="68"/>
      <c r="C9" s="68"/>
      <c r="D9" s="68"/>
      <c r="E9" s="68" t="s">
        <v>35</v>
      </c>
      <c r="F9" s="68" t="s">
        <v>31</v>
      </c>
      <c r="G9" s="69" t="s">
        <v>26</v>
      </c>
      <c r="H9" s="67" t="s">
        <v>56</v>
      </c>
      <c r="I9" s="67"/>
      <c r="J9" s="67"/>
      <c r="K9" s="67" t="s">
        <v>57</v>
      </c>
      <c r="L9" s="67"/>
      <c r="M9" s="67"/>
      <c r="N9" s="67" t="s">
        <v>58</v>
      </c>
      <c r="O9" s="67"/>
      <c r="P9" s="67"/>
      <c r="Q9" s="67" t="s">
        <v>4</v>
      </c>
      <c r="R9" s="67"/>
      <c r="S9" s="67"/>
      <c r="T9" s="67" t="s">
        <v>5</v>
      </c>
      <c r="U9" s="67"/>
      <c r="V9" s="67"/>
      <c r="W9" s="67" t="s">
        <v>6</v>
      </c>
      <c r="X9" s="67"/>
      <c r="Y9" s="67"/>
      <c r="Z9" s="67" t="s">
        <v>7</v>
      </c>
      <c r="AA9" s="67"/>
      <c r="AB9" s="67"/>
      <c r="AC9" s="67" t="s">
        <v>60</v>
      </c>
      <c r="AD9" s="67"/>
      <c r="AE9" s="67"/>
      <c r="AF9" s="67" t="s">
        <v>61</v>
      </c>
      <c r="AG9" s="67"/>
      <c r="AH9" s="67"/>
      <c r="AI9" s="67" t="s">
        <v>8</v>
      </c>
      <c r="AJ9" s="67"/>
      <c r="AK9" s="67"/>
      <c r="AL9" s="97" t="s">
        <v>9</v>
      </c>
      <c r="AM9" s="98"/>
      <c r="AN9" s="99"/>
      <c r="AO9" s="97" t="s">
        <v>10</v>
      </c>
      <c r="AP9" s="98"/>
      <c r="AQ9" s="99"/>
      <c r="AR9" s="68"/>
      <c r="AS9" s="62"/>
      <c r="AT9" s="2"/>
      <c r="AU9" s="2"/>
      <c r="AV9" s="2"/>
      <c r="AW9" s="2"/>
      <c r="AX9" s="2"/>
      <c r="AY9" s="2"/>
    </row>
    <row r="10" spans="1:57" s="10" customFormat="1" ht="25.5" customHeight="1" x14ac:dyDescent="0.25">
      <c r="A10" s="68"/>
      <c r="B10" s="68"/>
      <c r="C10" s="68"/>
      <c r="D10" s="68"/>
      <c r="E10" s="68"/>
      <c r="F10" s="68"/>
      <c r="G10" s="69"/>
      <c r="H10" s="14" t="s">
        <v>27</v>
      </c>
      <c r="I10" s="14" t="s">
        <v>28</v>
      </c>
      <c r="J10" s="14" t="s">
        <v>26</v>
      </c>
      <c r="K10" s="14" t="s">
        <v>27</v>
      </c>
      <c r="L10" s="14" t="s">
        <v>28</v>
      </c>
      <c r="M10" s="14" t="s">
        <v>26</v>
      </c>
      <c r="N10" s="14" t="s">
        <v>27</v>
      </c>
      <c r="O10" s="14" t="s">
        <v>28</v>
      </c>
      <c r="P10" s="14" t="s">
        <v>26</v>
      </c>
      <c r="Q10" s="14" t="s">
        <v>27</v>
      </c>
      <c r="R10" s="14" t="s">
        <v>28</v>
      </c>
      <c r="S10" s="14" t="s">
        <v>26</v>
      </c>
      <c r="T10" s="14" t="s">
        <v>27</v>
      </c>
      <c r="U10" s="14" t="s">
        <v>28</v>
      </c>
      <c r="V10" s="14" t="s">
        <v>26</v>
      </c>
      <c r="W10" s="14" t="s">
        <v>27</v>
      </c>
      <c r="X10" s="14" t="s">
        <v>28</v>
      </c>
      <c r="Y10" s="14" t="s">
        <v>26</v>
      </c>
      <c r="Z10" s="14" t="s">
        <v>27</v>
      </c>
      <c r="AA10" s="14" t="s">
        <v>28</v>
      </c>
      <c r="AB10" s="14" t="s">
        <v>26</v>
      </c>
      <c r="AC10" s="14" t="s">
        <v>27</v>
      </c>
      <c r="AD10" s="14" t="s">
        <v>28</v>
      </c>
      <c r="AE10" s="14" t="s">
        <v>26</v>
      </c>
      <c r="AF10" s="14" t="s">
        <v>27</v>
      </c>
      <c r="AG10" s="14" t="s">
        <v>28</v>
      </c>
      <c r="AH10" s="14" t="s">
        <v>26</v>
      </c>
      <c r="AI10" s="14" t="s">
        <v>27</v>
      </c>
      <c r="AJ10" s="14" t="s">
        <v>28</v>
      </c>
      <c r="AK10" s="14" t="s">
        <v>26</v>
      </c>
      <c r="AL10" s="14" t="s">
        <v>27</v>
      </c>
      <c r="AM10" s="14" t="s">
        <v>28</v>
      </c>
      <c r="AN10" s="14" t="s">
        <v>62</v>
      </c>
      <c r="AO10" s="14" t="s">
        <v>27</v>
      </c>
      <c r="AP10" s="14" t="s">
        <v>28</v>
      </c>
      <c r="AQ10" s="14" t="s">
        <v>62</v>
      </c>
      <c r="AR10" s="68"/>
      <c r="AS10" s="62"/>
      <c r="AT10" s="9"/>
      <c r="AU10" s="9"/>
      <c r="AV10" s="9"/>
      <c r="AW10" s="9"/>
      <c r="AX10" s="9"/>
      <c r="AY10" s="9"/>
    </row>
    <row r="11" spans="1:57" s="16" customFormat="1" ht="10.5" customHeight="1" x14ac:dyDescent="0.25">
      <c r="A11" s="11">
        <v>1</v>
      </c>
      <c r="B11" s="12">
        <v>2</v>
      </c>
      <c r="C11" s="13">
        <v>3</v>
      </c>
      <c r="D11" s="13">
        <v>4</v>
      </c>
      <c r="E11" s="13">
        <v>5</v>
      </c>
      <c r="F11" s="13">
        <v>6</v>
      </c>
      <c r="G11" s="18">
        <v>7</v>
      </c>
      <c r="H11" s="14">
        <v>14</v>
      </c>
      <c r="I11" s="14">
        <v>15</v>
      </c>
      <c r="J11" s="14">
        <v>16</v>
      </c>
      <c r="K11" s="14">
        <v>17</v>
      </c>
      <c r="L11" s="14">
        <v>18</v>
      </c>
      <c r="M11" s="14">
        <v>19</v>
      </c>
      <c r="N11" s="14">
        <v>20</v>
      </c>
      <c r="O11" s="14">
        <v>21</v>
      </c>
      <c r="P11" s="14">
        <v>22</v>
      </c>
      <c r="Q11" s="14">
        <v>23</v>
      </c>
      <c r="R11" s="14">
        <v>24</v>
      </c>
      <c r="S11" s="14">
        <v>25</v>
      </c>
      <c r="T11" s="14">
        <v>26</v>
      </c>
      <c r="U11" s="14">
        <v>27</v>
      </c>
      <c r="V11" s="14">
        <v>28</v>
      </c>
      <c r="W11" s="14">
        <v>29</v>
      </c>
      <c r="X11" s="14">
        <v>30</v>
      </c>
      <c r="Y11" s="14">
        <v>31</v>
      </c>
      <c r="Z11" s="14">
        <v>32</v>
      </c>
      <c r="AA11" s="14">
        <v>33</v>
      </c>
      <c r="AB11" s="14">
        <v>34</v>
      </c>
      <c r="AC11" s="14">
        <v>35</v>
      </c>
      <c r="AD11" s="14">
        <v>36</v>
      </c>
      <c r="AE11" s="14">
        <v>37</v>
      </c>
      <c r="AF11" s="14">
        <v>38</v>
      </c>
      <c r="AG11" s="14">
        <v>39</v>
      </c>
      <c r="AH11" s="14">
        <v>40</v>
      </c>
      <c r="AI11" s="14">
        <v>41</v>
      </c>
      <c r="AJ11" s="14">
        <v>42</v>
      </c>
      <c r="AK11" s="14">
        <v>43</v>
      </c>
      <c r="AL11" s="14"/>
      <c r="AM11" s="14"/>
      <c r="AN11" s="14"/>
      <c r="AO11" s="14"/>
      <c r="AP11" s="14"/>
      <c r="AQ11" s="14"/>
      <c r="AR11" s="68"/>
      <c r="AS11" s="62"/>
      <c r="AT11" s="15"/>
      <c r="AU11" s="15"/>
      <c r="AV11" s="15"/>
      <c r="AW11" s="15"/>
      <c r="AX11" s="15"/>
      <c r="AY11" s="15"/>
    </row>
    <row r="12" spans="1:57" x14ac:dyDescent="0.25">
      <c r="A12" s="81" t="s">
        <v>11</v>
      </c>
      <c r="B12" s="82"/>
      <c r="C12" s="32" t="s">
        <v>12</v>
      </c>
      <c r="D12" s="33"/>
      <c r="E12" s="28">
        <f>E13+E14+E15</f>
        <v>4317.1000000000004</v>
      </c>
      <c r="F12" s="28">
        <f>F13+F14+F15</f>
        <v>716.2</v>
      </c>
      <c r="G12" s="29">
        <f>F12/E12*100</f>
        <v>16.589840402121794</v>
      </c>
      <c r="H12" s="28">
        <v>88.2</v>
      </c>
      <c r="I12" s="28">
        <f>I13+I14+I15</f>
        <v>62.7</v>
      </c>
      <c r="J12" s="29">
        <f>I12/H12*100</f>
        <v>71.088435374149668</v>
      </c>
      <c r="K12" s="28">
        <f>K13+K14+K15</f>
        <v>336.8</v>
      </c>
      <c r="L12" s="28">
        <f>L13+L14+L15</f>
        <v>335.8</v>
      </c>
      <c r="M12" s="29">
        <f>L12/K12*100</f>
        <v>99.703087885985752</v>
      </c>
      <c r="N12" s="28">
        <f>N13+N14+N15</f>
        <v>336.8</v>
      </c>
      <c r="O12" s="28">
        <f>O13+O14+O15</f>
        <v>317.7</v>
      </c>
      <c r="P12" s="29">
        <f>O12/N12*100</f>
        <v>94.328978622327782</v>
      </c>
      <c r="Q12" s="28">
        <f>Q13+Q14+Q15</f>
        <v>359</v>
      </c>
      <c r="R12" s="28">
        <f>R13+R14+R15</f>
        <v>0</v>
      </c>
      <c r="S12" s="29">
        <f>R12/Q12*100</f>
        <v>0</v>
      </c>
      <c r="T12" s="28">
        <f>T13+T14+T15</f>
        <v>336.8</v>
      </c>
      <c r="U12" s="28">
        <f>U13+U14+U15</f>
        <v>0</v>
      </c>
      <c r="V12" s="29">
        <f>U12/T12*100</f>
        <v>0</v>
      </c>
      <c r="W12" s="28">
        <f>W13+W14+W15</f>
        <v>386.8</v>
      </c>
      <c r="X12" s="28">
        <f>X13+X14+X15</f>
        <v>0</v>
      </c>
      <c r="Y12" s="29">
        <f>X12/W12*100</f>
        <v>0</v>
      </c>
      <c r="Z12" s="28">
        <f>Z13+Z14+Z15</f>
        <v>387.5</v>
      </c>
      <c r="AA12" s="28">
        <f>AA13+AA14+AA15</f>
        <v>0</v>
      </c>
      <c r="AB12" s="29">
        <f>AA12/Z12*100</f>
        <v>0</v>
      </c>
      <c r="AC12" s="28">
        <f>AC13+AC14+AC15</f>
        <v>336.8</v>
      </c>
      <c r="AD12" s="28">
        <f>AD13+AD14+AD15</f>
        <v>0</v>
      </c>
      <c r="AE12" s="29">
        <f>AD12/AC12*100</f>
        <v>0</v>
      </c>
      <c r="AF12" s="28">
        <f>AF13+AF14+AF15</f>
        <v>336.8</v>
      </c>
      <c r="AG12" s="28">
        <f>AG13+AG14+AG15</f>
        <v>0</v>
      </c>
      <c r="AH12" s="29">
        <f>AG12/AF12*100</f>
        <v>0</v>
      </c>
      <c r="AI12" s="28">
        <f>AI13+AI14+AI15</f>
        <v>336.8</v>
      </c>
      <c r="AJ12" s="28">
        <f>AJ13+AJ14+AJ15</f>
        <v>0</v>
      </c>
      <c r="AK12" s="29">
        <f>AJ12/AI12*100</f>
        <v>0</v>
      </c>
      <c r="AL12" s="29">
        <f>SUM(AL13:AL15)</f>
        <v>407.2</v>
      </c>
      <c r="AM12" s="29"/>
      <c r="AN12" s="29">
        <f>AM12/AL12*100</f>
        <v>0</v>
      </c>
      <c r="AO12" s="29">
        <f>SUM(AO13:AO15)</f>
        <v>667.6</v>
      </c>
      <c r="AP12" s="29"/>
      <c r="AQ12" s="29">
        <f>AP12/AO12*100</f>
        <v>0</v>
      </c>
      <c r="AR12" s="3"/>
      <c r="AS12" s="3"/>
      <c r="AT12" s="2"/>
      <c r="AU12" s="2"/>
      <c r="AV12" s="2"/>
      <c r="AW12" s="2"/>
      <c r="AX12" s="2"/>
      <c r="AY12" s="2"/>
    </row>
    <row r="13" spans="1:57" x14ac:dyDescent="0.25">
      <c r="A13" s="83"/>
      <c r="B13" s="84"/>
      <c r="C13" s="32" t="s">
        <v>13</v>
      </c>
      <c r="D13" s="33"/>
      <c r="E13" s="30">
        <v>1.7</v>
      </c>
      <c r="F13" s="30">
        <v>0</v>
      </c>
      <c r="G13" s="29">
        <f>F13/E13*100</f>
        <v>0</v>
      </c>
      <c r="H13" s="30">
        <f>H31</f>
        <v>0</v>
      </c>
      <c r="I13" s="30">
        <f>I31</f>
        <v>0</v>
      </c>
      <c r="J13" s="49">
        <v>0</v>
      </c>
      <c r="K13" s="30">
        <v>0</v>
      </c>
      <c r="L13" s="30">
        <f>L31</f>
        <v>0</v>
      </c>
      <c r="M13" s="29">
        <v>0</v>
      </c>
      <c r="N13" s="30">
        <f>N31</f>
        <v>0</v>
      </c>
      <c r="O13" s="30">
        <f>O31</f>
        <v>0</v>
      </c>
      <c r="P13" s="29"/>
      <c r="Q13" s="30">
        <v>1.7</v>
      </c>
      <c r="R13" s="30">
        <f>R31</f>
        <v>0</v>
      </c>
      <c r="S13" s="29">
        <f>R13/Q13*100</f>
        <v>0</v>
      </c>
      <c r="T13" s="30">
        <f>T31</f>
        <v>0</v>
      </c>
      <c r="U13" s="30">
        <f>U31</f>
        <v>0</v>
      </c>
      <c r="V13" s="31"/>
      <c r="W13" s="30">
        <f>W31</f>
        <v>0</v>
      </c>
      <c r="X13" s="30">
        <f>X31</f>
        <v>0</v>
      </c>
      <c r="Y13" s="31"/>
      <c r="Z13" s="30">
        <f>Z31</f>
        <v>0</v>
      </c>
      <c r="AA13" s="30">
        <f>AA31</f>
        <v>0</v>
      </c>
      <c r="AB13" s="31"/>
      <c r="AC13" s="30">
        <f>AC31</f>
        <v>0</v>
      </c>
      <c r="AD13" s="30">
        <f>AD31</f>
        <v>0</v>
      </c>
      <c r="AE13" s="31"/>
      <c r="AF13" s="30">
        <v>0</v>
      </c>
      <c r="AG13" s="30">
        <v>0</v>
      </c>
      <c r="AH13" s="31"/>
      <c r="AI13" s="30">
        <f>AI31</f>
        <v>0</v>
      </c>
      <c r="AJ13" s="30">
        <f>AJ31</f>
        <v>0</v>
      </c>
      <c r="AK13" s="31"/>
      <c r="AL13" s="49">
        <v>0</v>
      </c>
      <c r="AM13" s="31"/>
      <c r="AN13" s="31"/>
      <c r="AO13" s="49">
        <v>0</v>
      </c>
      <c r="AP13" s="31"/>
      <c r="AQ13" s="31"/>
      <c r="AR13" s="3"/>
      <c r="AS13" s="3"/>
      <c r="AT13" s="42"/>
      <c r="AU13" s="42"/>
      <c r="AV13" s="2"/>
      <c r="AW13" s="2"/>
      <c r="AX13" s="2"/>
      <c r="AY13" s="2"/>
    </row>
    <row r="14" spans="1:57" ht="18" customHeight="1" x14ac:dyDescent="0.25">
      <c r="A14" s="83"/>
      <c r="B14" s="84"/>
      <c r="C14" s="32" t="s">
        <v>14</v>
      </c>
      <c r="D14" s="33"/>
      <c r="E14" s="28">
        <v>1281.8</v>
      </c>
      <c r="F14" s="28">
        <f>F22+F29</f>
        <v>224.2</v>
      </c>
      <c r="G14" s="29">
        <f>F14/E14*100</f>
        <v>17.491028241535343</v>
      </c>
      <c r="H14" s="28">
        <v>88.2</v>
      </c>
      <c r="I14" s="28">
        <f>SUM(I29)</f>
        <v>62.7</v>
      </c>
      <c r="J14" s="29">
        <f>I14/H14*100</f>
        <v>71.088435374149668</v>
      </c>
      <c r="K14" s="28">
        <v>88.2</v>
      </c>
      <c r="L14" s="28">
        <f>L22+L29</f>
        <v>92.5</v>
      </c>
      <c r="M14" s="29">
        <f>L14/K14*100</f>
        <v>104.87528344671202</v>
      </c>
      <c r="N14" s="28">
        <v>88.2</v>
      </c>
      <c r="O14" s="28">
        <f>O22+O29</f>
        <v>69</v>
      </c>
      <c r="P14" s="29">
        <f>O14/N14*100</f>
        <v>78.231292517006807</v>
      </c>
      <c r="Q14" s="28">
        <v>108.7</v>
      </c>
      <c r="R14" s="28">
        <f>R22+R29</f>
        <v>0</v>
      </c>
      <c r="S14" s="29">
        <f>R14/Q14*100</f>
        <v>0</v>
      </c>
      <c r="T14" s="28">
        <f>T22+T29</f>
        <v>88.2</v>
      </c>
      <c r="U14" s="28">
        <f>U22+U29</f>
        <v>0</v>
      </c>
      <c r="V14" s="29">
        <f>U14/T14*100</f>
        <v>0</v>
      </c>
      <c r="W14" s="28">
        <f>W22+W29</f>
        <v>88.2</v>
      </c>
      <c r="X14" s="28">
        <f>X22+X29</f>
        <v>0</v>
      </c>
      <c r="Y14" s="29">
        <f>X14/W14*100</f>
        <v>0</v>
      </c>
      <c r="Z14" s="28">
        <f>Z22+Z29</f>
        <v>138.9</v>
      </c>
      <c r="AA14" s="28">
        <f>AA22+AA29</f>
        <v>0</v>
      </c>
      <c r="AB14" s="29">
        <f>AA14/Z14*100</f>
        <v>0</v>
      </c>
      <c r="AC14" s="28">
        <f>AC22+AC29</f>
        <v>88.2</v>
      </c>
      <c r="AD14" s="28">
        <f>AD22+AD29</f>
        <v>0</v>
      </c>
      <c r="AE14" s="29">
        <f>AD14/AC14*100</f>
        <v>0</v>
      </c>
      <c r="AF14" s="28">
        <f>AF22+AF29</f>
        <v>88.2</v>
      </c>
      <c r="AG14" s="28">
        <f>AG22+AG29</f>
        <v>0</v>
      </c>
      <c r="AH14" s="29">
        <f>AG14/AF14*100</f>
        <v>0</v>
      </c>
      <c r="AI14" s="28">
        <f>AI22+AI29</f>
        <v>88.2</v>
      </c>
      <c r="AJ14" s="28">
        <f>AJ22+AJ29</f>
        <v>0</v>
      </c>
      <c r="AK14" s="29">
        <f>AJ14/AI14*100</f>
        <v>0</v>
      </c>
      <c r="AL14" s="29">
        <f>AL22+AL29</f>
        <v>158.6</v>
      </c>
      <c r="AM14" s="29"/>
      <c r="AN14" s="29">
        <f>AM14/AL14*100</f>
        <v>0</v>
      </c>
      <c r="AO14" s="29">
        <f>SUM(AO22)+AO29</f>
        <v>170</v>
      </c>
      <c r="AP14" s="29"/>
      <c r="AQ14" s="29">
        <f>AP14/AO14*100</f>
        <v>0</v>
      </c>
      <c r="AR14" s="3"/>
      <c r="AS14" s="3"/>
      <c r="AT14" s="42"/>
      <c r="AU14" s="42"/>
      <c r="AV14" s="2"/>
      <c r="AW14" s="2"/>
      <c r="AX14" s="2"/>
      <c r="AY14" s="2"/>
    </row>
    <row r="15" spans="1:57" x14ac:dyDescent="0.25">
      <c r="A15" s="83"/>
      <c r="B15" s="84"/>
      <c r="C15" s="32" t="s">
        <v>15</v>
      </c>
      <c r="D15" s="33"/>
      <c r="E15" s="28">
        <v>3033.6</v>
      </c>
      <c r="F15" s="28">
        <f>F25+F27</f>
        <v>492</v>
      </c>
      <c r="G15" s="29">
        <f>F15/E15*100</f>
        <v>16.218354430379748</v>
      </c>
      <c r="H15" s="28">
        <v>0</v>
      </c>
      <c r="I15" s="28">
        <f>SUM(I25)+I27</f>
        <v>0</v>
      </c>
      <c r="J15" s="29">
        <v>0</v>
      </c>
      <c r="K15" s="28">
        <f>K25+K27</f>
        <v>248.6</v>
      </c>
      <c r="L15" s="28">
        <f>L25+L27</f>
        <v>243.3</v>
      </c>
      <c r="M15" s="29">
        <f>L15/K15*100</f>
        <v>97.868061142397437</v>
      </c>
      <c r="N15" s="28">
        <f>N25+N27</f>
        <v>248.6</v>
      </c>
      <c r="O15" s="28">
        <f>O25+O27</f>
        <v>248.7</v>
      </c>
      <c r="P15" s="29">
        <f>O15/N15*100</f>
        <v>100.04022526146419</v>
      </c>
      <c r="Q15" s="28">
        <v>248.6</v>
      </c>
      <c r="R15" s="28">
        <f>R25+R27</f>
        <v>0</v>
      </c>
      <c r="S15" s="29">
        <f>R15/Q15*100</f>
        <v>0</v>
      </c>
      <c r="T15" s="28">
        <f>T25+T27</f>
        <v>248.6</v>
      </c>
      <c r="U15" s="28">
        <f>U25+U27</f>
        <v>0</v>
      </c>
      <c r="V15" s="29">
        <f>U15/T15*100</f>
        <v>0</v>
      </c>
      <c r="W15" s="28">
        <f>W25+W27</f>
        <v>298.60000000000002</v>
      </c>
      <c r="X15" s="28">
        <f>X25+X27</f>
        <v>0</v>
      </c>
      <c r="Y15" s="29">
        <f>X15/W15*100</f>
        <v>0</v>
      </c>
      <c r="Z15" s="28">
        <f>Z25+Z27</f>
        <v>248.6</v>
      </c>
      <c r="AA15" s="28">
        <v>0</v>
      </c>
      <c r="AB15" s="29">
        <f>AA15/Z15*100</f>
        <v>0</v>
      </c>
      <c r="AC15" s="28">
        <f>AC25+AC27</f>
        <v>248.6</v>
      </c>
      <c r="AD15" s="28">
        <f>AD25+AD27</f>
        <v>0</v>
      </c>
      <c r="AE15" s="29">
        <f>AD15/AC15*100</f>
        <v>0</v>
      </c>
      <c r="AF15" s="28">
        <f>AF25+AF27</f>
        <v>248.6</v>
      </c>
      <c r="AG15" s="28">
        <f>AG25+AG27</f>
        <v>0</v>
      </c>
      <c r="AH15" s="29">
        <f>AG15/AF15*100</f>
        <v>0</v>
      </c>
      <c r="AI15" s="28">
        <f>AI25+AI27+AI32</f>
        <v>248.6</v>
      </c>
      <c r="AJ15" s="28">
        <f>AJ25+AJ27</f>
        <v>0</v>
      </c>
      <c r="AK15" s="29">
        <f>AJ15/AI15*100</f>
        <v>0</v>
      </c>
      <c r="AL15" s="29">
        <f>SUM(AL25)+AL27</f>
        <v>248.6</v>
      </c>
      <c r="AM15" s="29">
        <f>SUM(AM25)+AM27</f>
        <v>0</v>
      </c>
      <c r="AN15" s="29">
        <f>AM15/AL15*100</f>
        <v>0</v>
      </c>
      <c r="AO15" s="29">
        <f>SUM(AO25)+AO27</f>
        <v>497.6</v>
      </c>
      <c r="AP15" s="29"/>
      <c r="AQ15" s="29">
        <f>AP15/AO15*100</f>
        <v>0</v>
      </c>
      <c r="AR15" s="3"/>
      <c r="AS15" s="3"/>
      <c r="AT15" s="42"/>
      <c r="AU15" s="42"/>
      <c r="AV15" s="2"/>
      <c r="AW15" s="2"/>
      <c r="AX15" s="2"/>
      <c r="AY15" s="2"/>
    </row>
    <row r="16" spans="1:57" x14ac:dyDescent="0.25">
      <c r="A16" s="83"/>
      <c r="B16" s="84"/>
      <c r="C16" s="32" t="s">
        <v>16</v>
      </c>
      <c r="D16" s="33"/>
      <c r="E16" s="19"/>
      <c r="F16" s="19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3"/>
      <c r="AS16" s="3"/>
      <c r="AT16" s="42"/>
      <c r="AU16" s="42"/>
      <c r="AV16" s="2"/>
      <c r="AW16" s="2"/>
      <c r="AX16" s="2"/>
      <c r="AY16" s="2"/>
    </row>
    <row r="17" spans="1:51" ht="32.25" customHeight="1" x14ac:dyDescent="0.25">
      <c r="A17" s="83"/>
      <c r="B17" s="84"/>
      <c r="C17" s="32" t="s">
        <v>17</v>
      </c>
      <c r="D17" s="33"/>
      <c r="E17" s="28">
        <v>3033.6</v>
      </c>
      <c r="F17" s="28">
        <f>F25+F27</f>
        <v>492</v>
      </c>
      <c r="G17" s="29">
        <f>F17/E17*100</f>
        <v>16.218354430379748</v>
      </c>
      <c r="H17" s="28">
        <f>H25+H27</f>
        <v>0</v>
      </c>
      <c r="I17" s="28">
        <f>I25+I27</f>
        <v>0</v>
      </c>
      <c r="J17" s="29">
        <v>0</v>
      </c>
      <c r="K17" s="28">
        <f>K25+K27</f>
        <v>248.6</v>
      </c>
      <c r="L17" s="28">
        <f>L25+L27</f>
        <v>243.3</v>
      </c>
      <c r="M17" s="29">
        <f>L17/K17*100</f>
        <v>97.868061142397437</v>
      </c>
      <c r="N17" s="28">
        <f>N25+N27</f>
        <v>248.6</v>
      </c>
      <c r="O17" s="28">
        <f>O25+O27</f>
        <v>248.7</v>
      </c>
      <c r="P17" s="29">
        <f>O17/N17*100</f>
        <v>100.04022526146419</v>
      </c>
      <c r="Q17" s="28">
        <v>248.6</v>
      </c>
      <c r="R17" s="28">
        <f>R25+R27</f>
        <v>0</v>
      </c>
      <c r="S17" s="29">
        <f>R17/Q17*100</f>
        <v>0</v>
      </c>
      <c r="T17" s="28">
        <f>T25+T27</f>
        <v>248.6</v>
      </c>
      <c r="U17" s="28">
        <f>U25+U27</f>
        <v>0</v>
      </c>
      <c r="V17" s="29">
        <f>U17/T17*100</f>
        <v>0</v>
      </c>
      <c r="W17" s="28">
        <f>W25+W27</f>
        <v>298.60000000000002</v>
      </c>
      <c r="X17" s="28">
        <f>X25+X27</f>
        <v>0</v>
      </c>
      <c r="Y17" s="29">
        <f>X17/W17*100</f>
        <v>0</v>
      </c>
      <c r="Z17" s="28">
        <f>Z25+Z27</f>
        <v>248.6</v>
      </c>
      <c r="AA17" s="28">
        <v>0</v>
      </c>
      <c r="AB17" s="29">
        <f>AA17/Z17*100</f>
        <v>0</v>
      </c>
      <c r="AC17" s="28">
        <f>AC25+AC27</f>
        <v>248.6</v>
      </c>
      <c r="AD17" s="28">
        <f>AD25+AD27</f>
        <v>0</v>
      </c>
      <c r="AE17" s="29">
        <f>AD17/AC17*100</f>
        <v>0</v>
      </c>
      <c r="AF17" s="28">
        <f>AF25+AF27</f>
        <v>248.6</v>
      </c>
      <c r="AG17" s="28">
        <f>AG25+AG27</f>
        <v>0</v>
      </c>
      <c r="AH17" s="29">
        <f>AG17/AF17*100</f>
        <v>0</v>
      </c>
      <c r="AI17" s="28">
        <f>AI25+AI27+AI33</f>
        <v>248.6</v>
      </c>
      <c r="AJ17" s="28">
        <f>AJ25+AJ27</f>
        <v>0</v>
      </c>
      <c r="AK17" s="29">
        <f>AJ17/AI17*100</f>
        <v>0</v>
      </c>
      <c r="AL17" s="29">
        <f>SUM(AL25)+AL27</f>
        <v>248.6</v>
      </c>
      <c r="AM17" s="29"/>
      <c r="AN17" s="29">
        <f>AM17/AL17*100</f>
        <v>0</v>
      </c>
      <c r="AO17" s="29">
        <f>SUM(AO25)+AO27</f>
        <v>497.6</v>
      </c>
      <c r="AP17" s="29"/>
      <c r="AQ17" s="29">
        <f>AP17/AO17*100</f>
        <v>0</v>
      </c>
      <c r="AR17" s="3"/>
      <c r="AS17" s="3"/>
      <c r="AT17" s="42"/>
      <c r="AU17" s="42"/>
      <c r="AV17" s="2"/>
      <c r="AW17" s="2"/>
      <c r="AX17" s="2"/>
      <c r="AY17" s="2"/>
    </row>
    <row r="18" spans="1:51" ht="76.5" customHeight="1" x14ac:dyDescent="0.25">
      <c r="A18" s="83"/>
      <c r="B18" s="84"/>
      <c r="C18" s="6" t="s">
        <v>18</v>
      </c>
      <c r="D18" s="3"/>
      <c r="E18" s="19"/>
      <c r="F18" s="19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3"/>
      <c r="AS18" s="3"/>
      <c r="AT18" s="42"/>
      <c r="AU18" s="42"/>
      <c r="AV18" s="2"/>
      <c r="AW18" s="2"/>
      <c r="AX18" s="2"/>
      <c r="AY18" s="2"/>
    </row>
    <row r="19" spans="1:51" ht="46.5" customHeight="1" x14ac:dyDescent="0.25">
      <c r="A19" s="83"/>
      <c r="B19" s="84"/>
      <c r="C19" s="6" t="s">
        <v>19</v>
      </c>
      <c r="D19" s="3"/>
      <c r="E19" s="19"/>
      <c r="F19" s="19"/>
      <c r="G19" s="2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3"/>
      <c r="AS19" s="3"/>
      <c r="AT19" s="42"/>
      <c r="AU19" s="42"/>
      <c r="AV19" s="2"/>
      <c r="AW19" s="2"/>
      <c r="AX19" s="2"/>
      <c r="AY19" s="2"/>
    </row>
    <row r="20" spans="1:51" ht="45" x14ac:dyDescent="0.25">
      <c r="A20" s="85"/>
      <c r="B20" s="86"/>
      <c r="C20" s="34" t="s">
        <v>20</v>
      </c>
      <c r="D20" s="33"/>
      <c r="E20" s="28">
        <f>E23</f>
        <v>183.3</v>
      </c>
      <c r="F20" s="28">
        <f>R20+AA20+AM20+AP20</f>
        <v>0</v>
      </c>
      <c r="G20" s="29">
        <f>F20/E20*100</f>
        <v>0</v>
      </c>
      <c r="H20" s="28">
        <f>H23</f>
        <v>0</v>
      </c>
      <c r="I20" s="28">
        <f>I23</f>
        <v>0</v>
      </c>
      <c r="J20" s="29">
        <f>J23</f>
        <v>0</v>
      </c>
      <c r="K20" s="28">
        <v>0</v>
      </c>
      <c r="L20" s="28">
        <v>0</v>
      </c>
      <c r="M20" s="29">
        <v>0</v>
      </c>
      <c r="N20" s="28">
        <f>N23</f>
        <v>0</v>
      </c>
      <c r="O20" s="28">
        <f>O23</f>
        <v>3.4</v>
      </c>
      <c r="P20" s="29">
        <f t="shared" ref="P20:AK20" si="0">P23</f>
        <v>0</v>
      </c>
      <c r="Q20" s="28">
        <v>20.5</v>
      </c>
      <c r="R20" s="28">
        <f>R23</f>
        <v>0</v>
      </c>
      <c r="S20" s="29">
        <f t="shared" si="0"/>
        <v>0</v>
      </c>
      <c r="T20" s="28">
        <v>0</v>
      </c>
      <c r="U20" s="28">
        <v>0</v>
      </c>
      <c r="V20" s="29">
        <v>0</v>
      </c>
      <c r="W20" s="28">
        <f t="shared" si="0"/>
        <v>0</v>
      </c>
      <c r="X20" s="28">
        <v>0</v>
      </c>
      <c r="Y20" s="29">
        <f t="shared" si="0"/>
        <v>0</v>
      </c>
      <c r="Z20" s="28">
        <v>50.7</v>
      </c>
      <c r="AA20" s="28">
        <f>AA23</f>
        <v>0</v>
      </c>
      <c r="AB20" s="29">
        <f>AB23</f>
        <v>0</v>
      </c>
      <c r="AC20" s="28">
        <f t="shared" si="0"/>
        <v>0</v>
      </c>
      <c r="AD20" s="28">
        <f t="shared" si="0"/>
        <v>0</v>
      </c>
      <c r="AE20" s="29">
        <f t="shared" si="0"/>
        <v>0</v>
      </c>
      <c r="AF20" s="28">
        <v>0</v>
      </c>
      <c r="AG20" s="28">
        <v>0</v>
      </c>
      <c r="AH20" s="29">
        <v>0</v>
      </c>
      <c r="AI20" s="28">
        <f t="shared" si="0"/>
        <v>0</v>
      </c>
      <c r="AJ20" s="28">
        <f t="shared" si="0"/>
        <v>0</v>
      </c>
      <c r="AK20" s="29">
        <f t="shared" si="0"/>
        <v>0</v>
      </c>
      <c r="AL20" s="29">
        <v>30.4</v>
      </c>
      <c r="AM20" s="29">
        <f>AM23</f>
        <v>0</v>
      </c>
      <c r="AN20" s="29">
        <f>AM20/AL20*100</f>
        <v>0</v>
      </c>
      <c r="AO20" s="29">
        <v>81.7</v>
      </c>
      <c r="AP20" s="29">
        <f>AP23</f>
        <v>0</v>
      </c>
      <c r="AQ20" s="29">
        <f>AP20/AO20*100</f>
        <v>0</v>
      </c>
      <c r="AR20" s="3"/>
      <c r="AS20" s="3"/>
      <c r="AT20" s="42"/>
      <c r="AU20" s="42"/>
      <c r="AV20" s="2"/>
      <c r="AW20" s="2"/>
      <c r="AX20" s="2"/>
      <c r="AY20" s="2"/>
    </row>
    <row r="21" spans="1:51" ht="17.25" customHeight="1" x14ac:dyDescent="0.25">
      <c r="A21" s="77" t="s">
        <v>21</v>
      </c>
      <c r="B21" s="88" t="s">
        <v>46</v>
      </c>
      <c r="C21" s="4" t="s">
        <v>12</v>
      </c>
      <c r="D21" s="89" t="s">
        <v>36</v>
      </c>
      <c r="E21" s="30">
        <f t="shared" ref="E21:F23" si="1">H21+K21+N21+Q21+T21+W21+Z21+AC21+AF21+AI21+AL21+AO21</f>
        <v>183.3</v>
      </c>
      <c r="F21" s="28">
        <f t="shared" si="1"/>
        <v>3.4</v>
      </c>
      <c r="G21" s="29">
        <f>F21/E21*100</f>
        <v>1.8548827059465356</v>
      </c>
      <c r="H21" s="27">
        <v>0</v>
      </c>
      <c r="I21" s="27">
        <v>0</v>
      </c>
      <c r="J21" s="27"/>
      <c r="K21" s="27">
        <v>0</v>
      </c>
      <c r="L21" s="27">
        <v>0</v>
      </c>
      <c r="M21" s="36">
        <v>0</v>
      </c>
      <c r="N21" s="27">
        <v>0</v>
      </c>
      <c r="O21" s="27">
        <v>3.4</v>
      </c>
      <c r="P21" s="27"/>
      <c r="Q21" s="27">
        <v>20.5</v>
      </c>
      <c r="R21" s="36">
        <v>0</v>
      </c>
      <c r="S21" s="27"/>
      <c r="T21" s="27">
        <v>0</v>
      </c>
      <c r="U21" s="27">
        <v>0</v>
      </c>
      <c r="V21" s="27"/>
      <c r="W21" s="27"/>
      <c r="X21" s="27">
        <v>0</v>
      </c>
      <c r="Y21" s="27"/>
      <c r="Z21" s="27">
        <v>50.7</v>
      </c>
      <c r="AA21" s="27">
        <v>0</v>
      </c>
      <c r="AB21" s="27"/>
      <c r="AC21" s="27"/>
      <c r="AD21" s="27">
        <v>0</v>
      </c>
      <c r="AE21" s="27"/>
      <c r="AF21" s="27">
        <v>0</v>
      </c>
      <c r="AG21" s="27">
        <v>0</v>
      </c>
      <c r="AH21" s="27"/>
      <c r="AI21" s="27">
        <v>0</v>
      </c>
      <c r="AJ21" s="27">
        <v>0</v>
      </c>
      <c r="AK21" s="27">
        <v>0</v>
      </c>
      <c r="AL21" s="43">
        <v>30.4</v>
      </c>
      <c r="AM21" s="51"/>
      <c r="AN21" s="43">
        <f>AM21/AL21*100</f>
        <v>0</v>
      </c>
      <c r="AO21" s="43">
        <v>81.7</v>
      </c>
      <c r="AP21" s="43"/>
      <c r="AQ21" s="43">
        <f>AP21/AO21*100</f>
        <v>0</v>
      </c>
      <c r="AR21" s="60" t="s">
        <v>48</v>
      </c>
      <c r="AS21" s="58"/>
      <c r="AT21" s="42"/>
      <c r="AU21" s="42"/>
    </row>
    <row r="22" spans="1:51" ht="30" x14ac:dyDescent="0.25">
      <c r="A22" s="87"/>
      <c r="B22" s="88"/>
      <c r="C22" s="5" t="s">
        <v>14</v>
      </c>
      <c r="D22" s="90"/>
      <c r="E22" s="28">
        <f t="shared" si="1"/>
        <v>183.3</v>
      </c>
      <c r="F22" s="28">
        <f t="shared" si="1"/>
        <v>3.4</v>
      </c>
      <c r="G22" s="29">
        <f>F22/E22*100</f>
        <v>1.8548827059465356</v>
      </c>
      <c r="H22" s="27">
        <v>0</v>
      </c>
      <c r="I22" s="27">
        <v>0</v>
      </c>
      <c r="J22" s="27"/>
      <c r="K22" s="27">
        <v>0</v>
      </c>
      <c r="L22" s="27">
        <v>0</v>
      </c>
      <c r="M22" s="36">
        <v>0</v>
      </c>
      <c r="N22" s="27">
        <v>0</v>
      </c>
      <c r="O22" s="27">
        <v>3.4</v>
      </c>
      <c r="P22" s="27"/>
      <c r="Q22" s="27">
        <v>20.5</v>
      </c>
      <c r="R22" s="36">
        <v>0</v>
      </c>
      <c r="S22" s="27"/>
      <c r="T22" s="27">
        <v>0</v>
      </c>
      <c r="U22" s="27">
        <v>0</v>
      </c>
      <c r="V22" s="27"/>
      <c r="W22" s="27"/>
      <c r="X22" s="27">
        <v>0</v>
      </c>
      <c r="Y22" s="27"/>
      <c r="Z22" s="27">
        <v>50.7</v>
      </c>
      <c r="AA22" s="27">
        <v>0</v>
      </c>
      <c r="AB22" s="27"/>
      <c r="AC22" s="27"/>
      <c r="AD22" s="27">
        <v>0</v>
      </c>
      <c r="AE22" s="27"/>
      <c r="AF22" s="27">
        <v>0</v>
      </c>
      <c r="AG22" s="27">
        <v>0</v>
      </c>
      <c r="AH22" s="27"/>
      <c r="AI22" s="27">
        <v>0</v>
      </c>
      <c r="AJ22" s="27">
        <v>0</v>
      </c>
      <c r="AK22" s="27">
        <v>0</v>
      </c>
      <c r="AL22" s="43">
        <v>30.4</v>
      </c>
      <c r="AM22" s="51"/>
      <c r="AN22" s="43">
        <f>AM22/AL22*100</f>
        <v>0</v>
      </c>
      <c r="AO22" s="47">
        <v>81.7</v>
      </c>
      <c r="AP22" s="47"/>
      <c r="AQ22" s="47">
        <f>AP22/AO22*100</f>
        <v>0</v>
      </c>
      <c r="AR22" s="95"/>
      <c r="AS22" s="96"/>
      <c r="AT22" s="42"/>
      <c r="AU22" s="42"/>
    </row>
    <row r="23" spans="1:51" ht="71.25" customHeight="1" x14ac:dyDescent="0.25">
      <c r="A23" s="78"/>
      <c r="B23" s="88"/>
      <c r="C23" s="4" t="s">
        <v>37</v>
      </c>
      <c r="D23" s="91"/>
      <c r="E23" s="28">
        <f t="shared" si="1"/>
        <v>183.3</v>
      </c>
      <c r="F23" s="28">
        <f t="shared" si="1"/>
        <v>3.4</v>
      </c>
      <c r="G23" s="29">
        <f t="shared" ref="G23" si="2">F23/E23*100</f>
        <v>1.8548827059465356</v>
      </c>
      <c r="H23" s="27">
        <v>0</v>
      </c>
      <c r="I23" s="27">
        <v>0</v>
      </c>
      <c r="J23" s="27"/>
      <c r="K23" s="27">
        <v>0</v>
      </c>
      <c r="L23" s="37">
        <v>0</v>
      </c>
      <c r="M23" s="36">
        <v>0</v>
      </c>
      <c r="N23" s="27">
        <v>0</v>
      </c>
      <c r="O23" s="27">
        <v>3.4</v>
      </c>
      <c r="P23" s="27"/>
      <c r="Q23" s="27">
        <v>20.5</v>
      </c>
      <c r="R23" s="36">
        <v>0</v>
      </c>
      <c r="S23" s="27"/>
      <c r="T23" s="27">
        <v>0</v>
      </c>
      <c r="U23" s="27">
        <v>0</v>
      </c>
      <c r="V23" s="27"/>
      <c r="W23" s="27"/>
      <c r="X23" s="27">
        <v>0</v>
      </c>
      <c r="Y23" s="27"/>
      <c r="Z23" s="27">
        <v>50.7</v>
      </c>
      <c r="AA23" s="27">
        <v>0</v>
      </c>
      <c r="AB23" s="27"/>
      <c r="AC23" s="27"/>
      <c r="AD23" s="27">
        <v>0</v>
      </c>
      <c r="AE23" s="27"/>
      <c r="AF23" s="27">
        <v>0</v>
      </c>
      <c r="AG23" s="27">
        <v>0</v>
      </c>
      <c r="AH23" s="27"/>
      <c r="AI23" s="27">
        <v>0</v>
      </c>
      <c r="AJ23" s="27">
        <v>0</v>
      </c>
      <c r="AK23" s="27">
        <v>0</v>
      </c>
      <c r="AL23" s="47">
        <v>30.4</v>
      </c>
      <c r="AM23" s="47"/>
      <c r="AN23" s="47">
        <f>AM23/AL23*100</f>
        <v>0</v>
      </c>
      <c r="AO23" s="47">
        <v>81.7</v>
      </c>
      <c r="AP23" s="47"/>
      <c r="AQ23" s="47">
        <f>AP23/AO23*100</f>
        <v>0</v>
      </c>
      <c r="AR23" s="61"/>
      <c r="AS23" s="59"/>
      <c r="AT23" s="42"/>
      <c r="AU23" s="42"/>
    </row>
    <row r="24" spans="1:51" ht="52.5" customHeight="1" x14ac:dyDescent="0.25">
      <c r="A24" s="71" t="s">
        <v>22</v>
      </c>
      <c r="B24" s="54" t="s">
        <v>38</v>
      </c>
      <c r="C24" s="4" t="s">
        <v>12</v>
      </c>
      <c r="D24" s="56" t="s">
        <v>39</v>
      </c>
      <c r="E24" s="30">
        <f>H24+K24+N24+Q24+T24+W24+Z24+AC24+AF24+AI24+AL24+AO24</f>
        <v>2983.5999999999995</v>
      </c>
      <c r="F24" s="28">
        <f t="shared" ref="F24:F27" si="3">I24+L24+O24+R24+U24+X24+AA24+AD24+AG24+AJ24</f>
        <v>492</v>
      </c>
      <c r="G24" s="29">
        <f>F24/E24*100</f>
        <v>16.490146132189302</v>
      </c>
      <c r="H24" s="27">
        <v>0</v>
      </c>
      <c r="I24" s="27">
        <v>0</v>
      </c>
      <c r="J24" s="35">
        <v>0</v>
      </c>
      <c r="K24" s="27">
        <v>248.6</v>
      </c>
      <c r="L24" s="27">
        <v>243.3</v>
      </c>
      <c r="M24" s="35">
        <f t="shared" ref="M24:M25" si="4">L24/K24*100</f>
        <v>97.868061142397437</v>
      </c>
      <c r="N24" s="27">
        <v>248.6</v>
      </c>
      <c r="O24" s="27">
        <v>248.7</v>
      </c>
      <c r="P24" s="35">
        <f t="shared" ref="P24:P25" si="5">O24/N24*100</f>
        <v>100.04022526146419</v>
      </c>
      <c r="Q24" s="27">
        <v>248.6</v>
      </c>
      <c r="R24" s="27">
        <v>0</v>
      </c>
      <c r="S24" s="35">
        <f t="shared" ref="S24:S25" si="6">R24/Q24*100</f>
        <v>0</v>
      </c>
      <c r="T24" s="27">
        <v>248.6</v>
      </c>
      <c r="U24" s="27">
        <v>0</v>
      </c>
      <c r="V24" s="35">
        <f t="shared" ref="V24:V29" si="7">U24/T24*100</f>
        <v>0</v>
      </c>
      <c r="W24" s="27">
        <v>248.6</v>
      </c>
      <c r="X24" s="27">
        <v>0</v>
      </c>
      <c r="Y24" s="27">
        <f>X24/W24*100</f>
        <v>0</v>
      </c>
      <c r="Z24" s="27">
        <v>248.6</v>
      </c>
      <c r="AA24" s="27">
        <v>0</v>
      </c>
      <c r="AB24" s="27">
        <f t="shared" ref="AB24:AB29" si="8">AA24/Z24*100</f>
        <v>0</v>
      </c>
      <c r="AC24" s="27">
        <v>248.6</v>
      </c>
      <c r="AD24" s="27">
        <v>0</v>
      </c>
      <c r="AE24" s="27">
        <f t="shared" ref="AE24:AE29" si="9">AD24/AC24*100</f>
        <v>0</v>
      </c>
      <c r="AF24" s="27">
        <v>248.6</v>
      </c>
      <c r="AG24" s="27">
        <v>0</v>
      </c>
      <c r="AH24" s="27">
        <f t="shared" ref="AH24:AH29" si="10">AG24/AF24*100</f>
        <v>0</v>
      </c>
      <c r="AI24" s="27">
        <v>248.6</v>
      </c>
      <c r="AJ24" s="27">
        <v>0</v>
      </c>
      <c r="AK24" s="27">
        <f t="shared" ref="AK24:AK29" si="11">AJ24/AI24*100</f>
        <v>0</v>
      </c>
      <c r="AL24" s="43">
        <v>248.6</v>
      </c>
      <c r="AM24" s="43"/>
      <c r="AN24" s="43">
        <f>AM24/AL24*100</f>
        <v>0</v>
      </c>
      <c r="AO24" s="43">
        <v>497.6</v>
      </c>
      <c r="AP24" s="43"/>
      <c r="AQ24" s="43">
        <f>AP24/AO24*100</f>
        <v>0</v>
      </c>
      <c r="AR24" s="60" t="s">
        <v>47</v>
      </c>
      <c r="AS24" s="58"/>
      <c r="AT24" s="42"/>
      <c r="AU24" s="42"/>
    </row>
    <row r="25" spans="1:51" ht="92.25" customHeight="1" x14ac:dyDescent="0.25">
      <c r="A25" s="72"/>
      <c r="B25" s="55"/>
      <c r="C25" s="4" t="s">
        <v>15</v>
      </c>
      <c r="D25" s="57"/>
      <c r="E25" s="30">
        <f>H25+K25+N25+Q25+T25+W25+Z25+AC25+AF25+AI25+AL25+AO25</f>
        <v>2983.5999999999995</v>
      </c>
      <c r="F25" s="28">
        <f t="shared" si="3"/>
        <v>492</v>
      </c>
      <c r="G25" s="29">
        <f>F25/E25*100</f>
        <v>16.490146132189302</v>
      </c>
      <c r="H25" s="27">
        <v>0</v>
      </c>
      <c r="I25" s="27">
        <v>0</v>
      </c>
      <c r="J25" s="35">
        <v>0</v>
      </c>
      <c r="K25" s="27">
        <v>248.6</v>
      </c>
      <c r="L25" s="27">
        <v>243.3</v>
      </c>
      <c r="M25" s="35">
        <f t="shared" si="4"/>
        <v>97.868061142397437</v>
      </c>
      <c r="N25" s="27">
        <v>248.6</v>
      </c>
      <c r="O25" s="27">
        <v>248.7</v>
      </c>
      <c r="P25" s="35">
        <f t="shared" si="5"/>
        <v>100.04022526146419</v>
      </c>
      <c r="Q25" s="27">
        <v>248.6</v>
      </c>
      <c r="R25" s="27">
        <v>0</v>
      </c>
      <c r="S25" s="35">
        <f t="shared" si="6"/>
        <v>0</v>
      </c>
      <c r="T25" s="27">
        <v>248.6</v>
      </c>
      <c r="U25" s="27">
        <v>0</v>
      </c>
      <c r="V25" s="35">
        <f t="shared" si="7"/>
        <v>0</v>
      </c>
      <c r="W25" s="27">
        <v>248.6</v>
      </c>
      <c r="X25" s="27">
        <v>0</v>
      </c>
      <c r="Y25" s="27">
        <f t="shared" ref="Y25:Y29" si="12">X25/W25*100</f>
        <v>0</v>
      </c>
      <c r="Z25" s="27">
        <v>248.6</v>
      </c>
      <c r="AA25" s="27">
        <v>0</v>
      </c>
      <c r="AB25" s="27">
        <f t="shared" si="8"/>
        <v>0</v>
      </c>
      <c r="AC25" s="27">
        <v>248.6</v>
      </c>
      <c r="AD25" s="27">
        <v>0</v>
      </c>
      <c r="AE25" s="27">
        <f t="shared" si="9"/>
        <v>0</v>
      </c>
      <c r="AF25" s="27">
        <v>248.6</v>
      </c>
      <c r="AG25" s="27">
        <v>0</v>
      </c>
      <c r="AH25" s="27">
        <f t="shared" si="10"/>
        <v>0</v>
      </c>
      <c r="AI25" s="27">
        <v>248.6</v>
      </c>
      <c r="AJ25" s="27">
        <v>0</v>
      </c>
      <c r="AK25" s="27">
        <f t="shared" si="11"/>
        <v>0</v>
      </c>
      <c r="AL25" s="47">
        <v>248.6</v>
      </c>
      <c r="AM25" s="47"/>
      <c r="AN25" s="47">
        <f>AM25/AL25*100</f>
        <v>0</v>
      </c>
      <c r="AO25" s="47">
        <v>497.6</v>
      </c>
      <c r="AP25" s="47"/>
      <c r="AQ25" s="47">
        <f>AP25/AO25*100</f>
        <v>0</v>
      </c>
      <c r="AR25" s="61"/>
      <c r="AS25" s="59"/>
      <c r="AT25" s="42"/>
      <c r="AU25" s="42"/>
    </row>
    <row r="26" spans="1:51" ht="35.25" customHeight="1" x14ac:dyDescent="0.25">
      <c r="A26" s="71" t="s">
        <v>23</v>
      </c>
      <c r="B26" s="73" t="s">
        <v>40</v>
      </c>
      <c r="C26" s="4" t="s">
        <v>12</v>
      </c>
      <c r="D26" s="75" t="s">
        <v>41</v>
      </c>
      <c r="E26" s="30">
        <v>50</v>
      </c>
      <c r="F26" s="28">
        <f t="shared" si="3"/>
        <v>0</v>
      </c>
      <c r="G26" s="29">
        <f t="shared" ref="G26:G27" si="13">F26/E26*100</f>
        <v>0</v>
      </c>
      <c r="H26" s="27">
        <v>0</v>
      </c>
      <c r="I26" s="27">
        <v>0</v>
      </c>
      <c r="J26" s="27"/>
      <c r="K26" s="27">
        <v>0</v>
      </c>
      <c r="L26" s="27">
        <v>0</v>
      </c>
      <c r="M26" s="27"/>
      <c r="N26" s="27">
        <v>0</v>
      </c>
      <c r="O26" s="27">
        <v>0</v>
      </c>
      <c r="P26" s="27"/>
      <c r="Q26" s="27">
        <v>0</v>
      </c>
      <c r="R26" s="27">
        <v>0</v>
      </c>
      <c r="S26" s="27"/>
      <c r="T26" s="27">
        <v>0</v>
      </c>
      <c r="U26" s="27">
        <v>0</v>
      </c>
      <c r="V26" s="27"/>
      <c r="W26" s="27">
        <v>50</v>
      </c>
      <c r="X26" s="27">
        <v>0</v>
      </c>
      <c r="Y26" s="27"/>
      <c r="Z26" s="27">
        <v>0</v>
      </c>
      <c r="AA26" s="27">
        <v>0</v>
      </c>
      <c r="AB26" s="27"/>
      <c r="AC26" s="27">
        <v>0</v>
      </c>
      <c r="AD26" s="27">
        <v>0</v>
      </c>
      <c r="AE26" s="27"/>
      <c r="AF26" s="27">
        <v>0</v>
      </c>
      <c r="AG26" s="27">
        <v>0</v>
      </c>
      <c r="AH26" s="27"/>
      <c r="AI26" s="27">
        <v>0</v>
      </c>
      <c r="AJ26" s="27">
        <v>0</v>
      </c>
      <c r="AK26" s="27" t="e">
        <f t="shared" si="11"/>
        <v>#DIV/0!</v>
      </c>
      <c r="AL26" s="43">
        <v>0</v>
      </c>
      <c r="AM26" s="43"/>
      <c r="AN26" s="43"/>
      <c r="AO26" s="46">
        <v>0</v>
      </c>
      <c r="AP26" s="46"/>
      <c r="AQ26" s="46"/>
      <c r="AR26" s="60" t="s">
        <v>54</v>
      </c>
      <c r="AS26" s="60"/>
      <c r="AT26" s="42"/>
      <c r="AU26" s="42"/>
    </row>
    <row r="27" spans="1:51" ht="53.25" customHeight="1" x14ac:dyDescent="0.25">
      <c r="A27" s="72"/>
      <c r="B27" s="74"/>
      <c r="C27" s="4" t="s">
        <v>15</v>
      </c>
      <c r="D27" s="76"/>
      <c r="E27" s="30">
        <v>50</v>
      </c>
      <c r="F27" s="28">
        <f t="shared" si="3"/>
        <v>0</v>
      </c>
      <c r="G27" s="29">
        <f t="shared" si="13"/>
        <v>0</v>
      </c>
      <c r="H27" s="27">
        <v>0</v>
      </c>
      <c r="I27" s="27">
        <v>0</v>
      </c>
      <c r="J27" s="27"/>
      <c r="K27" s="27">
        <v>0</v>
      </c>
      <c r="L27" s="27">
        <v>0</v>
      </c>
      <c r="M27" s="27"/>
      <c r="N27" s="27">
        <v>0</v>
      </c>
      <c r="O27" s="27">
        <v>0</v>
      </c>
      <c r="P27" s="27"/>
      <c r="Q27" s="27">
        <v>0</v>
      </c>
      <c r="R27" s="27">
        <v>0</v>
      </c>
      <c r="S27" s="27"/>
      <c r="T27" s="27">
        <v>0</v>
      </c>
      <c r="U27" s="27">
        <v>0</v>
      </c>
      <c r="V27" s="27"/>
      <c r="W27" s="27">
        <v>50</v>
      </c>
      <c r="X27" s="27">
        <v>0</v>
      </c>
      <c r="Y27" s="27"/>
      <c r="Z27" s="27">
        <v>0</v>
      </c>
      <c r="AA27" s="27">
        <v>0</v>
      </c>
      <c r="AB27" s="27"/>
      <c r="AC27" s="27">
        <v>0</v>
      </c>
      <c r="AD27" s="27">
        <v>0</v>
      </c>
      <c r="AE27" s="27"/>
      <c r="AF27" s="27">
        <v>0</v>
      </c>
      <c r="AG27" s="27">
        <v>0</v>
      </c>
      <c r="AH27" s="27"/>
      <c r="AI27" s="27">
        <v>0</v>
      </c>
      <c r="AJ27" s="27">
        <v>0</v>
      </c>
      <c r="AK27" s="27" t="e">
        <f t="shared" si="11"/>
        <v>#DIV/0!</v>
      </c>
      <c r="AL27" s="47">
        <v>0</v>
      </c>
      <c r="AM27" s="47"/>
      <c r="AN27" s="47"/>
      <c r="AO27" s="47">
        <v>0</v>
      </c>
      <c r="AP27" s="47"/>
      <c r="AQ27" s="47"/>
      <c r="AR27" s="61"/>
      <c r="AS27" s="61"/>
      <c r="AT27" s="42"/>
      <c r="AU27" s="42"/>
    </row>
    <row r="28" spans="1:51" ht="173.25" customHeight="1" x14ac:dyDescent="0.25">
      <c r="A28" s="77" t="s">
        <v>43</v>
      </c>
      <c r="B28" s="79" t="s">
        <v>42</v>
      </c>
      <c r="C28" s="4" t="s">
        <v>12</v>
      </c>
      <c r="D28" s="56" t="s">
        <v>53</v>
      </c>
      <c r="E28" s="30">
        <v>1098.5</v>
      </c>
      <c r="F28" s="28">
        <f>F29</f>
        <v>220.79999999999998</v>
      </c>
      <c r="G28" s="29">
        <f t="shared" ref="G28:G31" si="14">F28/E28*100</f>
        <v>20.100136549840691</v>
      </c>
      <c r="H28" s="27">
        <v>88.2</v>
      </c>
      <c r="I28" s="27">
        <v>62.7</v>
      </c>
      <c r="J28" s="35">
        <f>I28/H28*100</f>
        <v>71.088435374149668</v>
      </c>
      <c r="K28" s="27">
        <v>88.2</v>
      </c>
      <c r="L28" s="27">
        <v>92.5</v>
      </c>
      <c r="M28" s="35">
        <f>L28/K28*100</f>
        <v>104.87528344671202</v>
      </c>
      <c r="N28" s="27">
        <v>88.2</v>
      </c>
      <c r="O28" s="38">
        <v>65.599999999999994</v>
      </c>
      <c r="P28" s="39">
        <f t="shared" ref="P28:P29" si="15">O28/N28*100</f>
        <v>74.376417233560076</v>
      </c>
      <c r="Q28" s="27">
        <v>88.2</v>
      </c>
      <c r="R28" s="36">
        <v>0</v>
      </c>
      <c r="S28" s="27">
        <f t="shared" ref="S28" si="16">R28/Q28*100</f>
        <v>0</v>
      </c>
      <c r="T28" s="27">
        <v>88.2</v>
      </c>
      <c r="U28" s="27">
        <v>0</v>
      </c>
      <c r="V28" s="27">
        <f t="shared" si="7"/>
        <v>0</v>
      </c>
      <c r="W28" s="27">
        <v>88.2</v>
      </c>
      <c r="X28" s="27">
        <v>0</v>
      </c>
      <c r="Y28" s="27">
        <f t="shared" si="12"/>
        <v>0</v>
      </c>
      <c r="Z28" s="41">
        <v>88.2</v>
      </c>
      <c r="AA28" s="41">
        <v>0</v>
      </c>
      <c r="AB28" s="27">
        <f t="shared" si="8"/>
        <v>0</v>
      </c>
      <c r="AC28" s="41">
        <v>88.2</v>
      </c>
      <c r="AD28" s="41">
        <v>0</v>
      </c>
      <c r="AE28" s="27">
        <f t="shared" si="9"/>
        <v>0</v>
      </c>
      <c r="AF28" s="41">
        <v>88.2</v>
      </c>
      <c r="AG28" s="41">
        <v>0</v>
      </c>
      <c r="AH28" s="27">
        <f>AG28/AF28*100</f>
        <v>0</v>
      </c>
      <c r="AI28" s="27">
        <v>88.2</v>
      </c>
      <c r="AJ28" s="41">
        <v>0</v>
      </c>
      <c r="AK28" s="27">
        <f t="shared" si="11"/>
        <v>0</v>
      </c>
      <c r="AL28" s="43">
        <v>128.19999999999999</v>
      </c>
      <c r="AM28" s="43"/>
      <c r="AN28" s="43">
        <f>AM28/AL28*100</f>
        <v>0</v>
      </c>
      <c r="AO28" s="43">
        <v>88.3</v>
      </c>
      <c r="AP28" s="43"/>
      <c r="AQ28" s="43">
        <f>AP28/AO28*100</f>
        <v>0</v>
      </c>
      <c r="AR28" s="60" t="s">
        <v>55</v>
      </c>
      <c r="AS28" s="58"/>
      <c r="AT28" s="42"/>
      <c r="AU28" s="42"/>
    </row>
    <row r="29" spans="1:51" ht="188.25" customHeight="1" x14ac:dyDescent="0.25">
      <c r="A29" s="78"/>
      <c r="B29" s="80"/>
      <c r="C29" s="4" t="s">
        <v>14</v>
      </c>
      <c r="D29" s="57"/>
      <c r="E29" s="30">
        <v>1098.5</v>
      </c>
      <c r="F29" s="28">
        <f>I29+L29+O29+R29+U29+X29+AA29+AD29+AG29+AJ29</f>
        <v>220.79999999999998</v>
      </c>
      <c r="G29" s="29">
        <f t="shared" si="14"/>
        <v>20.100136549840691</v>
      </c>
      <c r="H29" s="7">
        <v>88.2</v>
      </c>
      <c r="I29" s="27">
        <v>62.7</v>
      </c>
      <c r="J29" s="35">
        <f>I29/H29*100</f>
        <v>71.088435374149668</v>
      </c>
      <c r="K29" s="27">
        <v>88.2</v>
      </c>
      <c r="L29" s="27">
        <v>92.5</v>
      </c>
      <c r="M29" s="35">
        <f>L29/K29*100</f>
        <v>104.87528344671202</v>
      </c>
      <c r="N29" s="27">
        <v>88.2</v>
      </c>
      <c r="O29" s="38">
        <v>65.599999999999994</v>
      </c>
      <c r="P29" s="39">
        <f t="shared" si="15"/>
        <v>74.376417233560076</v>
      </c>
      <c r="Q29" s="27" t="s">
        <v>59</v>
      </c>
      <c r="R29" s="36">
        <v>0</v>
      </c>
      <c r="S29" s="27">
        <v>0</v>
      </c>
      <c r="T29" s="27">
        <v>88.2</v>
      </c>
      <c r="U29" s="27">
        <v>0</v>
      </c>
      <c r="V29" s="27">
        <f t="shared" si="7"/>
        <v>0</v>
      </c>
      <c r="W29" s="27">
        <v>88.2</v>
      </c>
      <c r="X29" s="27">
        <v>0</v>
      </c>
      <c r="Y29" s="27">
        <f t="shared" si="12"/>
        <v>0</v>
      </c>
      <c r="Z29" s="27">
        <v>88.2</v>
      </c>
      <c r="AA29" s="27">
        <v>0</v>
      </c>
      <c r="AB29" s="27">
        <f t="shared" si="8"/>
        <v>0</v>
      </c>
      <c r="AC29" s="27">
        <v>88.2</v>
      </c>
      <c r="AD29" s="27">
        <v>0</v>
      </c>
      <c r="AE29" s="27">
        <f t="shared" si="9"/>
        <v>0</v>
      </c>
      <c r="AF29" s="27">
        <v>88.2</v>
      </c>
      <c r="AG29" s="27">
        <v>0</v>
      </c>
      <c r="AH29" s="27">
        <f t="shared" si="10"/>
        <v>0</v>
      </c>
      <c r="AI29" s="27">
        <v>88.2</v>
      </c>
      <c r="AJ29" s="27">
        <v>0</v>
      </c>
      <c r="AK29" s="27">
        <f t="shared" si="11"/>
        <v>0</v>
      </c>
      <c r="AL29" s="47">
        <v>128.19999999999999</v>
      </c>
      <c r="AM29" s="47"/>
      <c r="AN29" s="47">
        <f>AM29/AL29*100</f>
        <v>0</v>
      </c>
      <c r="AO29" s="47">
        <v>88.3</v>
      </c>
      <c r="AP29" s="47"/>
      <c r="AQ29" s="47">
        <f>AP29/AO29*100</f>
        <v>0</v>
      </c>
      <c r="AR29" s="61"/>
      <c r="AS29" s="59"/>
      <c r="AT29" s="42"/>
      <c r="AU29" s="42"/>
    </row>
    <row r="30" spans="1:51" ht="67.5" customHeight="1" x14ac:dyDescent="0.25">
      <c r="A30" s="63" t="s">
        <v>45</v>
      </c>
      <c r="B30" s="54" t="s">
        <v>44</v>
      </c>
      <c r="C30" s="4" t="s">
        <v>12</v>
      </c>
      <c r="D30" s="56" t="s">
        <v>53</v>
      </c>
      <c r="E30" s="30">
        <v>1.7</v>
      </c>
      <c r="F30" s="30">
        <v>0</v>
      </c>
      <c r="G30" s="29">
        <f t="shared" si="14"/>
        <v>0</v>
      </c>
      <c r="H30" s="27">
        <v>0</v>
      </c>
      <c r="I30" s="27">
        <v>0</v>
      </c>
      <c r="J30" s="27"/>
      <c r="K30" s="27">
        <v>0</v>
      </c>
      <c r="L30" s="27">
        <v>0</v>
      </c>
      <c r="M30" s="27"/>
      <c r="N30" s="27">
        <v>0</v>
      </c>
      <c r="O30" s="27">
        <v>0</v>
      </c>
      <c r="P30" s="27"/>
      <c r="Q30" s="14">
        <v>1.7</v>
      </c>
      <c r="R30" s="27">
        <v>0</v>
      </c>
      <c r="S30" s="27"/>
      <c r="T30" s="27">
        <v>0</v>
      </c>
      <c r="U30" s="27">
        <v>0</v>
      </c>
      <c r="V30" s="27"/>
      <c r="W30" s="27">
        <v>0</v>
      </c>
      <c r="X30" s="27">
        <v>0</v>
      </c>
      <c r="Y30" s="27"/>
      <c r="Z30" s="27">
        <v>0</v>
      </c>
      <c r="AA30" s="27">
        <v>0</v>
      </c>
      <c r="AB30" s="27"/>
      <c r="AC30" s="27">
        <v>0</v>
      </c>
      <c r="AD30" s="27">
        <v>0</v>
      </c>
      <c r="AE30" s="27"/>
      <c r="AF30" s="27">
        <v>0</v>
      </c>
      <c r="AG30" s="27">
        <v>0</v>
      </c>
      <c r="AH30" s="27"/>
      <c r="AI30" s="27">
        <v>0</v>
      </c>
      <c r="AJ30" s="27">
        <v>0</v>
      </c>
      <c r="AK30" s="27"/>
      <c r="AL30" s="43"/>
      <c r="AM30" s="43"/>
      <c r="AN30" s="43"/>
      <c r="AO30" s="43"/>
      <c r="AP30" s="51"/>
      <c r="AQ30" s="43"/>
      <c r="AR30" s="60" t="s">
        <v>63</v>
      </c>
      <c r="AS30" s="60"/>
      <c r="AT30" s="42"/>
      <c r="AU30" s="42"/>
    </row>
    <row r="31" spans="1:51" ht="84" customHeight="1" x14ac:dyDescent="0.25">
      <c r="A31" s="64"/>
      <c r="B31" s="55"/>
      <c r="C31" s="7" t="s">
        <v>13</v>
      </c>
      <c r="D31" s="57"/>
      <c r="E31" s="30">
        <v>1.7</v>
      </c>
      <c r="F31" s="30">
        <v>0</v>
      </c>
      <c r="G31" s="29">
        <f t="shared" si="14"/>
        <v>0</v>
      </c>
      <c r="H31" s="27">
        <v>0</v>
      </c>
      <c r="I31" s="27">
        <v>0</v>
      </c>
      <c r="J31" s="27"/>
      <c r="K31" s="27">
        <v>0</v>
      </c>
      <c r="L31" s="27">
        <v>0</v>
      </c>
      <c r="M31" s="27"/>
      <c r="N31" s="27">
        <v>0</v>
      </c>
      <c r="O31" s="27">
        <v>0</v>
      </c>
      <c r="P31" s="27"/>
      <c r="Q31" s="14">
        <v>1.7</v>
      </c>
      <c r="R31" s="27">
        <v>0</v>
      </c>
      <c r="S31" s="27"/>
      <c r="T31" s="27">
        <v>0</v>
      </c>
      <c r="U31" s="27">
        <v>0</v>
      </c>
      <c r="V31" s="27"/>
      <c r="W31" s="27">
        <v>0</v>
      </c>
      <c r="X31" s="27">
        <v>0</v>
      </c>
      <c r="Y31" s="27"/>
      <c r="Z31" s="27">
        <v>0</v>
      </c>
      <c r="AA31" s="27">
        <v>0</v>
      </c>
      <c r="AB31" s="27"/>
      <c r="AC31" s="27">
        <v>0</v>
      </c>
      <c r="AD31" s="27">
        <v>0</v>
      </c>
      <c r="AE31" s="27"/>
      <c r="AF31" s="27">
        <v>0</v>
      </c>
      <c r="AG31" s="27">
        <v>0</v>
      </c>
      <c r="AH31" s="27"/>
      <c r="AI31" s="27">
        <v>0</v>
      </c>
      <c r="AJ31" s="27">
        <v>0</v>
      </c>
      <c r="AK31" s="27"/>
      <c r="AL31" s="47"/>
      <c r="AM31" s="47"/>
      <c r="AN31" s="47"/>
      <c r="AO31" s="47"/>
      <c r="AP31" s="47"/>
      <c r="AQ31" s="47"/>
      <c r="AR31" s="61"/>
      <c r="AS31" s="61"/>
      <c r="AT31" s="42"/>
      <c r="AU31" s="42"/>
    </row>
    <row r="32" spans="1:51" ht="86.25" customHeight="1" x14ac:dyDescent="0.25">
      <c r="A32" s="52" t="s">
        <v>50</v>
      </c>
      <c r="B32" s="54" t="s">
        <v>49</v>
      </c>
      <c r="C32" s="4" t="s">
        <v>12</v>
      </c>
      <c r="D32" s="56" t="s">
        <v>51</v>
      </c>
      <c r="E32" s="30">
        <v>0</v>
      </c>
      <c r="F32" s="30">
        <v>0</v>
      </c>
      <c r="G32" s="29">
        <v>0</v>
      </c>
      <c r="H32" s="40">
        <v>0</v>
      </c>
      <c r="I32" s="40">
        <v>0</v>
      </c>
      <c r="J32" s="40">
        <v>0</v>
      </c>
      <c r="K32" s="40"/>
      <c r="L32" s="40"/>
      <c r="M32" s="40"/>
      <c r="N32" s="40"/>
      <c r="O32" s="40"/>
      <c r="P32" s="40"/>
      <c r="Q32" s="14"/>
      <c r="R32" s="40"/>
      <c r="S32" s="40"/>
      <c r="T32" s="40"/>
      <c r="U32" s="40"/>
      <c r="V32" s="40"/>
      <c r="W32" s="40"/>
      <c r="X32" s="40">
        <v>0</v>
      </c>
      <c r="Y32" s="40"/>
      <c r="Z32" s="40"/>
      <c r="AA32" s="40">
        <v>0</v>
      </c>
      <c r="AB32" s="40"/>
      <c r="AC32" s="40"/>
      <c r="AD32" s="40">
        <v>0</v>
      </c>
      <c r="AE32" s="40"/>
      <c r="AF32" s="40"/>
      <c r="AG32" s="40">
        <v>0</v>
      </c>
      <c r="AH32" s="40"/>
      <c r="AI32" s="40">
        <v>0</v>
      </c>
      <c r="AJ32" s="40">
        <v>0</v>
      </c>
      <c r="AK32" s="40"/>
      <c r="AL32" s="43"/>
      <c r="AM32" s="43"/>
      <c r="AN32" s="43"/>
      <c r="AO32" s="43"/>
      <c r="AP32" s="43"/>
      <c r="AQ32" s="43"/>
      <c r="AR32" s="58"/>
      <c r="AS32" s="60"/>
      <c r="AT32" s="42"/>
      <c r="AU32" s="42"/>
    </row>
    <row r="33" spans="1:47" ht="144" customHeight="1" x14ac:dyDescent="0.25">
      <c r="A33" s="53"/>
      <c r="B33" s="55"/>
      <c r="C33" s="4" t="s">
        <v>15</v>
      </c>
      <c r="D33" s="57"/>
      <c r="E33" s="30">
        <v>0</v>
      </c>
      <c r="F33" s="30">
        <v>0</v>
      </c>
      <c r="G33" s="29">
        <v>0</v>
      </c>
      <c r="H33" s="40">
        <v>0</v>
      </c>
      <c r="I33" s="40">
        <v>0</v>
      </c>
      <c r="J33" s="40">
        <v>0</v>
      </c>
      <c r="K33" s="40"/>
      <c r="L33" s="40"/>
      <c r="M33" s="40"/>
      <c r="N33" s="40"/>
      <c r="O33" s="40"/>
      <c r="P33" s="40"/>
      <c r="Q33" s="14"/>
      <c r="R33" s="40"/>
      <c r="S33" s="40"/>
      <c r="T33" s="40"/>
      <c r="U33" s="40"/>
      <c r="V33" s="40"/>
      <c r="W33" s="40"/>
      <c r="X33" s="40">
        <v>0</v>
      </c>
      <c r="Y33" s="40"/>
      <c r="Z33" s="40"/>
      <c r="AA33" s="40">
        <v>0</v>
      </c>
      <c r="AB33" s="40"/>
      <c r="AC33" s="40"/>
      <c r="AD33" s="40">
        <v>0</v>
      </c>
      <c r="AE33" s="40"/>
      <c r="AF33" s="40"/>
      <c r="AG33" s="40">
        <v>0</v>
      </c>
      <c r="AH33" s="40"/>
      <c r="AI33" s="40">
        <v>0</v>
      </c>
      <c r="AJ33" s="40">
        <v>0</v>
      </c>
      <c r="AK33" s="40"/>
      <c r="AL33" s="47"/>
      <c r="AM33" s="47"/>
      <c r="AN33" s="47"/>
      <c r="AO33" s="47"/>
      <c r="AP33" s="47"/>
      <c r="AQ33" s="47"/>
      <c r="AR33" s="59"/>
      <c r="AS33" s="61"/>
      <c r="AT33" s="42"/>
      <c r="AU33" s="42"/>
    </row>
    <row r="34" spans="1:47" x14ac:dyDescent="0.25">
      <c r="A34" s="9" t="s">
        <v>33</v>
      </c>
      <c r="B34" s="21"/>
      <c r="C34" s="21"/>
      <c r="D34" s="21"/>
      <c r="E34" s="21"/>
      <c r="F34" s="21"/>
      <c r="G34" s="22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48"/>
      <c r="AM34" s="48"/>
      <c r="AN34" s="48"/>
      <c r="AO34" s="48"/>
      <c r="AP34" s="48"/>
      <c r="AQ34" s="48"/>
    </row>
    <row r="35" spans="1:47" x14ac:dyDescent="0.25">
      <c r="A35" s="23" t="s">
        <v>34</v>
      </c>
      <c r="B35" s="21"/>
      <c r="C35" s="21"/>
      <c r="D35" s="21"/>
      <c r="E35" s="21"/>
      <c r="F35" s="21"/>
      <c r="G35" s="22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48"/>
      <c r="AM35" s="48"/>
      <c r="AN35" s="48"/>
      <c r="AO35" s="48"/>
      <c r="AP35" s="48"/>
      <c r="AQ35" s="48"/>
    </row>
    <row r="36" spans="1:47" x14ac:dyDescent="0.25">
      <c r="A36" s="9" t="s">
        <v>32</v>
      </c>
      <c r="B36" s="21"/>
      <c r="C36" s="21"/>
      <c r="D36" s="21"/>
      <c r="E36" s="21"/>
      <c r="F36" s="21"/>
      <c r="G36" s="22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48"/>
      <c r="AM36" s="48"/>
      <c r="AN36" s="48"/>
      <c r="AO36" s="48"/>
      <c r="AP36" s="48"/>
      <c r="AQ36" s="48"/>
    </row>
    <row r="37" spans="1:47" x14ac:dyDescent="0.25">
      <c r="A37" s="9"/>
      <c r="B37" s="21"/>
      <c r="C37" s="21"/>
      <c r="D37" s="21"/>
      <c r="E37" s="21"/>
      <c r="F37" s="21"/>
      <c r="G37" s="22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48"/>
      <c r="AM37" s="48"/>
      <c r="AN37" s="48"/>
      <c r="AO37" s="48"/>
      <c r="AP37" s="48"/>
      <c r="AQ37" s="48"/>
    </row>
    <row r="38" spans="1:47" x14ac:dyDescent="0.25">
      <c r="A38" s="21"/>
      <c r="B38" s="21"/>
      <c r="C38" s="21"/>
      <c r="D38" s="21"/>
      <c r="E38" s="21"/>
      <c r="F38" s="21"/>
      <c r="G38" s="2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48"/>
      <c r="AM38" s="48"/>
      <c r="AN38" s="48"/>
      <c r="AO38" s="48"/>
      <c r="AP38" s="48"/>
      <c r="AQ38" s="48"/>
    </row>
    <row r="39" spans="1:47" x14ac:dyDescent="0.25">
      <c r="A39" s="65" t="s">
        <v>24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48"/>
      <c r="AM39" s="48"/>
      <c r="AN39" s="48"/>
      <c r="AO39" s="48"/>
      <c r="AP39" s="48"/>
      <c r="AQ39" s="48"/>
    </row>
    <row r="40" spans="1:47" x14ac:dyDescent="0.25">
      <c r="A40" s="24"/>
      <c r="B40" s="24"/>
      <c r="C40" s="24"/>
      <c r="D40" s="24"/>
      <c r="E40" s="24"/>
      <c r="F40" s="24"/>
      <c r="G40" s="25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</row>
    <row r="41" spans="1:47" x14ac:dyDescent="0.2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45"/>
      <c r="AM41" s="45"/>
      <c r="AN41" s="45"/>
      <c r="AO41" s="45"/>
      <c r="AP41" s="45"/>
      <c r="AQ41" s="45"/>
    </row>
    <row r="42" spans="1:47" x14ac:dyDescent="0.25">
      <c r="A42" s="10"/>
      <c r="B42" s="10"/>
      <c r="C42" s="10"/>
      <c r="D42" s="10"/>
      <c r="E42" s="10"/>
      <c r="F42" s="10"/>
      <c r="G42" s="2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7" x14ac:dyDescent="0.25">
      <c r="A43" s="10"/>
      <c r="B43" s="10"/>
      <c r="C43" s="10"/>
      <c r="D43" s="10"/>
      <c r="E43" s="10"/>
      <c r="F43" s="10"/>
      <c r="G43" s="26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7" x14ac:dyDescent="0.25">
      <c r="A44" s="10"/>
      <c r="B44" s="10"/>
      <c r="C44" s="10"/>
      <c r="D44" s="10"/>
      <c r="E44" s="10"/>
      <c r="F44" s="10"/>
      <c r="G44" s="26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7" x14ac:dyDescent="0.25">
      <c r="A45" s="10"/>
      <c r="B45" s="10"/>
      <c r="C45" s="10"/>
      <c r="D45" s="10"/>
      <c r="E45" s="10"/>
      <c r="F45" s="10"/>
      <c r="G45" s="26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7" x14ac:dyDescent="0.25">
      <c r="A46" s="10"/>
      <c r="B46" s="10"/>
      <c r="C46" s="10"/>
      <c r="D46" s="10"/>
      <c r="E46" s="10"/>
      <c r="F46" s="10"/>
      <c r="G46" s="26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7" x14ac:dyDescent="0.25">
      <c r="A47" s="10"/>
      <c r="B47" s="10"/>
      <c r="C47" s="10"/>
      <c r="D47" s="10"/>
      <c r="E47" s="10"/>
      <c r="F47" s="10"/>
      <c r="G47" s="26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7" x14ac:dyDescent="0.25">
      <c r="A48" s="10"/>
      <c r="B48" s="10"/>
      <c r="C48" s="10"/>
      <c r="D48" s="10"/>
      <c r="E48" s="10"/>
      <c r="F48" s="10"/>
      <c r="G48" s="26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x14ac:dyDescent="0.25">
      <c r="A49" s="10"/>
      <c r="B49" s="10"/>
      <c r="C49" s="10"/>
      <c r="D49" s="10"/>
      <c r="E49" s="10"/>
      <c r="F49" s="10"/>
      <c r="G49" s="26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x14ac:dyDescent="0.25">
      <c r="A50" s="10"/>
      <c r="B50" s="10"/>
      <c r="C50" s="10"/>
      <c r="D50" s="10"/>
      <c r="E50" s="10"/>
      <c r="F50" s="10"/>
      <c r="G50" s="26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x14ac:dyDescent="0.25">
      <c r="A51" s="10"/>
      <c r="B51" s="10"/>
      <c r="C51" s="10"/>
      <c r="D51" s="10"/>
      <c r="E51" s="10"/>
      <c r="F51" s="10"/>
      <c r="G51" s="26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x14ac:dyDescent="0.25">
      <c r="A52" s="10"/>
      <c r="B52" s="10"/>
      <c r="C52" s="10"/>
      <c r="D52" s="10"/>
      <c r="E52" s="10"/>
      <c r="F52" s="10"/>
      <c r="G52" s="26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x14ac:dyDescent="0.25">
      <c r="A53" s="10"/>
      <c r="B53" s="10"/>
      <c r="C53" s="10"/>
      <c r="D53" s="10"/>
      <c r="E53" s="10"/>
      <c r="F53" s="10"/>
      <c r="G53" s="26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x14ac:dyDescent="0.25">
      <c r="A54" s="10"/>
      <c r="B54" s="10"/>
      <c r="C54" s="10"/>
      <c r="D54" s="10"/>
      <c r="E54" s="10"/>
      <c r="F54" s="10"/>
      <c r="G54" s="26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x14ac:dyDescent="0.25">
      <c r="A55" s="10"/>
      <c r="B55" s="10"/>
      <c r="C55" s="10"/>
      <c r="D55" s="10"/>
      <c r="E55" s="10"/>
      <c r="F55" s="10"/>
      <c r="G55" s="26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x14ac:dyDescent="0.25">
      <c r="A56" s="10"/>
      <c r="B56" s="10"/>
      <c r="C56" s="10"/>
      <c r="D56" s="10"/>
      <c r="E56" s="10"/>
      <c r="F56" s="10"/>
      <c r="G56" s="26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x14ac:dyDescent="0.25">
      <c r="A57" s="10"/>
      <c r="B57" s="10"/>
      <c r="C57" s="10"/>
      <c r="D57" s="10"/>
      <c r="E57" s="10"/>
      <c r="F57" s="10"/>
      <c r="G57" s="26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x14ac:dyDescent="0.25">
      <c r="A58" s="10"/>
      <c r="B58" s="10"/>
      <c r="C58" s="10"/>
      <c r="D58" s="10"/>
      <c r="E58" s="10"/>
      <c r="F58" s="10"/>
      <c r="G58" s="26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x14ac:dyDescent="0.25">
      <c r="A59" s="10"/>
      <c r="B59" s="10"/>
      <c r="C59" s="10"/>
      <c r="D59" s="10"/>
      <c r="E59" s="10"/>
      <c r="F59" s="10"/>
      <c r="G59" s="26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x14ac:dyDescent="0.25">
      <c r="A60" s="10"/>
      <c r="B60" s="10"/>
      <c r="C60" s="10"/>
      <c r="D60" s="10"/>
      <c r="E60" s="10"/>
      <c r="F60" s="10"/>
      <c r="G60" s="26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x14ac:dyDescent="0.25">
      <c r="A61" s="10"/>
      <c r="B61" s="10"/>
      <c r="C61" s="10"/>
      <c r="D61" s="10"/>
      <c r="E61" s="10"/>
      <c r="F61" s="10"/>
      <c r="G61" s="26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x14ac:dyDescent="0.25">
      <c r="A62" s="10"/>
      <c r="B62" s="10"/>
      <c r="C62" s="10"/>
      <c r="D62" s="10"/>
      <c r="E62" s="10"/>
      <c r="F62" s="10"/>
      <c r="G62" s="26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x14ac:dyDescent="0.25">
      <c r="A63" s="10"/>
      <c r="B63" s="10"/>
      <c r="C63" s="10"/>
      <c r="D63" s="10"/>
      <c r="E63" s="10"/>
      <c r="F63" s="10"/>
      <c r="G63" s="26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x14ac:dyDescent="0.25">
      <c r="A64" s="10"/>
      <c r="B64" s="10"/>
      <c r="C64" s="10"/>
      <c r="D64" s="10"/>
      <c r="E64" s="10"/>
      <c r="F64" s="10"/>
      <c r="G64" s="26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x14ac:dyDescent="0.25">
      <c r="A65" s="10"/>
      <c r="B65" s="10"/>
      <c r="C65" s="10"/>
      <c r="D65" s="10"/>
      <c r="E65" s="10"/>
      <c r="F65" s="10"/>
      <c r="G65" s="26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x14ac:dyDescent="0.25">
      <c r="A66" s="10"/>
      <c r="B66" s="10"/>
      <c r="C66" s="10"/>
      <c r="D66" s="10"/>
      <c r="E66" s="10"/>
      <c r="F66" s="10"/>
      <c r="G66" s="26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x14ac:dyDescent="0.25">
      <c r="A67" s="10"/>
      <c r="B67" s="10"/>
      <c r="C67" s="10"/>
      <c r="D67" s="10"/>
      <c r="E67" s="10"/>
      <c r="F67" s="10"/>
      <c r="G67" s="26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x14ac:dyDescent="0.25">
      <c r="A68" s="10"/>
      <c r="B68" s="10"/>
      <c r="C68" s="10"/>
      <c r="D68" s="10"/>
      <c r="E68" s="10"/>
      <c r="F68" s="10"/>
      <c r="G68" s="26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x14ac:dyDescent="0.25">
      <c r="A69" s="10"/>
      <c r="B69" s="10"/>
      <c r="C69" s="10"/>
      <c r="D69" s="10"/>
      <c r="E69" s="10"/>
      <c r="F69" s="10"/>
      <c r="G69" s="26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x14ac:dyDescent="0.25">
      <c r="A70" s="10"/>
      <c r="B70" s="10"/>
      <c r="C70" s="10"/>
      <c r="D70" s="10"/>
      <c r="E70" s="10"/>
      <c r="F70" s="10"/>
      <c r="G70" s="26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x14ac:dyDescent="0.25">
      <c r="A71" s="10"/>
      <c r="B71" s="10"/>
      <c r="C71" s="10"/>
      <c r="D71" s="10"/>
      <c r="E71" s="10"/>
      <c r="F71" s="10"/>
      <c r="G71" s="26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x14ac:dyDescent="0.25">
      <c r="A72" s="10"/>
      <c r="B72" s="10"/>
      <c r="C72" s="10"/>
      <c r="D72" s="10"/>
      <c r="E72" s="10"/>
      <c r="F72" s="10"/>
      <c r="G72" s="26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x14ac:dyDescent="0.25">
      <c r="A73" s="10"/>
      <c r="B73" s="10"/>
      <c r="C73" s="10"/>
      <c r="D73" s="10"/>
      <c r="E73" s="10"/>
      <c r="F73" s="10"/>
      <c r="G73" s="26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x14ac:dyDescent="0.25">
      <c r="A74" s="10"/>
      <c r="B74" s="10"/>
      <c r="C74" s="10"/>
      <c r="D74" s="10"/>
      <c r="E74" s="10"/>
      <c r="F74" s="10"/>
      <c r="G74" s="26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x14ac:dyDescent="0.25">
      <c r="A75" s="10"/>
      <c r="B75" s="10"/>
      <c r="C75" s="10"/>
      <c r="D75" s="10"/>
      <c r="E75" s="10"/>
      <c r="F75" s="10"/>
      <c r="G75" s="26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x14ac:dyDescent="0.25">
      <c r="A76" s="10"/>
      <c r="B76" s="10"/>
      <c r="C76" s="10"/>
      <c r="D76" s="10"/>
      <c r="E76" s="10"/>
      <c r="F76" s="10"/>
      <c r="G76" s="26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x14ac:dyDescent="0.25">
      <c r="A77" s="10"/>
      <c r="B77" s="10"/>
      <c r="C77" s="10"/>
      <c r="D77" s="10"/>
      <c r="E77" s="10"/>
      <c r="F77" s="10"/>
      <c r="G77" s="26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x14ac:dyDescent="0.25">
      <c r="A78" s="10"/>
      <c r="B78" s="10"/>
      <c r="C78" s="10"/>
      <c r="D78" s="10"/>
      <c r="E78" s="10"/>
      <c r="F78" s="10"/>
      <c r="G78" s="26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x14ac:dyDescent="0.25">
      <c r="A79" s="10"/>
      <c r="B79" s="10"/>
      <c r="C79" s="10"/>
      <c r="D79" s="10"/>
      <c r="E79" s="10"/>
      <c r="F79" s="10"/>
      <c r="G79" s="26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x14ac:dyDescent="0.25">
      <c r="A80" s="10"/>
      <c r="B80" s="10"/>
      <c r="C80" s="10"/>
      <c r="D80" s="10"/>
      <c r="E80" s="10"/>
      <c r="F80" s="10"/>
      <c r="G80" s="26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x14ac:dyDescent="0.25">
      <c r="A81" s="10"/>
      <c r="B81" s="10"/>
      <c r="C81" s="10"/>
      <c r="D81" s="10"/>
      <c r="E81" s="10"/>
      <c r="F81" s="10"/>
      <c r="G81" s="26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x14ac:dyDescent="0.25">
      <c r="A82" s="10"/>
      <c r="B82" s="10"/>
      <c r="C82" s="10"/>
      <c r="D82" s="10"/>
      <c r="E82" s="10"/>
      <c r="F82" s="10"/>
      <c r="G82" s="26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x14ac:dyDescent="0.25">
      <c r="A83" s="10"/>
      <c r="B83" s="10"/>
      <c r="C83" s="10"/>
      <c r="D83" s="10"/>
      <c r="E83" s="10"/>
      <c r="F83" s="10"/>
      <c r="G83" s="26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:43" x14ac:dyDescent="0.25">
      <c r="A84" s="10"/>
      <c r="B84" s="10"/>
      <c r="C84" s="10"/>
      <c r="D84" s="10"/>
      <c r="E84" s="10"/>
      <c r="F84" s="10"/>
      <c r="G84" s="26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x14ac:dyDescent="0.25">
      <c r="A85" s="10"/>
      <c r="B85" s="10"/>
      <c r="C85" s="10"/>
      <c r="D85" s="10"/>
      <c r="E85" s="10"/>
      <c r="F85" s="10"/>
      <c r="G85" s="26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x14ac:dyDescent="0.25">
      <c r="A86" s="10"/>
      <c r="B86" s="10"/>
      <c r="C86" s="10"/>
      <c r="D86" s="10"/>
      <c r="E86" s="10"/>
      <c r="F86" s="10"/>
      <c r="G86" s="26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1:43" x14ac:dyDescent="0.25">
      <c r="A87" s="10"/>
      <c r="B87" s="10"/>
      <c r="C87" s="10"/>
      <c r="D87" s="10"/>
      <c r="E87" s="10"/>
      <c r="F87" s="10"/>
      <c r="G87" s="26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1:43" x14ac:dyDescent="0.25">
      <c r="A88" s="10"/>
      <c r="B88" s="10"/>
      <c r="C88" s="10"/>
      <c r="D88" s="10"/>
      <c r="E88" s="10"/>
      <c r="F88" s="10"/>
      <c r="G88" s="26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x14ac:dyDescent="0.25">
      <c r="A89" s="10"/>
      <c r="B89" s="10"/>
      <c r="C89" s="10"/>
      <c r="D89" s="10"/>
      <c r="E89" s="10"/>
      <c r="F89" s="10"/>
      <c r="G89" s="26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x14ac:dyDescent="0.25">
      <c r="A90" s="10"/>
      <c r="B90" s="10"/>
      <c r="C90" s="10"/>
      <c r="D90" s="10"/>
      <c r="E90" s="10"/>
      <c r="F90" s="10"/>
      <c r="G90" s="26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x14ac:dyDescent="0.25">
      <c r="A91" s="10"/>
      <c r="B91" s="10"/>
      <c r="C91" s="10"/>
      <c r="D91" s="10"/>
      <c r="E91" s="10"/>
      <c r="F91" s="10"/>
      <c r="G91" s="26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x14ac:dyDescent="0.25">
      <c r="A92" s="10"/>
      <c r="B92" s="10"/>
      <c r="C92" s="10"/>
      <c r="D92" s="10"/>
      <c r="E92" s="10"/>
      <c r="F92" s="10"/>
      <c r="G92" s="26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x14ac:dyDescent="0.25">
      <c r="A93" s="10"/>
      <c r="B93" s="10"/>
      <c r="C93" s="10"/>
      <c r="D93" s="10"/>
      <c r="E93" s="10"/>
      <c r="F93" s="10"/>
      <c r="G93" s="26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</row>
    <row r="94" spans="1:43" x14ac:dyDescent="0.25">
      <c r="A94" s="10"/>
      <c r="B94" s="10"/>
      <c r="C94" s="10"/>
      <c r="D94" s="10"/>
      <c r="E94" s="10"/>
      <c r="F94" s="10"/>
      <c r="G94" s="26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</row>
    <row r="95" spans="1:43" x14ac:dyDescent="0.25">
      <c r="A95" s="10"/>
      <c r="B95" s="10"/>
      <c r="C95" s="10"/>
      <c r="D95" s="10"/>
      <c r="E95" s="10"/>
      <c r="F95" s="10"/>
      <c r="G95" s="26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x14ac:dyDescent="0.25">
      <c r="A96" s="10"/>
      <c r="B96" s="10"/>
      <c r="C96" s="10"/>
      <c r="D96" s="10"/>
      <c r="E96" s="10"/>
      <c r="F96" s="10"/>
      <c r="G96" s="26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x14ac:dyDescent="0.25">
      <c r="A97" s="10"/>
      <c r="B97" s="10"/>
      <c r="C97" s="10"/>
      <c r="D97" s="10"/>
      <c r="E97" s="10"/>
      <c r="F97" s="10"/>
      <c r="G97" s="26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1:43" x14ac:dyDescent="0.25">
      <c r="A98" s="10"/>
      <c r="B98" s="10"/>
      <c r="C98" s="10"/>
      <c r="D98" s="10"/>
      <c r="E98" s="10"/>
      <c r="F98" s="10"/>
      <c r="G98" s="26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</sheetData>
  <mergeCells count="63">
    <mergeCell ref="A3:AR3"/>
    <mergeCell ref="A4:AR4"/>
    <mergeCell ref="A5:AR5"/>
    <mergeCell ref="AL9:AN9"/>
    <mergeCell ref="H8:AQ8"/>
    <mergeCell ref="AO9:AQ9"/>
    <mergeCell ref="AR28:AR29"/>
    <mergeCell ref="AR30:AR31"/>
    <mergeCell ref="N9:P9"/>
    <mergeCell ref="AS26:AS27"/>
    <mergeCell ref="AS28:AS29"/>
    <mergeCell ref="AS30:AS31"/>
    <mergeCell ref="AR21:AR23"/>
    <mergeCell ref="AS21:AS23"/>
    <mergeCell ref="AR24:AR25"/>
    <mergeCell ref="AS24:AS25"/>
    <mergeCell ref="AR26:AR27"/>
    <mergeCell ref="A6:AK6"/>
    <mergeCell ref="A7:AK7"/>
    <mergeCell ref="A8:A10"/>
    <mergeCell ref="B8:B10"/>
    <mergeCell ref="C8:C10"/>
    <mergeCell ref="D8:D10"/>
    <mergeCell ref="E8:G8"/>
    <mergeCell ref="A1:AR1"/>
    <mergeCell ref="A2:AR2"/>
    <mergeCell ref="A41:AK41"/>
    <mergeCell ref="AR8:AR11"/>
    <mergeCell ref="A26:A27"/>
    <mergeCell ref="B26:B27"/>
    <mergeCell ref="D26:D27"/>
    <mergeCell ref="A28:A29"/>
    <mergeCell ref="B28:B29"/>
    <mergeCell ref="D28:D29"/>
    <mergeCell ref="AI9:AK9"/>
    <mergeCell ref="A12:B20"/>
    <mergeCell ref="A21:A23"/>
    <mergeCell ref="B21:B23"/>
    <mergeCell ref="D21:D23"/>
    <mergeCell ref="A24:A25"/>
    <mergeCell ref="B24:B25"/>
    <mergeCell ref="D24:D25"/>
    <mergeCell ref="AS8:AS11"/>
    <mergeCell ref="A30:A31"/>
    <mergeCell ref="B30:B31"/>
    <mergeCell ref="D30:D31"/>
    <mergeCell ref="A39:AK39"/>
    <mergeCell ref="Q9:S9"/>
    <mergeCell ref="T9:V9"/>
    <mergeCell ref="W9:Y9"/>
    <mergeCell ref="Z9:AB9"/>
    <mergeCell ref="AC9:AE9"/>
    <mergeCell ref="AF9:AH9"/>
    <mergeCell ref="E9:E10"/>
    <mergeCell ref="F9:F10"/>
    <mergeCell ref="G9:G10"/>
    <mergeCell ref="H9:J9"/>
    <mergeCell ref="K9:M9"/>
    <mergeCell ref="A32:A33"/>
    <mergeCell ref="B32:B33"/>
    <mergeCell ref="D32:D33"/>
    <mergeCell ref="AR32:AR33"/>
    <mergeCell ref="AS32:AS33"/>
  </mergeCells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2024-04-27T06:47:42Z</dcterms:modified>
</cp:coreProperties>
</file>