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4\Разное\Итоги\1. 1 квартал 2024 года\Ответы\КЭП\На сайт\"/>
    </mc:Choice>
  </mc:AlternateContent>
  <bookViews>
    <workbookView xWindow="0" yWindow="0" windowWidth="28800" windowHeight="11535" tabRatio="840" firstSheet="1" activeTab="1"/>
  </bookViews>
  <sheets>
    <sheet name="финансы" sheetId="17" state="hidden" r:id="rId1"/>
    <sheet name="Исполнение" sheetId="18" r:id="rId2"/>
  </sheets>
  <calcPr calcId="152511"/>
</workbook>
</file>

<file path=xl/calcChain.xml><?xml version="1.0" encoding="utf-8"?>
<calcChain xmlns="http://schemas.openxmlformats.org/spreadsheetml/2006/main">
  <c r="F38" i="18" l="1"/>
  <c r="E75" i="18"/>
  <c r="E71" i="18"/>
  <c r="E70" i="18"/>
  <c r="E69" i="18"/>
  <c r="E68" i="18"/>
  <c r="E67" i="18"/>
  <c r="E66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2" i="18"/>
  <c r="E39" i="18"/>
  <c r="E38" i="18"/>
  <c r="E37" i="18"/>
  <c r="E36" i="18"/>
  <c r="E35" i="18"/>
  <c r="E33" i="18"/>
  <c r="E32" i="18"/>
  <c r="E30" i="18"/>
  <c r="E24" i="18"/>
  <c r="E23" i="18"/>
  <c r="E22" i="18"/>
  <c r="E21" i="18"/>
  <c r="E20" i="18"/>
  <c r="E19" i="18"/>
  <c r="E18" i="18"/>
  <c r="E16" i="18"/>
  <c r="E15" i="18"/>
  <c r="E14" i="18"/>
  <c r="F45" i="18" l="1"/>
  <c r="F44" i="18" s="1"/>
  <c r="G61" i="18"/>
  <c r="G59" i="18"/>
  <c r="G58" i="18"/>
  <c r="G56" i="18"/>
  <c r="G54" i="18"/>
  <c r="G52" i="18"/>
  <c r="G51" i="18"/>
  <c r="G49" i="18"/>
  <c r="G48" i="18"/>
  <c r="G39" i="18"/>
  <c r="G37" i="18"/>
  <c r="G35" i="18"/>
  <c r="G33" i="18"/>
  <c r="G32" i="18"/>
  <c r="G24" i="18"/>
  <c r="G22" i="18"/>
  <c r="G18" i="18"/>
  <c r="G16" i="18"/>
  <c r="F71" i="18"/>
  <c r="F70" i="18" s="1"/>
  <c r="F68" i="18"/>
  <c r="F66" i="18"/>
  <c r="F60" i="18"/>
  <c r="G60" i="18" s="1"/>
  <c r="F57" i="18"/>
  <c r="G57" i="18" s="1"/>
  <c r="F55" i="18"/>
  <c r="G55" i="18" s="1"/>
  <c r="F53" i="18"/>
  <c r="G53" i="18" s="1"/>
  <c r="F50" i="18"/>
  <c r="F47" i="18"/>
  <c r="G47" i="18" s="1"/>
  <c r="F46" i="18"/>
  <c r="F64" i="18" s="1"/>
  <c r="F42" i="18"/>
  <c r="G42" i="18" s="1"/>
  <c r="G38" i="18"/>
  <c r="F36" i="18"/>
  <c r="G36" i="18" s="1"/>
  <c r="F34" i="18"/>
  <c r="F31" i="18"/>
  <c r="F29" i="18"/>
  <c r="F41" i="18" s="1"/>
  <c r="F30" i="18"/>
  <c r="G30" i="18" s="1"/>
  <c r="F23" i="18"/>
  <c r="G23" i="18" s="1"/>
  <c r="F21" i="18"/>
  <c r="G21" i="18" s="1"/>
  <c r="F19" i="18"/>
  <c r="F17" i="18"/>
  <c r="F15" i="18"/>
  <c r="G15" i="18" s="1"/>
  <c r="F12" i="18"/>
  <c r="F11" i="18" s="1"/>
  <c r="F13" i="18"/>
  <c r="G14" i="18"/>
  <c r="F63" i="18" l="1"/>
  <c r="F62" i="18" s="1"/>
  <c r="F75" i="18"/>
  <c r="F28" i="18"/>
  <c r="F40" i="18"/>
  <c r="F26" i="18"/>
  <c r="F74" i="18" l="1"/>
  <c r="F25" i="18"/>
  <c r="F73" i="18"/>
  <c r="F72" i="18" l="1"/>
  <c r="F6" i="17"/>
  <c r="G100" i="17"/>
  <c r="H100" i="17"/>
  <c r="I100" i="17"/>
  <c r="E100" i="17" s="1"/>
  <c r="J100" i="17"/>
  <c r="F100" i="17"/>
  <c r="G99" i="17"/>
  <c r="G98" i="17" s="1"/>
  <c r="H99" i="17"/>
  <c r="H98" i="17" s="1"/>
  <c r="I99" i="17"/>
  <c r="J99" i="17"/>
  <c r="J98" i="17" s="1"/>
  <c r="F99" i="17"/>
  <c r="F98" i="17" s="1"/>
  <c r="G97" i="17"/>
  <c r="G96" i="17" s="1"/>
  <c r="H97" i="17"/>
  <c r="H96" i="17" s="1"/>
  <c r="I97" i="17"/>
  <c r="J97" i="17"/>
  <c r="J96" i="17" s="1"/>
  <c r="F97" i="17"/>
  <c r="F96" i="17" s="1"/>
  <c r="G91" i="17"/>
  <c r="H91" i="17"/>
  <c r="I91" i="17"/>
  <c r="J91" i="17"/>
  <c r="F91" i="17"/>
  <c r="G90" i="17"/>
  <c r="G89" i="17" s="1"/>
  <c r="H90" i="17"/>
  <c r="H89" i="17" s="1"/>
  <c r="I90" i="17"/>
  <c r="I89" i="17" s="1"/>
  <c r="J90" i="17"/>
  <c r="F90" i="17"/>
  <c r="E92" i="17"/>
  <c r="E93" i="17"/>
  <c r="E94" i="17"/>
  <c r="E95" i="17"/>
  <c r="E101" i="17"/>
  <c r="E102" i="17"/>
  <c r="E103" i="17"/>
  <c r="E104" i="17"/>
  <c r="E105" i="17"/>
  <c r="E106" i="17"/>
  <c r="E107" i="17"/>
  <c r="E108" i="17"/>
  <c r="E80" i="17"/>
  <c r="E81" i="17"/>
  <c r="E79" i="17"/>
  <c r="E72" i="17"/>
  <c r="E73" i="17"/>
  <c r="E71" i="17"/>
  <c r="E61" i="17"/>
  <c r="E62" i="17"/>
  <c r="E63" i="17"/>
  <c r="E60" i="17"/>
  <c r="E42" i="17"/>
  <c r="E43" i="17"/>
  <c r="E45" i="17"/>
  <c r="E46" i="17"/>
  <c r="E48" i="17"/>
  <c r="E50" i="17"/>
  <c r="E52" i="17"/>
  <c r="E53" i="17"/>
  <c r="E55" i="17"/>
  <c r="E26" i="17"/>
  <c r="E27" i="17"/>
  <c r="E29" i="17"/>
  <c r="E31" i="17"/>
  <c r="E33" i="17"/>
  <c r="E8" i="17"/>
  <c r="E10" i="17"/>
  <c r="E12" i="17"/>
  <c r="E14" i="17"/>
  <c r="E16" i="17"/>
  <c r="E18" i="17"/>
  <c r="I98" i="17"/>
  <c r="F110" i="17"/>
  <c r="F109" i="17" s="1"/>
  <c r="G110" i="17"/>
  <c r="G109" i="17" s="1"/>
  <c r="H110" i="17"/>
  <c r="H109" i="17" s="1"/>
  <c r="I110" i="17"/>
  <c r="J110" i="17"/>
  <c r="J109" i="17" s="1"/>
  <c r="I96" i="17"/>
  <c r="F89" i="17"/>
  <c r="J89" i="17"/>
  <c r="F65" i="17"/>
  <c r="F64" i="17" s="1"/>
  <c r="G65" i="17"/>
  <c r="H65" i="17"/>
  <c r="H64" i="17" s="1"/>
  <c r="I65" i="17"/>
  <c r="I64" i="17" s="1"/>
  <c r="J65" i="17"/>
  <c r="J64" i="17" s="1"/>
  <c r="G64" i="17"/>
  <c r="F40" i="17"/>
  <c r="F58" i="17" s="1"/>
  <c r="G40" i="17"/>
  <c r="H40" i="17"/>
  <c r="H58" i="17" s="1"/>
  <c r="I40" i="17"/>
  <c r="I58" i="17" s="1"/>
  <c r="J40" i="17"/>
  <c r="J58" i="17" s="1"/>
  <c r="F39" i="17"/>
  <c r="G39" i="17"/>
  <c r="H39" i="17"/>
  <c r="H38" i="17" s="1"/>
  <c r="H56" i="17" s="1"/>
  <c r="I39" i="17"/>
  <c r="I38" i="17" s="1"/>
  <c r="I56" i="17" s="1"/>
  <c r="J39" i="17"/>
  <c r="J57" i="17" s="1"/>
  <c r="F54" i="17"/>
  <c r="G54" i="17"/>
  <c r="H54" i="17"/>
  <c r="I54" i="17"/>
  <c r="J54" i="17"/>
  <c r="F51" i="17"/>
  <c r="G51" i="17"/>
  <c r="H51" i="17"/>
  <c r="I51" i="17"/>
  <c r="J51" i="17"/>
  <c r="F49" i="17"/>
  <c r="G49" i="17"/>
  <c r="H49" i="17"/>
  <c r="I49" i="17"/>
  <c r="J49" i="17"/>
  <c r="F47" i="17"/>
  <c r="G47" i="17"/>
  <c r="H47" i="17"/>
  <c r="I47" i="17"/>
  <c r="J47" i="17"/>
  <c r="F44" i="17"/>
  <c r="G44" i="17"/>
  <c r="G50" i="18" s="1"/>
  <c r="H44" i="17"/>
  <c r="I44" i="17"/>
  <c r="J44" i="17"/>
  <c r="F41" i="17"/>
  <c r="G41" i="17"/>
  <c r="H41" i="17"/>
  <c r="I41" i="17"/>
  <c r="J41" i="17"/>
  <c r="F23" i="17"/>
  <c r="F35" i="17" s="1"/>
  <c r="G23" i="17"/>
  <c r="G35" i="17" s="1"/>
  <c r="H23" i="17"/>
  <c r="I23" i="17"/>
  <c r="I22" i="17" s="1"/>
  <c r="I34" i="17" s="1"/>
  <c r="J23" i="17"/>
  <c r="J35" i="17" s="1"/>
  <c r="F32" i="17"/>
  <c r="G32" i="17"/>
  <c r="H32" i="17"/>
  <c r="I32" i="17"/>
  <c r="J32" i="17"/>
  <c r="F30" i="17"/>
  <c r="G30" i="17"/>
  <c r="H30" i="17"/>
  <c r="I30" i="17"/>
  <c r="J30" i="17"/>
  <c r="F28" i="17"/>
  <c r="G28" i="17"/>
  <c r="H28" i="17"/>
  <c r="E34" i="18" s="1"/>
  <c r="G34" i="18" s="1"/>
  <c r="I28" i="17"/>
  <c r="J28" i="17"/>
  <c r="F25" i="17"/>
  <c r="G25" i="17"/>
  <c r="H25" i="17"/>
  <c r="E31" i="18" s="1"/>
  <c r="G31" i="18" s="1"/>
  <c r="I25" i="17"/>
  <c r="J25" i="17"/>
  <c r="F24" i="17"/>
  <c r="F36" i="17" s="1"/>
  <c r="G24" i="17"/>
  <c r="G36" i="17" s="1"/>
  <c r="H24" i="17"/>
  <c r="H36" i="17" s="1"/>
  <c r="H69" i="17" s="1"/>
  <c r="H77" i="17" s="1"/>
  <c r="H85" i="17" s="1"/>
  <c r="I24" i="17"/>
  <c r="I36" i="17" s="1"/>
  <c r="J24" i="17"/>
  <c r="J36" i="17" s="1"/>
  <c r="F20" i="17"/>
  <c r="G6" i="17"/>
  <c r="H6" i="17"/>
  <c r="I6" i="17"/>
  <c r="I5" i="17" s="1"/>
  <c r="I19" i="17" s="1"/>
  <c r="J6" i="17"/>
  <c r="J20" i="17" s="1"/>
  <c r="J67" i="17" s="1"/>
  <c r="F17" i="17"/>
  <c r="G17" i="17"/>
  <c r="H17" i="17"/>
  <c r="I17" i="17"/>
  <c r="J17" i="17"/>
  <c r="F15" i="17"/>
  <c r="G15" i="17"/>
  <c r="H15" i="17"/>
  <c r="I15" i="17"/>
  <c r="J15" i="17"/>
  <c r="F13" i="17"/>
  <c r="G13" i="17"/>
  <c r="H13" i="17"/>
  <c r="I13" i="17"/>
  <c r="J13" i="17"/>
  <c r="F11" i="17"/>
  <c r="G11" i="17"/>
  <c r="H11" i="17"/>
  <c r="E17" i="18" s="1"/>
  <c r="G17" i="18" s="1"/>
  <c r="I11" i="17"/>
  <c r="J11" i="17"/>
  <c r="F9" i="17"/>
  <c r="G9" i="17"/>
  <c r="H9" i="17"/>
  <c r="I9" i="17"/>
  <c r="J9" i="17"/>
  <c r="F7" i="17"/>
  <c r="G7" i="17"/>
  <c r="H7" i="17"/>
  <c r="E13" i="18" s="1"/>
  <c r="I7" i="17"/>
  <c r="J7" i="17"/>
  <c r="G13" i="18" l="1"/>
  <c r="H35" i="17"/>
  <c r="E41" i="18" s="1"/>
  <c r="G41" i="18" s="1"/>
  <c r="E29" i="18"/>
  <c r="G29" i="18" s="1"/>
  <c r="H20" i="17"/>
  <c r="E12" i="18"/>
  <c r="G38" i="17"/>
  <c r="G45" i="18"/>
  <c r="G58" i="17"/>
  <c r="G64" i="18" s="1"/>
  <c r="G46" i="18"/>
  <c r="G5" i="17"/>
  <c r="G12" i="18"/>
  <c r="I69" i="17"/>
  <c r="I77" i="17" s="1"/>
  <c r="I85" i="17" s="1"/>
  <c r="E110" i="17"/>
  <c r="J69" i="17"/>
  <c r="J77" i="17" s="1"/>
  <c r="J85" i="17" s="1"/>
  <c r="F69" i="17"/>
  <c r="F77" i="17" s="1"/>
  <c r="E54" i="17"/>
  <c r="E58" i="17"/>
  <c r="J68" i="17"/>
  <c r="J76" i="17" s="1"/>
  <c r="J84" i="17" s="1"/>
  <c r="E97" i="17"/>
  <c r="E91" i="17"/>
  <c r="E11" i="17"/>
  <c r="G69" i="17"/>
  <c r="E30" i="17"/>
  <c r="E41" i="17"/>
  <c r="E51" i="17"/>
  <c r="E32" i="17"/>
  <c r="E44" i="17"/>
  <c r="H88" i="17"/>
  <c r="H87" i="17" s="1"/>
  <c r="E15" i="17"/>
  <c r="E47" i="17"/>
  <c r="E39" i="17"/>
  <c r="E9" i="17"/>
  <c r="E13" i="17"/>
  <c r="E17" i="17"/>
  <c r="E25" i="17"/>
  <c r="E28" i="17"/>
  <c r="J38" i="17"/>
  <c r="J56" i="17" s="1"/>
  <c r="E49" i="17"/>
  <c r="E64" i="17"/>
  <c r="E7" i="17"/>
  <c r="E99" i="17"/>
  <c r="E98" i="17"/>
  <c r="E96" i="17"/>
  <c r="E89" i="17"/>
  <c r="E90" i="17"/>
  <c r="J75" i="17"/>
  <c r="J83" i="17" s="1"/>
  <c r="F38" i="17"/>
  <c r="F67" i="17"/>
  <c r="G88" i="17"/>
  <c r="G87" i="17" s="1"/>
  <c r="I109" i="17"/>
  <c r="E109" i="17" s="1"/>
  <c r="E36" i="17"/>
  <c r="E24" i="17"/>
  <c r="F57" i="17"/>
  <c r="F68" i="17" s="1"/>
  <c r="J88" i="17"/>
  <c r="J87" i="17" s="1"/>
  <c r="F88" i="17"/>
  <c r="F87" i="17" s="1"/>
  <c r="E23" i="17"/>
  <c r="E40" i="17"/>
  <c r="E65" i="17"/>
  <c r="I57" i="17"/>
  <c r="I88" i="17"/>
  <c r="I87" i="17" s="1"/>
  <c r="E6" i="17"/>
  <c r="H57" i="17"/>
  <c r="H68" i="17" s="1"/>
  <c r="E74" i="18" s="1"/>
  <c r="G57" i="17"/>
  <c r="H5" i="17"/>
  <c r="I20" i="17"/>
  <c r="I67" i="17" s="1"/>
  <c r="G22" i="17"/>
  <c r="G34" i="17" s="1"/>
  <c r="F5" i="17"/>
  <c r="J22" i="17"/>
  <c r="J34" i="17" s="1"/>
  <c r="F22" i="17"/>
  <c r="I35" i="17"/>
  <c r="J5" i="17"/>
  <c r="J19" i="17" s="1"/>
  <c r="G20" i="17"/>
  <c r="H22" i="17"/>
  <c r="H34" i="17" l="1"/>
  <c r="E40" i="18" s="1"/>
  <c r="G40" i="18" s="1"/>
  <c r="E28" i="18"/>
  <c r="G28" i="18" s="1"/>
  <c r="H19" i="17"/>
  <c r="E25" i="18" s="1"/>
  <c r="E11" i="18"/>
  <c r="H67" i="17"/>
  <c r="E26" i="18"/>
  <c r="G26" i="18" s="1"/>
  <c r="G68" i="17"/>
  <c r="G74" i="18" s="1"/>
  <c r="G63" i="18"/>
  <c r="G56" i="17"/>
  <c r="G62" i="18" s="1"/>
  <c r="G44" i="18"/>
  <c r="G77" i="17"/>
  <c r="G85" i="17" s="1"/>
  <c r="G75" i="18"/>
  <c r="G67" i="17"/>
  <c r="E67" i="17" s="1"/>
  <c r="G19" i="17"/>
  <c r="G25" i="18" s="1"/>
  <c r="G11" i="18"/>
  <c r="E69" i="17"/>
  <c r="J66" i="17"/>
  <c r="J74" i="17" s="1"/>
  <c r="J82" i="17" s="1"/>
  <c r="G76" i="17"/>
  <c r="G84" i="17" s="1"/>
  <c r="H76" i="17"/>
  <c r="H84" i="17" s="1"/>
  <c r="F19" i="17"/>
  <c r="E5" i="17"/>
  <c r="I68" i="17"/>
  <c r="E68" i="17" s="1"/>
  <c r="F56" i="17"/>
  <c r="E56" i="17" s="1"/>
  <c r="E38" i="17"/>
  <c r="H66" i="17"/>
  <c r="E88" i="17"/>
  <c r="E87" i="17" s="1"/>
  <c r="F34" i="17"/>
  <c r="E34" i="17" s="1"/>
  <c r="E22" i="17"/>
  <c r="I75" i="17"/>
  <c r="I83" i="17" s="1"/>
  <c r="I66" i="17"/>
  <c r="I74" i="17" s="1"/>
  <c r="I82" i="17" s="1"/>
  <c r="F76" i="17"/>
  <c r="E20" i="17"/>
  <c r="F66" i="17"/>
  <c r="F75" i="17"/>
  <c r="F85" i="17"/>
  <c r="E85" i="17" s="1"/>
  <c r="G75" i="17"/>
  <c r="G83" i="17" s="1"/>
  <c r="E57" i="17"/>
  <c r="E35" i="17"/>
  <c r="E73" i="18" l="1"/>
  <c r="H75" i="17"/>
  <c r="H83" i="17" s="1"/>
  <c r="H74" i="17"/>
  <c r="H82" i="17" s="1"/>
  <c r="E72" i="18"/>
  <c r="E77" i="17"/>
  <c r="E19" i="17"/>
  <c r="G66" i="17"/>
  <c r="G74" i="17"/>
  <c r="G82" i="17" s="1"/>
  <c r="G73" i="18"/>
  <c r="I76" i="17"/>
  <c r="I84" i="17" s="1"/>
  <c r="F74" i="17"/>
  <c r="E76" i="17"/>
  <c r="F84" i="17"/>
  <c r="E84" i="17" s="1"/>
  <c r="F83" i="17"/>
  <c r="G72" i="18" l="1"/>
  <c r="E83" i="17"/>
  <c r="E75" i="17"/>
  <c r="E66" i="17"/>
  <c r="F82" i="17"/>
  <c r="E82" i="17" s="1"/>
  <c r="E74" i="17"/>
</calcChain>
</file>

<file path=xl/sharedStrings.xml><?xml version="1.0" encoding="utf-8"?>
<sst xmlns="http://schemas.openxmlformats.org/spreadsheetml/2006/main" count="346" uniqueCount="117">
  <si>
    <t>2023 год</t>
  </si>
  <si>
    <t>2024 год</t>
  </si>
  <si>
    <t>2025 год</t>
  </si>
  <si>
    <t>всего</t>
  </si>
  <si>
    <t>бюджет района</t>
  </si>
  <si>
    <t>1.</t>
  </si>
  <si>
    <t>2.</t>
  </si>
  <si>
    <t>4.1.</t>
  </si>
  <si>
    <t>4.2.</t>
  </si>
  <si>
    <t>1.1.</t>
  </si>
  <si>
    <t>1.2.</t>
  </si>
  <si>
    <t>1.3.</t>
  </si>
  <si>
    <t>1.4.</t>
  </si>
  <si>
    <t>2.1.</t>
  </si>
  <si>
    <t>2.2.</t>
  </si>
  <si>
    <t>2.3.</t>
  </si>
  <si>
    <t>2.4.</t>
  </si>
  <si>
    <t>1.5.</t>
  </si>
  <si>
    <t>3.1.</t>
  </si>
  <si>
    <t>3.2.</t>
  </si>
  <si>
    <t>Подпрограмма 1 «Развитие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жизни»</t>
  </si>
  <si>
    <t xml:space="preserve">Поддержка 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 на приобретение материально-технических средств, на приобретение северных оленей </t>
  </si>
  <si>
    <t>Субвенции на содержание органов местного самоуправления, осуществляющих переданное отдельное полномочие</t>
  </si>
  <si>
    <t>Обустройство этнографического парка в с. Кышик</t>
  </si>
  <si>
    <t xml:space="preserve">Капитальный ремонт здания центра национальных культур в с. Кышик </t>
  </si>
  <si>
    <t>3.3.</t>
  </si>
  <si>
    <t>Изготовление презентационной, полиграфической, сувенирной продукции, информационных материалов, направленных на обеспечение правовой информации для граждан КМНС</t>
  </si>
  <si>
    <t>3.4.</t>
  </si>
  <si>
    <t>1.6.</t>
  </si>
  <si>
    <t>2026 год</t>
  </si>
  <si>
    <t>Поддержка на компенсацию расходов на оплату коммунальных услуг, понесенных в ходе заготовки и переработки продукции традиционной хозяйственной деятельности</t>
  </si>
  <si>
    <t>Ответственный исполнитель/соисполнитель</t>
  </si>
  <si>
    <t>Источники финансирования</t>
  </si>
  <si>
    <t>2022 год</t>
  </si>
  <si>
    <t>бюджет автономного округа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</si>
  <si>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</si>
  <si>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</si>
  <si>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</si>
  <si>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</si>
  <si>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Всего по муниципальной программе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</si>
  <si>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</si>
  <si>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</si>
  <si>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</si>
  <si>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</si>
  <si>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</si>
  <si>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Финансовые затраты на реализацию</t>
  </si>
  <si>
    <t>в том числе</t>
  </si>
  <si>
    <t>Выплата единовременной финансовой помощи молодым специалистам из числа коренных малочисленных народов, работающим в местах традиционного проживания и традиционной хозяйственной деятельности, на обустройство быта</t>
  </si>
  <si>
    <t>3.5.</t>
  </si>
  <si>
    <t>управление по культуре, спорту и социальной политике</t>
  </si>
  <si>
    <t>в том числе: средства предприятий недропользователей</t>
  </si>
  <si>
    <t>МБУ «Имитуй»</t>
  </si>
  <si>
    <t xml:space="preserve">Структурный элемент (основное мероприятие) муниципальной программы </t>
  </si>
  <si>
    <t>(КЭП)</t>
  </si>
  <si>
    <t xml:space="preserve">Поддержка на лимитируемую продукцию охоты </t>
  </si>
  <si>
    <t>Поддержка на компенсацию расходов на оплату обучения правилам безопасного обращения с оружием и проезда к месту нахождения организации, имеющих право проводить подготовку лиц в целях изучения правил безопасного обращения с оружием, управлению самоходными машинами категории «А», управлению маломерными судами и на оплату проезда к месту нахождения организаций, имеющих право проводить указанные виды обучения и обратно</t>
  </si>
  <si>
    <t xml:space="preserve"> (КЭП)</t>
  </si>
  <si>
    <t xml:space="preserve">Организация и проведение   мероприятий районного уровня, направленных на сохранение и развитие традиционной культуры, национальных видов спорта коренных малочисленных народов Севера (субсидия, передаваемая на иные цели) </t>
  </si>
  <si>
    <t>МБУ «Имитуй», МАУ «Спортивная школа»</t>
  </si>
  <si>
    <t xml:space="preserve">Организация и проведение мероприятий, направленных на развитие традиционной хозяйственной деятельности, туризма и участие в них представителей КМНС (субсидия, передаваемая на иные цели) </t>
  </si>
  <si>
    <t xml:space="preserve">Субсидии на реализацию проектов представителей из числа КМНС, в том числе направленных на поддержание межнационального и межконфессионального мира и согласия, развитию межнационального сотрудничества (субсидия, передаваемая НКО) </t>
  </si>
  <si>
    <t xml:space="preserve">Просветительские мероприятия, направленные на популяризацию и поддержку родных языков народов ханты, манси, ненцев </t>
  </si>
  <si>
    <t>комитет по образованию, МКУ «ЦБС»</t>
  </si>
  <si>
    <t>МКУ «УКС», (КЭП)</t>
  </si>
  <si>
    <t>МКУ «УКС», ДИЗО</t>
  </si>
  <si>
    <t xml:space="preserve">Развитие национальных культур в сельских поселениях, формирование и продвижение туристских маршрутов </t>
  </si>
  <si>
    <t>Укрепление материально-технической базы муниципального  бюджетного учреждения Ханты-Мансийского  района  «Досуговый  центр «Имитуй»</t>
  </si>
  <si>
    <t>3.6.</t>
  </si>
  <si>
    <t xml:space="preserve">Развитие территориального брендинга  </t>
  </si>
  <si>
    <t>КЭП, МБУ «Имитуй»</t>
  </si>
  <si>
    <t xml:space="preserve">средства предприятий недропользователей </t>
  </si>
  <si>
    <t>КЭП, МАУ «ОМЦ»</t>
  </si>
  <si>
    <t>УИТ, МКУ «ЦБС», сп. Кышик, сп. Согом</t>
  </si>
  <si>
    <t xml:space="preserve">бюджет района </t>
  </si>
  <si>
    <t>Ответственный исполнитель –КЭП</t>
  </si>
  <si>
    <t>Соисполнитель 1 –МКУ «УКС»</t>
  </si>
  <si>
    <t xml:space="preserve">Соисполнитель 2 – ДИЗО </t>
  </si>
  <si>
    <t>Соисполнитель 3 –УИТ</t>
  </si>
  <si>
    <t>Соисполнитель 4 – управление по культуре, спорту и социальной политике</t>
  </si>
  <si>
    <t>Соисполнитель 5 – МБУ «Имитуй»</t>
  </si>
  <si>
    <t>Соисполнитель 6 –МКУ «ЦБС»</t>
  </si>
  <si>
    <t>Соисполнитель 7 – МАУ «Редакция газеты «Наш район»</t>
  </si>
  <si>
    <t>Соисполнитель 8 –МАУ «Спортивная школа»</t>
  </si>
  <si>
    <t>Соисполнитель 9 –МАУ «ОМЦ</t>
  </si>
  <si>
    <t>Соисполнитель 10 – Комитет по образованию</t>
  </si>
  <si>
    <t>№ структурного элемента (основного мероприятия)</t>
  </si>
  <si>
    <t>Подпрограмма 2 «Содействие развитию самобытной культуры, традиционного образа жизни, родного языка и национальных видов спорта коренных малочисленных народов Севера»</t>
  </si>
  <si>
    <t>Подпрограмма 3 «Сохранение и развитие объектов культурного наследия коренных малочисленных народов Севера. Формирование и продвижение брендирования территории Ханты-Мансийского района, как туристский потенциал»</t>
  </si>
  <si>
    <t>Подпрограмма 4 «Реализация мероприятий по оказанию методического сопровождения, имущественной, информационно-консультационной поддержки» (реализуется в рамках полномочий и установленного функционала)»</t>
  </si>
  <si>
    <t>в том числе: средства предприятий недропользова-телей (АО «НК «Конданефть»)</t>
  </si>
  <si>
    <t>в том числе: средства предприятий недропользова-телей (ООО «РН-Юганскнефтегаз)</t>
  </si>
  <si>
    <t>в том числе:: средства предприятий недропользователей (ООО «РН-Юганскнефтегаз)</t>
  </si>
  <si>
    <t>в том числе: средства предприятий недропользователей (ООО «РН-Юганскнефтегаз)</t>
  </si>
  <si>
    <r>
      <t>в том числе: средства предприятий недропользователей  (ОАО «Сургутнефтегаз»</t>
    </r>
    <r>
      <rPr>
        <sz val="9.5"/>
        <color theme="1"/>
        <rFont val="Times New Roman"/>
        <family val="1"/>
        <charset val="204"/>
      </rPr>
      <t>)»</t>
    </r>
  </si>
  <si>
    <t xml:space="preserve">Основное мероприятие «Поддержка юридических и физических лиц из числа коренных малочисленных народов Севера, осуществляющих традиционную хозяйственную деятельность» (показатели 1,2) </t>
  </si>
  <si>
    <t xml:space="preserve"> Основное мероприятие «Организация и проведение мероприятий, направленных на сохранение и развитие самобытной культуры, традиционного образа жизни, национальных видов спорта коренных малочисленных народов Севера» (показатели 2, 1 приложения 3)</t>
  </si>
  <si>
    <t>Основное мероприятие «Реализация проектов, способствующих развитию национальных культур, этнографического туризма» (показатель 2)</t>
  </si>
  <si>
    <t>Основное мероприятие: Содействие в создании условий для самозанятости, регистрации в качестве НКО, субъектов малого предпринимательства, граждан из числа коренных малочисленных народов Севера (показатель 2)</t>
  </si>
  <si>
    <t>Основное мероприятие: Оказание содействия в организации точек коллективного доступа к сети Интернет в с. Кышик, д. Согом (показатель 2)</t>
  </si>
  <si>
    <t>Объем финансирования, тыс. рублей</t>
  </si>
  <si>
    <t>%</t>
  </si>
  <si>
    <t>Краткий результат реализации</t>
  </si>
  <si>
    <t>план</t>
  </si>
  <si>
    <t>факт</t>
  </si>
  <si>
    <t>исполнения</t>
  </si>
  <si>
    <t>Основное мероприятие «Поддержка юридических и физических лиц из числа коренных малочисленных народов Севера, осуществляющих традиционную хозяйственную деятельность»</t>
  </si>
  <si>
    <t xml:space="preserve"> Основное мероприятие «Организация и проведение мероприятий, направленных на сохранение и развитие самобытной культуры, традиционного образа жизни, национальных видов спорта коренных малочисленных народов Севера»</t>
  </si>
  <si>
    <t>Основное мероприятие «Реализация проектов, способствующих развитию национальных культур, этнографического туризма»</t>
  </si>
  <si>
    <t xml:space="preserve">Основное мероприятие: Содействие в создании условий для самозанятости, регистрации в качестве НКО, субъектов малого предпринимательства, граждан из числа коренных малочисленных народов Севера </t>
  </si>
  <si>
    <t xml:space="preserve">Основное мероприятие: Оказание содействия в организации точек коллективного доступа к сети Интернет в с. Кышик, д. Согом </t>
  </si>
  <si>
    <t>в том числе: средства предприятий недропользователей  (ОАО «Сургутнефтегаз»)»</t>
  </si>
  <si>
    <t>Муниципальная программа «Устойчивое развитие коренных малочисленных народов Севера на территории Ханты-Мансийского района»</t>
  </si>
  <si>
    <t>Отчет</t>
  </si>
  <si>
    <t>о ходе реализации муниципальной программы</t>
  </si>
  <si>
    <t>и использования финансовых средств</t>
  </si>
  <si>
    <t>за 1 квартал 2024 г.</t>
  </si>
  <si>
    <t>(отчетный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</si>
</sst>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zoomScale="115" zoomScaleNormal="115" workbookViewId="0">
      <selection activeCell="B11" sqref="B11:B12"/>
    </sheetView>
  </sheetViews>
  <sheetFormatPr defaultRowHeight="15" x14ac:dyDescent="0.25"/>
  <cols>
    <col min="2" max="2" width="44.42578125" customWidth="1"/>
    <col min="3" max="3" width="18.42578125" customWidth="1"/>
    <col min="4" max="4" width="21.28515625" customWidth="1"/>
    <col min="12" max="12" width="18.7109375" customWidth="1"/>
  </cols>
  <sheetData>
    <row r="1" spans="1:10" ht="96" customHeight="1" x14ac:dyDescent="0.25">
      <c r="A1" s="26" t="s">
        <v>85</v>
      </c>
      <c r="B1" s="26" t="s">
        <v>52</v>
      </c>
      <c r="C1" s="26" t="s">
        <v>31</v>
      </c>
      <c r="D1" s="26" t="s">
        <v>32</v>
      </c>
      <c r="E1" s="26" t="s">
        <v>45</v>
      </c>
      <c r="F1" s="26"/>
      <c r="G1" s="26"/>
      <c r="H1" s="26"/>
      <c r="I1" s="26"/>
      <c r="J1" s="26"/>
    </row>
    <row r="2" spans="1:10" x14ac:dyDescent="0.25">
      <c r="A2" s="26"/>
      <c r="B2" s="26"/>
      <c r="C2" s="26"/>
      <c r="D2" s="26"/>
      <c r="E2" s="26" t="s">
        <v>3</v>
      </c>
      <c r="F2" s="26" t="s">
        <v>46</v>
      </c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1" t="s">
        <v>33</v>
      </c>
      <c r="G3" s="1" t="s">
        <v>0</v>
      </c>
      <c r="H3" s="1" t="s">
        <v>1</v>
      </c>
      <c r="I3" s="1" t="s">
        <v>2</v>
      </c>
      <c r="J3" s="1" t="s">
        <v>29</v>
      </c>
    </row>
    <row r="4" spans="1:10" ht="38.25" customHeight="1" x14ac:dyDescent="0.2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 t="s">
        <v>5</v>
      </c>
      <c r="B5" s="27" t="s">
        <v>94</v>
      </c>
      <c r="C5" s="27" t="s">
        <v>53</v>
      </c>
      <c r="D5" s="2" t="s">
        <v>3</v>
      </c>
      <c r="E5" s="4">
        <f>SUM(F5:J5)</f>
        <v>16735.900000000001</v>
      </c>
      <c r="F5" s="4">
        <f t="shared" ref="F5:J5" si="0">F6</f>
        <v>2954.2</v>
      </c>
      <c r="G5" s="4">
        <f t="shared" si="0"/>
        <v>3075.9</v>
      </c>
      <c r="H5" s="4">
        <f t="shared" si="0"/>
        <v>3569.6</v>
      </c>
      <c r="I5" s="4">
        <f t="shared" si="0"/>
        <v>3568.1</v>
      </c>
      <c r="J5" s="4">
        <f t="shared" si="0"/>
        <v>3568.1</v>
      </c>
    </row>
    <row r="6" spans="1:10" ht="36" customHeight="1" x14ac:dyDescent="0.25">
      <c r="A6" s="26"/>
      <c r="B6" s="27"/>
      <c r="C6" s="27"/>
      <c r="D6" s="2" t="s">
        <v>34</v>
      </c>
      <c r="E6" s="4">
        <f t="shared" ref="E6:E68" si="1">SUM(F6:J6)</f>
        <v>16735.900000000001</v>
      </c>
      <c r="F6" s="4">
        <f>F8+F10+F12+F14+F16+F18+0.1</f>
        <v>2954.2</v>
      </c>
      <c r="G6" s="4">
        <f t="shared" ref="G6:J6" si="2">G8+G10+G12+G14+G16+G18</f>
        <v>3075.9</v>
      </c>
      <c r="H6" s="4">
        <f t="shared" si="2"/>
        <v>3569.6</v>
      </c>
      <c r="I6" s="4">
        <f t="shared" si="2"/>
        <v>3568.1</v>
      </c>
      <c r="J6" s="4">
        <f t="shared" si="2"/>
        <v>3568.1</v>
      </c>
    </row>
    <row r="7" spans="1:10" ht="48" customHeight="1" x14ac:dyDescent="0.25">
      <c r="A7" s="26" t="s">
        <v>9</v>
      </c>
      <c r="B7" s="27" t="s">
        <v>21</v>
      </c>
      <c r="C7" s="27" t="s">
        <v>53</v>
      </c>
      <c r="D7" s="2" t="s">
        <v>3</v>
      </c>
      <c r="E7" s="4">
        <f t="shared" si="1"/>
        <v>8387.4</v>
      </c>
      <c r="F7" s="4">
        <f t="shared" ref="F7:J7" si="3">F8</f>
        <v>2190.4</v>
      </c>
      <c r="G7" s="4">
        <f t="shared" si="3"/>
        <v>2239.8000000000002</v>
      </c>
      <c r="H7" s="4">
        <f t="shared" si="3"/>
        <v>1313.4</v>
      </c>
      <c r="I7" s="4">
        <f t="shared" si="3"/>
        <v>1321.9</v>
      </c>
      <c r="J7" s="4">
        <f t="shared" si="3"/>
        <v>1321.9</v>
      </c>
    </row>
    <row r="8" spans="1:10" ht="25.5" x14ac:dyDescent="0.25">
      <c r="A8" s="26"/>
      <c r="B8" s="27"/>
      <c r="C8" s="27"/>
      <c r="D8" s="2" t="s">
        <v>34</v>
      </c>
      <c r="E8" s="4">
        <f t="shared" si="1"/>
        <v>8387.4</v>
      </c>
      <c r="F8" s="4">
        <v>2190.4</v>
      </c>
      <c r="G8" s="6">
        <v>2239.8000000000002</v>
      </c>
      <c r="H8" s="4">
        <v>1313.4</v>
      </c>
      <c r="I8" s="4">
        <v>1321.9</v>
      </c>
      <c r="J8" s="4">
        <v>1321.9</v>
      </c>
    </row>
    <row r="9" spans="1:10" ht="24.75" customHeight="1" x14ac:dyDescent="0.25">
      <c r="A9" s="26" t="s">
        <v>10</v>
      </c>
      <c r="B9" s="27" t="s">
        <v>54</v>
      </c>
      <c r="C9" s="27" t="s">
        <v>53</v>
      </c>
      <c r="D9" s="2" t="s">
        <v>3</v>
      </c>
      <c r="E9" s="4">
        <f t="shared" si="1"/>
        <v>4357.3999999999996</v>
      </c>
      <c r="F9" s="4">
        <f t="shared" ref="F9:J9" si="4">F10</f>
        <v>719.3</v>
      </c>
      <c r="G9" s="6">
        <f t="shared" si="4"/>
        <v>641.1</v>
      </c>
      <c r="H9" s="4">
        <f t="shared" si="4"/>
        <v>999</v>
      </c>
      <c r="I9" s="4">
        <f t="shared" si="4"/>
        <v>999</v>
      </c>
      <c r="J9" s="4">
        <f t="shared" si="4"/>
        <v>999</v>
      </c>
    </row>
    <row r="10" spans="1:10" ht="25.5" x14ac:dyDescent="0.25">
      <c r="A10" s="26"/>
      <c r="B10" s="27"/>
      <c r="C10" s="27"/>
      <c r="D10" s="2" t="s">
        <v>34</v>
      </c>
      <c r="E10" s="4">
        <f t="shared" si="1"/>
        <v>4357.3999999999996</v>
      </c>
      <c r="F10" s="4">
        <v>719.3</v>
      </c>
      <c r="G10" s="6">
        <v>641.1</v>
      </c>
      <c r="H10" s="4">
        <v>999</v>
      </c>
      <c r="I10" s="4">
        <v>999</v>
      </c>
      <c r="J10" s="4">
        <v>999</v>
      </c>
    </row>
    <row r="11" spans="1:10" ht="60.75" customHeight="1" x14ac:dyDescent="0.25">
      <c r="A11" s="26" t="s">
        <v>11</v>
      </c>
      <c r="B11" s="27" t="s">
        <v>55</v>
      </c>
      <c r="C11" s="27" t="s">
        <v>56</v>
      </c>
      <c r="D11" s="2" t="s">
        <v>3</v>
      </c>
      <c r="E11" s="4">
        <f t="shared" si="1"/>
        <v>38</v>
      </c>
      <c r="F11" s="4">
        <f t="shared" ref="F11:J11" si="5">F12</f>
        <v>8</v>
      </c>
      <c r="G11" s="6">
        <f t="shared" si="5"/>
        <v>20</v>
      </c>
      <c r="H11" s="4">
        <f t="shared" si="5"/>
        <v>10</v>
      </c>
      <c r="I11" s="4">
        <f t="shared" si="5"/>
        <v>0</v>
      </c>
      <c r="J11" s="4">
        <f t="shared" si="5"/>
        <v>0</v>
      </c>
    </row>
    <row r="12" spans="1:10" ht="65.25" customHeight="1" x14ac:dyDescent="0.25">
      <c r="A12" s="26"/>
      <c r="B12" s="27"/>
      <c r="C12" s="27"/>
      <c r="D12" s="2" t="s">
        <v>34</v>
      </c>
      <c r="E12" s="4">
        <f t="shared" si="1"/>
        <v>38</v>
      </c>
      <c r="F12" s="4">
        <v>8</v>
      </c>
      <c r="G12" s="6">
        <v>20</v>
      </c>
      <c r="H12" s="4">
        <v>10</v>
      </c>
      <c r="I12" s="4">
        <v>0</v>
      </c>
      <c r="J12" s="4">
        <v>0</v>
      </c>
    </row>
    <row r="13" spans="1:10" ht="36.75" customHeight="1" x14ac:dyDescent="0.25">
      <c r="A13" s="26" t="s">
        <v>12</v>
      </c>
      <c r="B13" s="27" t="s">
        <v>47</v>
      </c>
      <c r="C13" s="27" t="s">
        <v>53</v>
      </c>
      <c r="D13" s="2" t="s">
        <v>3</v>
      </c>
      <c r="E13" s="4">
        <f t="shared" si="1"/>
        <v>0</v>
      </c>
      <c r="F13" s="4">
        <f t="shared" ref="F13:J13" si="6">F14</f>
        <v>0</v>
      </c>
      <c r="G13" s="4">
        <f t="shared" si="6"/>
        <v>0</v>
      </c>
      <c r="H13" s="4">
        <f t="shared" si="6"/>
        <v>0</v>
      </c>
      <c r="I13" s="4">
        <f t="shared" si="6"/>
        <v>0</v>
      </c>
      <c r="J13" s="4">
        <f t="shared" si="6"/>
        <v>0</v>
      </c>
    </row>
    <row r="14" spans="1:10" ht="39" customHeight="1" x14ac:dyDescent="0.25">
      <c r="A14" s="26"/>
      <c r="B14" s="27"/>
      <c r="C14" s="27"/>
      <c r="D14" s="2" t="s">
        <v>34</v>
      </c>
      <c r="E14" s="4">
        <f t="shared" si="1"/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6" t="s">
        <v>17</v>
      </c>
      <c r="B15" s="27" t="s">
        <v>22</v>
      </c>
      <c r="C15" s="27" t="s">
        <v>53</v>
      </c>
      <c r="D15" s="2" t="s">
        <v>3</v>
      </c>
      <c r="E15" s="4">
        <f t="shared" si="1"/>
        <v>321.09999999999997</v>
      </c>
      <c r="F15" s="4">
        <f t="shared" ref="F15:J15" si="7">F16</f>
        <v>36.4</v>
      </c>
      <c r="G15" s="4">
        <f t="shared" si="7"/>
        <v>83.1</v>
      </c>
      <c r="H15" s="4">
        <f t="shared" si="7"/>
        <v>67.2</v>
      </c>
      <c r="I15" s="4">
        <f t="shared" si="7"/>
        <v>67.2</v>
      </c>
      <c r="J15" s="4">
        <f t="shared" si="7"/>
        <v>67.2</v>
      </c>
    </row>
    <row r="16" spans="1:10" ht="35.25" customHeight="1" x14ac:dyDescent="0.25">
      <c r="A16" s="26"/>
      <c r="B16" s="27"/>
      <c r="C16" s="27"/>
      <c r="D16" s="2" t="s">
        <v>34</v>
      </c>
      <c r="E16" s="4">
        <f t="shared" si="1"/>
        <v>321.09999999999997</v>
      </c>
      <c r="F16" s="4">
        <v>36.4</v>
      </c>
      <c r="G16" s="4">
        <v>83.1</v>
      </c>
      <c r="H16" s="4">
        <v>67.2</v>
      </c>
      <c r="I16" s="4">
        <v>67.2</v>
      </c>
      <c r="J16" s="4">
        <v>67.2</v>
      </c>
    </row>
    <row r="17" spans="1:10" x14ac:dyDescent="0.25">
      <c r="A17" s="26" t="s">
        <v>28</v>
      </c>
      <c r="B17" s="30" t="s">
        <v>30</v>
      </c>
      <c r="C17" s="27" t="s">
        <v>53</v>
      </c>
      <c r="D17" s="2" t="s">
        <v>3</v>
      </c>
      <c r="E17" s="4">
        <f t="shared" si="1"/>
        <v>3631.9</v>
      </c>
      <c r="F17" s="4">
        <f t="shared" ref="F17:J17" si="8">F18</f>
        <v>0</v>
      </c>
      <c r="G17" s="4">
        <f t="shared" si="8"/>
        <v>91.9</v>
      </c>
      <c r="H17" s="4">
        <f t="shared" si="8"/>
        <v>1180</v>
      </c>
      <c r="I17" s="4">
        <f t="shared" si="8"/>
        <v>1180</v>
      </c>
      <c r="J17" s="4">
        <f t="shared" si="8"/>
        <v>1180</v>
      </c>
    </row>
    <row r="18" spans="1:10" ht="25.5" x14ac:dyDescent="0.25">
      <c r="A18" s="26"/>
      <c r="B18" s="30"/>
      <c r="C18" s="27"/>
      <c r="D18" s="2" t="s">
        <v>34</v>
      </c>
      <c r="E18" s="4">
        <f t="shared" si="1"/>
        <v>3631.9</v>
      </c>
      <c r="F18" s="4">
        <v>0</v>
      </c>
      <c r="G18" s="4">
        <v>91.9</v>
      </c>
      <c r="H18" s="4">
        <v>1180</v>
      </c>
      <c r="I18" s="4">
        <v>1180</v>
      </c>
      <c r="J18" s="4">
        <v>1180</v>
      </c>
    </row>
    <row r="19" spans="1:10" x14ac:dyDescent="0.25">
      <c r="A19" s="26" t="s">
        <v>35</v>
      </c>
      <c r="B19" s="26"/>
      <c r="C19" s="26"/>
      <c r="D19" s="2" t="s">
        <v>3</v>
      </c>
      <c r="E19" s="4">
        <f t="shared" si="1"/>
        <v>16735.900000000001</v>
      </c>
      <c r="F19" s="4">
        <f t="shared" ref="F19:J19" si="9">F5</f>
        <v>2954.2</v>
      </c>
      <c r="G19" s="4">
        <f t="shared" si="9"/>
        <v>3075.9</v>
      </c>
      <c r="H19" s="4">
        <f t="shared" si="9"/>
        <v>3569.6</v>
      </c>
      <c r="I19" s="4">
        <f t="shared" si="9"/>
        <v>3568.1</v>
      </c>
      <c r="J19" s="4">
        <f t="shared" si="9"/>
        <v>3568.1</v>
      </c>
    </row>
    <row r="20" spans="1:10" ht="25.5" x14ac:dyDescent="0.25">
      <c r="A20" s="26"/>
      <c r="B20" s="26"/>
      <c r="C20" s="26"/>
      <c r="D20" s="2" t="s">
        <v>34</v>
      </c>
      <c r="E20" s="4">
        <f t="shared" si="1"/>
        <v>16735.900000000001</v>
      </c>
      <c r="F20" s="4">
        <f t="shared" ref="F20:J20" si="10">F6</f>
        <v>2954.2</v>
      </c>
      <c r="G20" s="4">
        <f t="shared" si="10"/>
        <v>3075.9</v>
      </c>
      <c r="H20" s="4">
        <f t="shared" si="10"/>
        <v>3569.6</v>
      </c>
      <c r="I20" s="4">
        <f t="shared" si="10"/>
        <v>3568.1</v>
      </c>
      <c r="J20" s="4">
        <f t="shared" si="10"/>
        <v>3568.1</v>
      </c>
    </row>
    <row r="21" spans="1:10" ht="25.5" customHeight="1" x14ac:dyDescent="0.25">
      <c r="A21" s="26" t="s">
        <v>86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.75" customHeight="1" x14ac:dyDescent="0.25">
      <c r="A22" s="26" t="s">
        <v>6</v>
      </c>
      <c r="B22" s="26" t="s">
        <v>95</v>
      </c>
      <c r="C22" s="27"/>
      <c r="D22" s="2" t="s">
        <v>3</v>
      </c>
      <c r="E22" s="4">
        <f t="shared" si="1"/>
        <v>7200</v>
      </c>
      <c r="F22" s="4">
        <f t="shared" ref="F22:J22" si="11">F23</f>
        <v>1350</v>
      </c>
      <c r="G22" s="4">
        <f t="shared" si="11"/>
        <v>1800</v>
      </c>
      <c r="H22" s="4">
        <f t="shared" si="11"/>
        <v>1350</v>
      </c>
      <c r="I22" s="4">
        <f t="shared" si="11"/>
        <v>1350</v>
      </c>
      <c r="J22" s="4">
        <f t="shared" si="11"/>
        <v>1350</v>
      </c>
    </row>
    <row r="23" spans="1:10" x14ac:dyDescent="0.25">
      <c r="A23" s="26"/>
      <c r="B23" s="26"/>
      <c r="C23" s="27"/>
      <c r="D23" s="2" t="s">
        <v>4</v>
      </c>
      <c r="E23" s="4">
        <f t="shared" si="1"/>
        <v>7200</v>
      </c>
      <c r="F23" s="4">
        <f t="shared" ref="F23:J23" si="12">F26+F29+F31+F33</f>
        <v>1350</v>
      </c>
      <c r="G23" s="4">
        <f t="shared" si="12"/>
        <v>1800</v>
      </c>
      <c r="H23" s="4">
        <f t="shared" si="12"/>
        <v>1350</v>
      </c>
      <c r="I23" s="4">
        <f t="shared" si="12"/>
        <v>1350</v>
      </c>
      <c r="J23" s="4">
        <f t="shared" si="12"/>
        <v>1350</v>
      </c>
    </row>
    <row r="24" spans="1:10" ht="51" x14ac:dyDescent="0.25">
      <c r="A24" s="26"/>
      <c r="B24" s="26"/>
      <c r="C24" s="27"/>
      <c r="D24" s="2" t="s">
        <v>89</v>
      </c>
      <c r="E24" s="4">
        <f t="shared" si="1"/>
        <v>100</v>
      </c>
      <c r="F24" s="4">
        <f t="shared" ref="F24:J24" si="13">F27</f>
        <v>0</v>
      </c>
      <c r="G24" s="4">
        <f t="shared" si="13"/>
        <v>100</v>
      </c>
      <c r="H24" s="4">
        <f t="shared" si="13"/>
        <v>0</v>
      </c>
      <c r="I24" s="4">
        <f t="shared" si="13"/>
        <v>0</v>
      </c>
      <c r="J24" s="4">
        <f t="shared" si="13"/>
        <v>0</v>
      </c>
    </row>
    <row r="25" spans="1:10" ht="15.75" customHeight="1" x14ac:dyDescent="0.25">
      <c r="A25" s="26" t="s">
        <v>13</v>
      </c>
      <c r="B25" s="26" t="s">
        <v>57</v>
      </c>
      <c r="C25" s="27" t="s">
        <v>58</v>
      </c>
      <c r="D25" s="2" t="s">
        <v>3</v>
      </c>
      <c r="E25" s="4">
        <f t="shared" si="1"/>
        <v>2700</v>
      </c>
      <c r="F25" s="4">
        <f t="shared" ref="F25:J25" si="14">F26</f>
        <v>0</v>
      </c>
      <c r="G25" s="4">
        <f t="shared" si="14"/>
        <v>700</v>
      </c>
      <c r="H25" s="4">
        <f t="shared" si="14"/>
        <v>800</v>
      </c>
      <c r="I25" s="4">
        <f t="shared" si="14"/>
        <v>600</v>
      </c>
      <c r="J25" s="4">
        <f t="shared" si="14"/>
        <v>600</v>
      </c>
    </row>
    <row r="26" spans="1:10" x14ac:dyDescent="0.25">
      <c r="A26" s="26"/>
      <c r="B26" s="26"/>
      <c r="C26" s="27"/>
      <c r="D26" s="2" t="s">
        <v>4</v>
      </c>
      <c r="E26" s="4">
        <f t="shared" si="1"/>
        <v>2700</v>
      </c>
      <c r="F26" s="4">
        <v>0</v>
      </c>
      <c r="G26" s="4">
        <v>700</v>
      </c>
      <c r="H26" s="4">
        <v>800</v>
      </c>
      <c r="I26" s="4">
        <v>600</v>
      </c>
      <c r="J26" s="4">
        <v>600</v>
      </c>
    </row>
    <row r="27" spans="1:10" ht="51" x14ac:dyDescent="0.25">
      <c r="A27" s="26"/>
      <c r="B27" s="26"/>
      <c r="C27" s="27"/>
      <c r="D27" s="2" t="s">
        <v>89</v>
      </c>
      <c r="E27" s="4">
        <f t="shared" si="1"/>
        <v>100</v>
      </c>
      <c r="F27" s="4">
        <v>0</v>
      </c>
      <c r="G27" s="4">
        <v>100</v>
      </c>
      <c r="H27" s="4">
        <v>0</v>
      </c>
      <c r="I27" s="4">
        <v>0</v>
      </c>
      <c r="J27" s="4">
        <v>0</v>
      </c>
    </row>
    <row r="28" spans="1:10" ht="75.75" customHeight="1" x14ac:dyDescent="0.25">
      <c r="A28" s="26" t="s">
        <v>14</v>
      </c>
      <c r="B28" s="26" t="s">
        <v>59</v>
      </c>
      <c r="C28" s="27" t="s">
        <v>51</v>
      </c>
      <c r="D28" s="2" t="s">
        <v>3</v>
      </c>
      <c r="E28" s="4">
        <f t="shared" si="1"/>
        <v>3750</v>
      </c>
      <c r="F28" s="4">
        <f t="shared" ref="F28:J28" si="15">F29</f>
        <v>1200</v>
      </c>
      <c r="G28" s="4">
        <f t="shared" si="15"/>
        <v>950</v>
      </c>
      <c r="H28" s="4">
        <f t="shared" si="15"/>
        <v>400</v>
      </c>
      <c r="I28" s="4">
        <f t="shared" si="15"/>
        <v>600</v>
      </c>
      <c r="J28" s="4">
        <f t="shared" si="15"/>
        <v>600</v>
      </c>
    </row>
    <row r="29" spans="1:10" x14ac:dyDescent="0.25">
      <c r="A29" s="26"/>
      <c r="B29" s="26"/>
      <c r="C29" s="27"/>
      <c r="D29" s="2" t="s">
        <v>4</v>
      </c>
      <c r="E29" s="4">
        <f t="shared" si="1"/>
        <v>3750</v>
      </c>
      <c r="F29" s="4">
        <v>1200</v>
      </c>
      <c r="G29" s="4">
        <v>950</v>
      </c>
      <c r="H29" s="4">
        <v>400</v>
      </c>
      <c r="I29" s="4">
        <v>600</v>
      </c>
      <c r="J29" s="4">
        <v>600</v>
      </c>
    </row>
    <row r="30" spans="1:10" ht="82.5" customHeight="1" x14ac:dyDescent="0.25">
      <c r="A30" s="26" t="s">
        <v>15</v>
      </c>
      <c r="B30" s="26" t="s">
        <v>60</v>
      </c>
      <c r="C30" s="27" t="s">
        <v>49</v>
      </c>
      <c r="D30" s="2" t="s">
        <v>3</v>
      </c>
      <c r="E30" s="4">
        <f t="shared" si="1"/>
        <v>750</v>
      </c>
      <c r="F30" s="4">
        <f t="shared" ref="F30:J30" si="16">F31</f>
        <v>150</v>
      </c>
      <c r="G30" s="4">
        <f t="shared" si="16"/>
        <v>150</v>
      </c>
      <c r="H30" s="4">
        <f t="shared" si="16"/>
        <v>150</v>
      </c>
      <c r="I30" s="4">
        <f t="shared" si="16"/>
        <v>150</v>
      </c>
      <c r="J30" s="4">
        <f t="shared" si="16"/>
        <v>150</v>
      </c>
    </row>
    <row r="31" spans="1:10" x14ac:dyDescent="0.25">
      <c r="A31" s="26"/>
      <c r="B31" s="26"/>
      <c r="C31" s="27"/>
      <c r="D31" s="2" t="s">
        <v>4</v>
      </c>
      <c r="E31" s="4">
        <f t="shared" si="1"/>
        <v>750</v>
      </c>
      <c r="F31" s="4">
        <v>150</v>
      </c>
      <c r="G31" s="4">
        <v>150</v>
      </c>
      <c r="H31" s="4">
        <v>150</v>
      </c>
      <c r="I31" s="4">
        <v>150</v>
      </c>
      <c r="J31" s="4">
        <v>150</v>
      </c>
    </row>
    <row r="32" spans="1:10" ht="37.5" customHeight="1" x14ac:dyDescent="0.25">
      <c r="A32" s="26" t="s">
        <v>16</v>
      </c>
      <c r="B32" s="26" t="s">
        <v>61</v>
      </c>
      <c r="C32" s="27" t="s">
        <v>62</v>
      </c>
      <c r="D32" s="2" t="s">
        <v>3</v>
      </c>
      <c r="E32" s="4">
        <f t="shared" si="1"/>
        <v>0</v>
      </c>
      <c r="F32" s="4">
        <f t="shared" ref="F32:J32" si="17">F33</f>
        <v>0</v>
      </c>
      <c r="G32" s="4">
        <f t="shared" si="17"/>
        <v>0</v>
      </c>
      <c r="H32" s="4">
        <f t="shared" si="17"/>
        <v>0</v>
      </c>
      <c r="I32" s="4">
        <f t="shared" si="17"/>
        <v>0</v>
      </c>
      <c r="J32" s="4">
        <f t="shared" si="17"/>
        <v>0</v>
      </c>
    </row>
    <row r="33" spans="1:10" x14ac:dyDescent="0.25">
      <c r="A33" s="26"/>
      <c r="B33" s="26"/>
      <c r="C33" s="27"/>
      <c r="D33" s="2" t="s">
        <v>4</v>
      </c>
      <c r="E33" s="4">
        <f t="shared" si="1"/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x14ac:dyDescent="0.25">
      <c r="A34" s="26" t="s">
        <v>36</v>
      </c>
      <c r="B34" s="26"/>
      <c r="C34" s="26"/>
      <c r="D34" s="2" t="s">
        <v>3</v>
      </c>
      <c r="E34" s="4">
        <f t="shared" si="1"/>
        <v>7200</v>
      </c>
      <c r="F34" s="4">
        <f t="shared" ref="F34:J34" si="18">F22</f>
        <v>1350</v>
      </c>
      <c r="G34" s="4">
        <f t="shared" si="18"/>
        <v>1800</v>
      </c>
      <c r="H34" s="4">
        <f t="shared" si="18"/>
        <v>1350</v>
      </c>
      <c r="I34" s="4">
        <f t="shared" si="18"/>
        <v>1350</v>
      </c>
      <c r="J34" s="4">
        <f t="shared" si="18"/>
        <v>1350</v>
      </c>
    </row>
    <row r="35" spans="1:10" x14ac:dyDescent="0.25">
      <c r="A35" s="26"/>
      <c r="B35" s="26"/>
      <c r="C35" s="26"/>
      <c r="D35" s="2" t="s">
        <v>4</v>
      </c>
      <c r="E35" s="4">
        <f t="shared" si="1"/>
        <v>7200</v>
      </c>
      <c r="F35" s="4">
        <f t="shared" ref="F35:J35" si="19">F23</f>
        <v>1350</v>
      </c>
      <c r="G35" s="4">
        <f t="shared" si="19"/>
        <v>1800</v>
      </c>
      <c r="H35" s="4">
        <f t="shared" si="19"/>
        <v>1350</v>
      </c>
      <c r="I35" s="4">
        <f t="shared" si="19"/>
        <v>1350</v>
      </c>
      <c r="J35" s="4">
        <f t="shared" si="19"/>
        <v>1350</v>
      </c>
    </row>
    <row r="36" spans="1:10" ht="51" x14ac:dyDescent="0.25">
      <c r="A36" s="27"/>
      <c r="B36" s="27"/>
      <c r="C36" s="27"/>
      <c r="D36" s="2" t="s">
        <v>89</v>
      </c>
      <c r="E36" s="4">
        <f t="shared" si="1"/>
        <v>100</v>
      </c>
      <c r="F36" s="4">
        <f t="shared" ref="F36:J36" si="20">F24</f>
        <v>0</v>
      </c>
      <c r="G36" s="4">
        <f t="shared" si="20"/>
        <v>100</v>
      </c>
      <c r="H36" s="4">
        <f t="shared" si="20"/>
        <v>0</v>
      </c>
      <c r="I36" s="4">
        <f t="shared" si="20"/>
        <v>0</v>
      </c>
      <c r="J36" s="4">
        <f t="shared" si="20"/>
        <v>0</v>
      </c>
    </row>
    <row r="37" spans="1:10" ht="25.5" customHeight="1" x14ac:dyDescent="0.25">
      <c r="A37" s="26" t="s">
        <v>87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6">
        <v>3</v>
      </c>
      <c r="B38" s="27" t="s">
        <v>96</v>
      </c>
      <c r="C38" s="27"/>
      <c r="D38" s="2" t="s">
        <v>3</v>
      </c>
      <c r="E38" s="5">
        <f t="shared" si="1"/>
        <v>11781.4</v>
      </c>
      <c r="F38" s="5">
        <f t="shared" ref="F38:J38" si="21">F39</f>
        <v>7600</v>
      </c>
      <c r="G38" s="5">
        <f t="shared" si="21"/>
        <v>3881.4</v>
      </c>
      <c r="H38" s="5">
        <f t="shared" si="21"/>
        <v>100</v>
      </c>
      <c r="I38" s="5">
        <f t="shared" si="21"/>
        <v>100</v>
      </c>
      <c r="J38" s="5">
        <f t="shared" si="21"/>
        <v>100</v>
      </c>
    </row>
    <row r="39" spans="1:10" x14ac:dyDescent="0.25">
      <c r="A39" s="26"/>
      <c r="B39" s="27"/>
      <c r="C39" s="27"/>
      <c r="D39" s="2" t="s">
        <v>4</v>
      </c>
      <c r="E39" s="5">
        <f t="shared" si="1"/>
        <v>11781.4</v>
      </c>
      <c r="F39" s="5">
        <f t="shared" ref="F39:J39" si="22">F42+F45+F48+F50+F52+F55</f>
        <v>7600</v>
      </c>
      <c r="G39" s="5">
        <f t="shared" si="22"/>
        <v>3881.4</v>
      </c>
      <c r="H39" s="5">
        <f t="shared" si="22"/>
        <v>100</v>
      </c>
      <c r="I39" s="5">
        <f t="shared" si="22"/>
        <v>100</v>
      </c>
      <c r="J39" s="5">
        <f t="shared" si="22"/>
        <v>100</v>
      </c>
    </row>
    <row r="40" spans="1:10" ht="63.75" x14ac:dyDescent="0.25">
      <c r="A40" s="26"/>
      <c r="B40" s="27"/>
      <c r="C40" s="27"/>
      <c r="D40" s="2" t="s">
        <v>90</v>
      </c>
      <c r="E40" s="5">
        <f t="shared" si="1"/>
        <v>11281.4</v>
      </c>
      <c r="F40" s="5">
        <f t="shared" ref="F40:J40" si="23">F43+F46+F53</f>
        <v>7500</v>
      </c>
      <c r="G40" s="5">
        <f t="shared" si="23"/>
        <v>3781.4</v>
      </c>
      <c r="H40" s="5">
        <f t="shared" si="23"/>
        <v>0</v>
      </c>
      <c r="I40" s="5">
        <f t="shared" si="23"/>
        <v>0</v>
      </c>
      <c r="J40" s="5">
        <f t="shared" si="23"/>
        <v>0</v>
      </c>
    </row>
    <row r="41" spans="1:10" x14ac:dyDescent="0.25">
      <c r="A41" s="26" t="s">
        <v>18</v>
      </c>
      <c r="B41" s="27" t="s">
        <v>23</v>
      </c>
      <c r="C41" s="27" t="s">
        <v>63</v>
      </c>
      <c r="D41" s="2" t="s">
        <v>3</v>
      </c>
      <c r="E41" s="5">
        <f t="shared" si="1"/>
        <v>2133.9</v>
      </c>
      <c r="F41" s="5">
        <f t="shared" ref="F41:J41" si="24">F42</f>
        <v>2000</v>
      </c>
      <c r="G41" s="5">
        <f t="shared" si="24"/>
        <v>133.9</v>
      </c>
      <c r="H41" s="5">
        <f t="shared" si="24"/>
        <v>0</v>
      </c>
      <c r="I41" s="5">
        <f t="shared" si="24"/>
        <v>0</v>
      </c>
      <c r="J41" s="5">
        <f t="shared" si="24"/>
        <v>0</v>
      </c>
    </row>
    <row r="42" spans="1:10" x14ac:dyDescent="0.25">
      <c r="A42" s="26"/>
      <c r="B42" s="27"/>
      <c r="C42" s="27"/>
      <c r="D42" s="2" t="s">
        <v>4</v>
      </c>
      <c r="E42" s="5">
        <f t="shared" si="1"/>
        <v>2133.9</v>
      </c>
      <c r="F42" s="5">
        <v>2000</v>
      </c>
      <c r="G42" s="5">
        <v>133.9</v>
      </c>
      <c r="H42" s="5">
        <v>0</v>
      </c>
      <c r="I42" s="5">
        <v>0</v>
      </c>
      <c r="J42" s="5">
        <v>0</v>
      </c>
    </row>
    <row r="43" spans="1:10" ht="63.75" x14ac:dyDescent="0.25">
      <c r="A43" s="26"/>
      <c r="B43" s="27"/>
      <c r="C43" s="27"/>
      <c r="D43" s="2" t="s">
        <v>91</v>
      </c>
      <c r="E43" s="5">
        <f t="shared" si="1"/>
        <v>2133.9</v>
      </c>
      <c r="F43" s="5">
        <v>2000</v>
      </c>
      <c r="G43" s="5">
        <v>133.9</v>
      </c>
      <c r="H43" s="5">
        <v>0</v>
      </c>
      <c r="I43" s="5">
        <v>0</v>
      </c>
      <c r="J43" s="5">
        <v>0</v>
      </c>
    </row>
    <row r="44" spans="1:10" x14ac:dyDescent="0.25">
      <c r="A44" s="26" t="s">
        <v>19</v>
      </c>
      <c r="B44" s="27" t="s">
        <v>24</v>
      </c>
      <c r="C44" s="27" t="s">
        <v>64</v>
      </c>
      <c r="D44" s="2" t="s">
        <v>3</v>
      </c>
      <c r="E44" s="5">
        <f t="shared" si="1"/>
        <v>5731.9</v>
      </c>
      <c r="F44" s="5">
        <f t="shared" ref="F44:J44" si="25">F45</f>
        <v>3000</v>
      </c>
      <c r="G44" s="5">
        <f t="shared" si="25"/>
        <v>2731.9</v>
      </c>
      <c r="H44" s="5">
        <f t="shared" si="25"/>
        <v>0</v>
      </c>
      <c r="I44" s="5">
        <f t="shared" si="25"/>
        <v>0</v>
      </c>
      <c r="J44" s="5">
        <f t="shared" si="25"/>
        <v>0</v>
      </c>
    </row>
    <row r="45" spans="1:10" x14ac:dyDescent="0.25">
      <c r="A45" s="26"/>
      <c r="B45" s="27"/>
      <c r="C45" s="27"/>
      <c r="D45" s="2" t="s">
        <v>4</v>
      </c>
      <c r="E45" s="5">
        <f t="shared" si="1"/>
        <v>5731.9</v>
      </c>
      <c r="F45" s="5">
        <v>3000</v>
      </c>
      <c r="G45" s="5">
        <v>2731.9</v>
      </c>
      <c r="H45" s="5">
        <v>0</v>
      </c>
      <c r="I45" s="5">
        <v>0</v>
      </c>
      <c r="J45" s="5">
        <v>0</v>
      </c>
    </row>
    <row r="46" spans="1:10" ht="63.75" x14ac:dyDescent="0.25">
      <c r="A46" s="26"/>
      <c r="B46" s="27"/>
      <c r="C46" s="27"/>
      <c r="D46" s="2" t="s">
        <v>92</v>
      </c>
      <c r="E46" s="5">
        <f t="shared" si="1"/>
        <v>5731.9</v>
      </c>
      <c r="F46" s="5">
        <v>3000</v>
      </c>
      <c r="G46" s="5">
        <v>2731.9</v>
      </c>
      <c r="H46" s="5">
        <v>0</v>
      </c>
      <c r="I46" s="5">
        <v>0</v>
      </c>
      <c r="J46" s="5">
        <v>0</v>
      </c>
    </row>
    <row r="47" spans="1:10" x14ac:dyDescent="0.25">
      <c r="A47" s="26" t="s">
        <v>25</v>
      </c>
      <c r="B47" s="27" t="s">
        <v>26</v>
      </c>
      <c r="C47" s="27" t="s">
        <v>51</v>
      </c>
      <c r="D47" s="2" t="s">
        <v>3</v>
      </c>
      <c r="E47" s="5">
        <f t="shared" si="1"/>
        <v>500</v>
      </c>
      <c r="F47" s="5">
        <f t="shared" ref="F47:J47" si="26">F48</f>
        <v>100</v>
      </c>
      <c r="G47" s="5">
        <f t="shared" si="26"/>
        <v>100</v>
      </c>
      <c r="H47" s="5">
        <f t="shared" si="26"/>
        <v>100</v>
      </c>
      <c r="I47" s="5">
        <f t="shared" si="26"/>
        <v>100</v>
      </c>
      <c r="J47" s="5">
        <f t="shared" si="26"/>
        <v>100</v>
      </c>
    </row>
    <row r="48" spans="1:10" ht="35.25" customHeight="1" x14ac:dyDescent="0.25">
      <c r="A48" s="26"/>
      <c r="B48" s="27"/>
      <c r="C48" s="27"/>
      <c r="D48" s="2" t="s">
        <v>4</v>
      </c>
      <c r="E48" s="5">
        <f t="shared" si="1"/>
        <v>500</v>
      </c>
      <c r="F48" s="5">
        <v>100</v>
      </c>
      <c r="G48" s="5">
        <v>100</v>
      </c>
      <c r="H48" s="5">
        <v>100</v>
      </c>
      <c r="I48" s="5">
        <v>100</v>
      </c>
      <c r="J48" s="5">
        <v>100</v>
      </c>
    </row>
    <row r="49" spans="1:10" ht="24.75" customHeight="1" x14ac:dyDescent="0.25">
      <c r="A49" s="29" t="s">
        <v>27</v>
      </c>
      <c r="B49" s="27" t="s">
        <v>65</v>
      </c>
      <c r="C49" s="27" t="s">
        <v>51</v>
      </c>
      <c r="D49" s="2" t="s">
        <v>3</v>
      </c>
      <c r="E49" s="5">
        <f t="shared" si="1"/>
        <v>0</v>
      </c>
      <c r="F49" s="5">
        <f t="shared" ref="F49:J49" si="27">F50</f>
        <v>0</v>
      </c>
      <c r="G49" s="5">
        <f t="shared" si="27"/>
        <v>0</v>
      </c>
      <c r="H49" s="5">
        <f t="shared" si="27"/>
        <v>0</v>
      </c>
      <c r="I49" s="5">
        <f t="shared" si="27"/>
        <v>0</v>
      </c>
      <c r="J49" s="5">
        <f t="shared" si="27"/>
        <v>0</v>
      </c>
    </row>
    <row r="50" spans="1:10" ht="22.5" customHeight="1" x14ac:dyDescent="0.25">
      <c r="A50" s="29"/>
      <c r="B50" s="27"/>
      <c r="C50" s="27"/>
      <c r="D50" s="2" t="s">
        <v>4</v>
      </c>
      <c r="E50" s="5">
        <f t="shared" si="1"/>
        <v>0</v>
      </c>
      <c r="F50" s="5">
        <v>0</v>
      </c>
      <c r="G50" s="5">
        <v>0</v>
      </c>
      <c r="H50" s="5">
        <v>0</v>
      </c>
      <c r="I50" s="5">
        <v>0</v>
      </c>
      <c r="J50" s="5"/>
    </row>
    <row r="51" spans="1:10" x14ac:dyDescent="0.25">
      <c r="A51" s="26" t="s">
        <v>48</v>
      </c>
      <c r="B51" s="30" t="s">
        <v>66</v>
      </c>
      <c r="C51" s="27" t="s">
        <v>51</v>
      </c>
      <c r="D51" s="2" t="s">
        <v>3</v>
      </c>
      <c r="E51" s="5">
        <f t="shared" si="1"/>
        <v>3415.6</v>
      </c>
      <c r="F51" s="5">
        <f t="shared" ref="F51:J51" si="28">F52</f>
        <v>2500</v>
      </c>
      <c r="G51" s="5">
        <f t="shared" si="28"/>
        <v>915.6</v>
      </c>
      <c r="H51" s="5">
        <f t="shared" si="28"/>
        <v>0</v>
      </c>
      <c r="I51" s="5">
        <f t="shared" si="28"/>
        <v>0</v>
      </c>
      <c r="J51" s="5">
        <f t="shared" si="28"/>
        <v>0</v>
      </c>
    </row>
    <row r="52" spans="1:10" x14ac:dyDescent="0.25">
      <c r="A52" s="26"/>
      <c r="B52" s="30"/>
      <c r="C52" s="27"/>
      <c r="D52" s="2" t="s">
        <v>4</v>
      </c>
      <c r="E52" s="5">
        <f t="shared" si="1"/>
        <v>3415.6</v>
      </c>
      <c r="F52" s="5">
        <v>2500</v>
      </c>
      <c r="G52" s="5">
        <v>915.6</v>
      </c>
      <c r="H52" s="5">
        <v>0</v>
      </c>
      <c r="I52" s="5">
        <v>0</v>
      </c>
      <c r="J52" s="5">
        <v>0</v>
      </c>
    </row>
    <row r="53" spans="1:10" ht="63.75" x14ac:dyDescent="0.25">
      <c r="A53" s="26"/>
      <c r="B53" s="30"/>
      <c r="C53" s="27"/>
      <c r="D53" s="2" t="s">
        <v>93</v>
      </c>
      <c r="E53" s="5">
        <f t="shared" si="1"/>
        <v>3415.6</v>
      </c>
      <c r="F53" s="5">
        <v>2500</v>
      </c>
      <c r="G53" s="5">
        <v>915.6</v>
      </c>
      <c r="H53" s="5">
        <v>0</v>
      </c>
      <c r="I53" s="5">
        <v>0</v>
      </c>
      <c r="J53" s="5">
        <v>0</v>
      </c>
    </row>
    <row r="54" spans="1:10" ht="24.75" customHeight="1" x14ac:dyDescent="0.25">
      <c r="A54" s="26" t="s">
        <v>67</v>
      </c>
      <c r="B54" s="30" t="s">
        <v>68</v>
      </c>
      <c r="C54" s="27" t="s">
        <v>69</v>
      </c>
      <c r="D54" s="2" t="s">
        <v>3</v>
      </c>
      <c r="E54" s="5">
        <f t="shared" si="1"/>
        <v>0</v>
      </c>
      <c r="F54" s="5">
        <f t="shared" ref="F54:J54" si="29">F55</f>
        <v>0</v>
      </c>
      <c r="G54" s="5">
        <f t="shared" si="29"/>
        <v>0</v>
      </c>
      <c r="H54" s="5">
        <f t="shared" si="29"/>
        <v>0</v>
      </c>
      <c r="I54" s="5">
        <f t="shared" si="29"/>
        <v>0</v>
      </c>
      <c r="J54" s="5">
        <f t="shared" si="29"/>
        <v>0</v>
      </c>
    </row>
    <row r="55" spans="1:10" x14ac:dyDescent="0.25">
      <c r="A55" s="26"/>
      <c r="B55" s="30"/>
      <c r="C55" s="27"/>
      <c r="D55" s="2" t="s">
        <v>4</v>
      </c>
      <c r="E55" s="5">
        <f t="shared" si="1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x14ac:dyDescent="0.25">
      <c r="A56" s="26" t="s">
        <v>37</v>
      </c>
      <c r="B56" s="26"/>
      <c r="C56" s="26"/>
      <c r="D56" s="2" t="s">
        <v>3</v>
      </c>
      <c r="E56" s="5">
        <f t="shared" si="1"/>
        <v>11781.4</v>
      </c>
      <c r="F56" s="5">
        <f t="shared" ref="F56:J56" si="30">F38</f>
        <v>7600</v>
      </c>
      <c r="G56" s="5">
        <f t="shared" si="30"/>
        <v>3881.4</v>
      </c>
      <c r="H56" s="5">
        <f t="shared" si="30"/>
        <v>100</v>
      </c>
      <c r="I56" s="5">
        <f t="shared" si="30"/>
        <v>100</v>
      </c>
      <c r="J56" s="5">
        <f t="shared" si="30"/>
        <v>100</v>
      </c>
    </row>
    <row r="57" spans="1:10" x14ac:dyDescent="0.25">
      <c r="A57" s="26"/>
      <c r="B57" s="26"/>
      <c r="C57" s="26"/>
      <c r="D57" s="2" t="s">
        <v>4</v>
      </c>
      <c r="E57" s="5">
        <f t="shared" si="1"/>
        <v>11781.4</v>
      </c>
      <c r="F57" s="5">
        <f t="shared" ref="F57:J58" si="31">F39</f>
        <v>7600</v>
      </c>
      <c r="G57" s="5">
        <f t="shared" si="31"/>
        <v>3881.4</v>
      </c>
      <c r="H57" s="5">
        <f t="shared" si="31"/>
        <v>100</v>
      </c>
      <c r="I57" s="5">
        <f t="shared" si="31"/>
        <v>100</v>
      </c>
      <c r="J57" s="5">
        <f t="shared" si="31"/>
        <v>100</v>
      </c>
    </row>
    <row r="58" spans="1:10" ht="25.5" x14ac:dyDescent="0.25">
      <c r="A58" s="26"/>
      <c r="B58" s="26"/>
      <c r="C58" s="26"/>
      <c r="D58" s="2" t="s">
        <v>70</v>
      </c>
      <c r="E58" s="5">
        <f t="shared" si="1"/>
        <v>11281.4</v>
      </c>
      <c r="F58" s="5">
        <f t="shared" si="31"/>
        <v>7500</v>
      </c>
      <c r="G58" s="5">
        <f t="shared" si="31"/>
        <v>3781.4</v>
      </c>
      <c r="H58" s="5">
        <f t="shared" si="31"/>
        <v>0</v>
      </c>
      <c r="I58" s="5">
        <f t="shared" si="31"/>
        <v>0</v>
      </c>
      <c r="J58" s="5">
        <f t="shared" si="31"/>
        <v>0</v>
      </c>
    </row>
    <row r="59" spans="1:10" ht="25.5" customHeight="1" x14ac:dyDescent="0.25">
      <c r="A59" s="26" t="s">
        <v>88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37.5" customHeight="1" x14ac:dyDescent="0.25">
      <c r="A60" s="26" t="s">
        <v>7</v>
      </c>
      <c r="B60" s="26" t="s">
        <v>97</v>
      </c>
      <c r="C60" s="27" t="s">
        <v>71</v>
      </c>
      <c r="D60" s="2" t="s">
        <v>3</v>
      </c>
      <c r="E60" s="4">
        <f t="shared" si="1"/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32.25" customHeight="1" x14ac:dyDescent="0.25">
      <c r="A61" s="26"/>
      <c r="B61" s="26"/>
      <c r="C61" s="27"/>
      <c r="D61" s="2" t="s">
        <v>4</v>
      </c>
      <c r="E61" s="4">
        <f t="shared" si="1"/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x14ac:dyDescent="0.25">
      <c r="A62" s="29" t="s">
        <v>8</v>
      </c>
      <c r="B62" s="26" t="s">
        <v>98</v>
      </c>
      <c r="C62" s="27" t="s">
        <v>72</v>
      </c>
      <c r="D62" s="2" t="s">
        <v>3</v>
      </c>
      <c r="E62" s="4">
        <f t="shared" si="1"/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8.75" customHeight="1" x14ac:dyDescent="0.25">
      <c r="A63" s="29"/>
      <c r="B63" s="26"/>
      <c r="C63" s="27"/>
      <c r="D63" s="2" t="s">
        <v>4</v>
      </c>
      <c r="E63" s="4">
        <f t="shared" si="1"/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5.75" customHeight="1" x14ac:dyDescent="0.25">
      <c r="A64" s="26" t="s">
        <v>38</v>
      </c>
      <c r="B64" s="26"/>
      <c r="C64" s="26"/>
      <c r="D64" s="2" t="s">
        <v>3</v>
      </c>
      <c r="E64" s="4">
        <f t="shared" si="1"/>
        <v>0</v>
      </c>
      <c r="F64" s="4">
        <f t="shared" ref="F64:J64" si="32">F65</f>
        <v>0</v>
      </c>
      <c r="G64" s="4">
        <f t="shared" si="32"/>
        <v>0</v>
      </c>
      <c r="H64" s="4">
        <f t="shared" si="32"/>
        <v>0</v>
      </c>
      <c r="I64" s="4">
        <f t="shared" si="32"/>
        <v>0</v>
      </c>
      <c r="J64" s="4">
        <f t="shared" si="32"/>
        <v>0</v>
      </c>
    </row>
    <row r="65" spans="1:10" x14ac:dyDescent="0.25">
      <c r="A65" s="26"/>
      <c r="B65" s="26"/>
      <c r="C65" s="26"/>
      <c r="D65" s="2" t="s">
        <v>4</v>
      </c>
      <c r="E65" s="4">
        <f t="shared" si="1"/>
        <v>0</v>
      </c>
      <c r="F65" s="4">
        <f t="shared" ref="F65:J65" si="33">F61+F63</f>
        <v>0</v>
      </c>
      <c r="G65" s="4">
        <f t="shared" si="33"/>
        <v>0</v>
      </c>
      <c r="H65" s="4">
        <f t="shared" si="33"/>
        <v>0</v>
      </c>
      <c r="I65" s="4">
        <f t="shared" si="33"/>
        <v>0</v>
      </c>
      <c r="J65" s="4">
        <f t="shared" si="33"/>
        <v>0</v>
      </c>
    </row>
    <row r="66" spans="1:10" x14ac:dyDescent="0.25">
      <c r="A66" s="26" t="s">
        <v>39</v>
      </c>
      <c r="B66" s="26"/>
      <c r="C66" s="26"/>
      <c r="D66" s="2" t="s">
        <v>3</v>
      </c>
      <c r="E66" s="4">
        <f>SUM(F66:J66)</f>
        <v>35717.299999999996</v>
      </c>
      <c r="F66" s="4">
        <f>F67+F68</f>
        <v>11904.2</v>
      </c>
      <c r="G66" s="4">
        <f t="shared" ref="G66:J66" si="34">G67+G68</f>
        <v>8757.2999999999993</v>
      </c>
      <c r="H66" s="4">
        <f t="shared" si="34"/>
        <v>5019.6000000000004</v>
      </c>
      <c r="I66" s="4">
        <f t="shared" si="34"/>
        <v>5018.1000000000004</v>
      </c>
      <c r="J66" s="4">
        <f t="shared" si="34"/>
        <v>5018.1000000000004</v>
      </c>
    </row>
    <row r="67" spans="1:10" ht="25.5" x14ac:dyDescent="0.25">
      <c r="A67" s="26"/>
      <c r="B67" s="26"/>
      <c r="C67" s="26"/>
      <c r="D67" s="2" t="s">
        <v>34</v>
      </c>
      <c r="E67" s="4">
        <f t="shared" si="1"/>
        <v>16735.900000000001</v>
      </c>
      <c r="F67" s="4">
        <f t="shared" ref="F67:J67" si="35">F20</f>
        <v>2954.2</v>
      </c>
      <c r="G67" s="4">
        <f t="shared" si="35"/>
        <v>3075.9</v>
      </c>
      <c r="H67" s="4">
        <f t="shared" si="35"/>
        <v>3569.6</v>
      </c>
      <c r="I67" s="4">
        <f t="shared" si="35"/>
        <v>3568.1</v>
      </c>
      <c r="J67" s="4">
        <f t="shared" si="35"/>
        <v>3568.1</v>
      </c>
    </row>
    <row r="68" spans="1:10" x14ac:dyDescent="0.25">
      <c r="A68" s="26"/>
      <c r="B68" s="26"/>
      <c r="C68" s="26"/>
      <c r="D68" s="2" t="s">
        <v>73</v>
      </c>
      <c r="E68" s="4">
        <f t="shared" si="1"/>
        <v>18981.400000000001</v>
      </c>
      <c r="F68" s="4">
        <f t="shared" ref="F68:J68" si="36">F35+F57+F65</f>
        <v>8950</v>
      </c>
      <c r="G68" s="4">
        <f t="shared" si="36"/>
        <v>5681.4</v>
      </c>
      <c r="H68" s="4">
        <f t="shared" si="36"/>
        <v>1450</v>
      </c>
      <c r="I68" s="4">
        <f t="shared" si="36"/>
        <v>1450</v>
      </c>
      <c r="J68" s="4">
        <f t="shared" si="36"/>
        <v>1450</v>
      </c>
    </row>
    <row r="69" spans="1:10" ht="38.25" x14ac:dyDescent="0.25">
      <c r="A69" s="26"/>
      <c r="B69" s="26"/>
      <c r="C69" s="26"/>
      <c r="D69" s="2" t="s">
        <v>50</v>
      </c>
      <c r="E69" s="4">
        <f t="shared" ref="E69:E110" si="37">SUM(F69:J69)</f>
        <v>11381.4</v>
      </c>
      <c r="F69" s="4">
        <f>F36+F58</f>
        <v>7500</v>
      </c>
      <c r="G69" s="4">
        <f>G36+G58</f>
        <v>3881.4</v>
      </c>
      <c r="H69" s="4">
        <f>H36+H58</f>
        <v>0</v>
      </c>
      <c r="I69" s="4">
        <f>I36+I58</f>
        <v>0</v>
      </c>
      <c r="J69" s="4">
        <f>J36+J58</f>
        <v>0</v>
      </c>
    </row>
    <row r="70" spans="1:10" x14ac:dyDescent="0.25">
      <c r="A70" s="26" t="s">
        <v>40</v>
      </c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5.75" customHeight="1" x14ac:dyDescent="0.25">
      <c r="A71" s="26" t="s">
        <v>41</v>
      </c>
      <c r="B71" s="26"/>
      <c r="C71" s="26"/>
      <c r="D71" s="2" t="s">
        <v>3</v>
      </c>
      <c r="E71" s="4">
        <f t="shared" si="37"/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ht="25.5" x14ac:dyDescent="0.25">
      <c r="A72" s="26"/>
      <c r="B72" s="26"/>
      <c r="C72" s="26"/>
      <c r="D72" s="2" t="s">
        <v>34</v>
      </c>
      <c r="E72" s="4">
        <f t="shared" si="37"/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x14ac:dyDescent="0.25">
      <c r="A73" s="26"/>
      <c r="B73" s="26"/>
      <c r="C73" s="26"/>
      <c r="D73" s="2" t="s">
        <v>4</v>
      </c>
      <c r="E73" s="4">
        <f t="shared" si="37"/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ht="15.75" customHeight="1" x14ac:dyDescent="0.25">
      <c r="A74" s="26" t="s">
        <v>42</v>
      </c>
      <c r="B74" s="26"/>
      <c r="C74" s="26"/>
      <c r="D74" s="2" t="s">
        <v>3</v>
      </c>
      <c r="E74" s="4">
        <f t="shared" si="37"/>
        <v>35717.299999999996</v>
      </c>
      <c r="F74" s="4">
        <f t="shared" ref="F74:J77" si="38">F66</f>
        <v>11904.2</v>
      </c>
      <c r="G74" s="4">
        <f t="shared" si="38"/>
        <v>8757.2999999999993</v>
      </c>
      <c r="H74" s="4">
        <f t="shared" si="38"/>
        <v>5019.6000000000004</v>
      </c>
      <c r="I74" s="4">
        <f t="shared" si="38"/>
        <v>5018.1000000000004</v>
      </c>
      <c r="J74" s="4">
        <f t="shared" si="38"/>
        <v>5018.1000000000004</v>
      </c>
    </row>
    <row r="75" spans="1:10" ht="25.5" x14ac:dyDescent="0.25">
      <c r="A75" s="26"/>
      <c r="B75" s="26"/>
      <c r="C75" s="26"/>
      <c r="D75" s="2" t="s">
        <v>34</v>
      </c>
      <c r="E75" s="4">
        <f t="shared" si="37"/>
        <v>16735.900000000001</v>
      </c>
      <c r="F75" s="4">
        <f t="shared" si="38"/>
        <v>2954.2</v>
      </c>
      <c r="G75" s="4">
        <f t="shared" si="38"/>
        <v>3075.9</v>
      </c>
      <c r="H75" s="4">
        <f t="shared" si="38"/>
        <v>3569.6</v>
      </c>
      <c r="I75" s="4">
        <f t="shared" si="38"/>
        <v>3568.1</v>
      </c>
      <c r="J75" s="4">
        <f t="shared" si="38"/>
        <v>3568.1</v>
      </c>
    </row>
    <row r="76" spans="1:10" x14ac:dyDescent="0.25">
      <c r="A76" s="26"/>
      <c r="B76" s="26"/>
      <c r="C76" s="26"/>
      <c r="D76" s="2" t="s">
        <v>73</v>
      </c>
      <c r="E76" s="4">
        <f t="shared" si="37"/>
        <v>18981.400000000001</v>
      </c>
      <c r="F76" s="4">
        <f t="shared" si="38"/>
        <v>8950</v>
      </c>
      <c r="G76" s="4">
        <f t="shared" si="38"/>
        <v>5681.4</v>
      </c>
      <c r="H76" s="4">
        <f t="shared" si="38"/>
        <v>1450</v>
      </c>
      <c r="I76" s="4">
        <f t="shared" si="38"/>
        <v>1450</v>
      </c>
      <c r="J76" s="4">
        <f t="shared" si="38"/>
        <v>1450</v>
      </c>
    </row>
    <row r="77" spans="1:10" ht="38.25" x14ac:dyDescent="0.25">
      <c r="A77" s="26"/>
      <c r="B77" s="26"/>
      <c r="C77" s="26"/>
      <c r="D77" s="2" t="s">
        <v>50</v>
      </c>
      <c r="E77" s="4">
        <f t="shared" si="37"/>
        <v>11381.4</v>
      </c>
      <c r="F77" s="4">
        <f t="shared" si="38"/>
        <v>7500</v>
      </c>
      <c r="G77" s="4">
        <f t="shared" si="38"/>
        <v>3881.4</v>
      </c>
      <c r="H77" s="4">
        <f t="shared" si="38"/>
        <v>0</v>
      </c>
      <c r="I77" s="4">
        <f t="shared" si="38"/>
        <v>0</v>
      </c>
      <c r="J77" s="4">
        <f t="shared" si="38"/>
        <v>0</v>
      </c>
    </row>
    <row r="78" spans="1:10" x14ac:dyDescent="0.25">
      <c r="A78" s="26" t="s">
        <v>40</v>
      </c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5.75" customHeight="1" x14ac:dyDescent="0.25">
      <c r="A79" s="26" t="s">
        <v>43</v>
      </c>
      <c r="B79" s="26"/>
      <c r="C79" s="26"/>
      <c r="D79" s="2" t="s">
        <v>3</v>
      </c>
      <c r="E79" s="4">
        <f t="shared" si="37"/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ht="25.5" x14ac:dyDescent="0.25">
      <c r="A80" s="26"/>
      <c r="B80" s="26"/>
      <c r="C80" s="26"/>
      <c r="D80" s="2" t="s">
        <v>34</v>
      </c>
      <c r="E80" s="4">
        <f t="shared" si="37"/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2" x14ac:dyDescent="0.25">
      <c r="A81" s="26"/>
      <c r="B81" s="26"/>
      <c r="C81" s="26"/>
      <c r="D81" s="2" t="s">
        <v>4</v>
      </c>
      <c r="E81" s="4">
        <f t="shared" si="37"/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2" ht="15.75" customHeight="1" x14ac:dyDescent="0.25">
      <c r="A82" s="26" t="s">
        <v>44</v>
      </c>
      <c r="B82" s="26"/>
      <c r="C82" s="26"/>
      <c r="D82" s="2" t="s">
        <v>3</v>
      </c>
      <c r="E82" s="4">
        <f>SUM(F82:J82)</f>
        <v>35717.299999999996</v>
      </c>
      <c r="F82" s="4">
        <f t="shared" ref="F82:J85" si="39">F74</f>
        <v>11904.2</v>
      </c>
      <c r="G82" s="4">
        <f t="shared" si="39"/>
        <v>8757.2999999999993</v>
      </c>
      <c r="H82" s="4">
        <f t="shared" si="39"/>
        <v>5019.6000000000004</v>
      </c>
      <c r="I82" s="4">
        <f t="shared" si="39"/>
        <v>5018.1000000000004</v>
      </c>
      <c r="J82" s="4">
        <f t="shared" si="39"/>
        <v>5018.1000000000004</v>
      </c>
      <c r="L82" s="3"/>
    </row>
    <row r="83" spans="1:12" ht="25.5" x14ac:dyDescent="0.25">
      <c r="A83" s="26"/>
      <c r="B83" s="26"/>
      <c r="C83" s="26"/>
      <c r="D83" s="2" t="s">
        <v>34</v>
      </c>
      <c r="E83" s="4">
        <f t="shared" si="37"/>
        <v>16735.900000000001</v>
      </c>
      <c r="F83" s="4">
        <f t="shared" si="39"/>
        <v>2954.2</v>
      </c>
      <c r="G83" s="4">
        <f t="shared" si="39"/>
        <v>3075.9</v>
      </c>
      <c r="H83" s="4">
        <f t="shared" si="39"/>
        <v>3569.6</v>
      </c>
      <c r="I83" s="4">
        <f t="shared" si="39"/>
        <v>3568.1</v>
      </c>
      <c r="J83" s="4">
        <f t="shared" si="39"/>
        <v>3568.1</v>
      </c>
    </row>
    <row r="84" spans="1:12" x14ac:dyDescent="0.25">
      <c r="A84" s="26"/>
      <c r="B84" s="26"/>
      <c r="C84" s="26"/>
      <c r="D84" s="2" t="s">
        <v>4</v>
      </c>
      <c r="E84" s="4">
        <f t="shared" si="37"/>
        <v>18981.400000000001</v>
      </c>
      <c r="F84" s="4">
        <f t="shared" si="39"/>
        <v>8950</v>
      </c>
      <c r="G84" s="4">
        <f t="shared" si="39"/>
        <v>5681.4</v>
      </c>
      <c r="H84" s="4">
        <f t="shared" si="39"/>
        <v>1450</v>
      </c>
      <c r="I84" s="4">
        <f t="shared" si="39"/>
        <v>1450</v>
      </c>
      <c r="J84" s="4">
        <f t="shared" si="39"/>
        <v>1450</v>
      </c>
    </row>
    <row r="85" spans="1:12" ht="38.25" x14ac:dyDescent="0.25">
      <c r="A85" s="26"/>
      <c r="B85" s="26"/>
      <c r="C85" s="26"/>
      <c r="D85" s="2" t="s">
        <v>50</v>
      </c>
      <c r="E85" s="4">
        <f t="shared" si="37"/>
        <v>11381.4</v>
      </c>
      <c r="F85" s="4">
        <f t="shared" si="39"/>
        <v>7500</v>
      </c>
      <c r="G85" s="4">
        <f t="shared" si="39"/>
        <v>3881.4</v>
      </c>
      <c r="H85" s="4">
        <f t="shared" si="39"/>
        <v>0</v>
      </c>
      <c r="I85" s="4">
        <f t="shared" si="39"/>
        <v>0</v>
      </c>
      <c r="J85" s="4">
        <f t="shared" si="39"/>
        <v>0</v>
      </c>
    </row>
    <row r="86" spans="1:12" x14ac:dyDescent="0.25">
      <c r="A86" s="26" t="s">
        <v>40</v>
      </c>
      <c r="B86" s="26"/>
      <c r="C86" s="26"/>
      <c r="D86" s="26"/>
      <c r="E86" s="26"/>
      <c r="F86" s="26"/>
      <c r="G86" s="26"/>
      <c r="H86" s="26"/>
      <c r="I86" s="26"/>
      <c r="J86" s="26"/>
    </row>
    <row r="87" spans="1:12" x14ac:dyDescent="0.25">
      <c r="A87" s="27" t="s">
        <v>74</v>
      </c>
      <c r="B87" s="27"/>
      <c r="C87" s="27"/>
      <c r="D87" s="2" t="s">
        <v>3</v>
      </c>
      <c r="E87" s="4">
        <f>E88</f>
        <v>16735.900000000001</v>
      </c>
      <c r="F87" s="4">
        <f t="shared" ref="F87:J87" si="40">F88</f>
        <v>2954.2</v>
      </c>
      <c r="G87" s="4">
        <f t="shared" si="40"/>
        <v>3075.9</v>
      </c>
      <c r="H87" s="4">
        <f t="shared" si="40"/>
        <v>3569.6</v>
      </c>
      <c r="I87" s="4">
        <f t="shared" si="40"/>
        <v>3568.1</v>
      </c>
      <c r="J87" s="4">
        <f t="shared" si="40"/>
        <v>3568.1</v>
      </c>
    </row>
    <row r="88" spans="1:12" ht="25.5" x14ac:dyDescent="0.25">
      <c r="A88" s="27"/>
      <c r="B88" s="27"/>
      <c r="C88" s="27"/>
      <c r="D88" s="2" t="s">
        <v>34</v>
      </c>
      <c r="E88" s="4">
        <f t="shared" si="37"/>
        <v>16735.900000000001</v>
      </c>
      <c r="F88" s="4">
        <f>F6</f>
        <v>2954.2</v>
      </c>
      <c r="G88" s="4">
        <f>G6</f>
        <v>3075.9</v>
      </c>
      <c r="H88" s="4">
        <f>H6</f>
        <v>3569.6</v>
      </c>
      <c r="I88" s="4">
        <f>I6</f>
        <v>3568.1</v>
      </c>
      <c r="J88" s="4">
        <f>J6</f>
        <v>3568.1</v>
      </c>
    </row>
    <row r="89" spans="1:12" ht="15.75" customHeight="1" x14ac:dyDescent="0.25">
      <c r="A89" s="28" t="s">
        <v>75</v>
      </c>
      <c r="B89" s="28"/>
      <c r="C89" s="28"/>
      <c r="D89" s="2" t="s">
        <v>3</v>
      </c>
      <c r="E89" s="4">
        <f t="shared" si="37"/>
        <v>7865.8</v>
      </c>
      <c r="F89" s="4">
        <f t="shared" ref="F89:J89" si="41">F90</f>
        <v>5000</v>
      </c>
      <c r="G89" s="4">
        <f t="shared" si="41"/>
        <v>2865.8</v>
      </c>
      <c r="H89" s="4">
        <f t="shared" si="41"/>
        <v>0</v>
      </c>
      <c r="I89" s="4">
        <f t="shared" si="41"/>
        <v>0</v>
      </c>
      <c r="J89" s="4">
        <f t="shared" si="41"/>
        <v>0</v>
      </c>
    </row>
    <row r="90" spans="1:12" x14ac:dyDescent="0.25">
      <c r="A90" s="28"/>
      <c r="B90" s="28"/>
      <c r="C90" s="28"/>
      <c r="D90" s="2" t="s">
        <v>73</v>
      </c>
      <c r="E90" s="4">
        <f t="shared" si="37"/>
        <v>7865.8</v>
      </c>
      <c r="F90" s="4">
        <f t="shared" ref="F90:J91" si="42">F42+F45</f>
        <v>5000</v>
      </c>
      <c r="G90" s="4">
        <f t="shared" si="42"/>
        <v>2865.8</v>
      </c>
      <c r="H90" s="4">
        <f t="shared" si="42"/>
        <v>0</v>
      </c>
      <c r="I90" s="4">
        <f t="shared" si="42"/>
        <v>0</v>
      </c>
      <c r="J90" s="4">
        <f t="shared" si="42"/>
        <v>0</v>
      </c>
    </row>
    <row r="91" spans="1:12" ht="38.25" x14ac:dyDescent="0.25">
      <c r="A91" s="28"/>
      <c r="B91" s="28"/>
      <c r="C91" s="28"/>
      <c r="D91" s="2" t="s">
        <v>50</v>
      </c>
      <c r="E91" s="4">
        <f t="shared" si="37"/>
        <v>7865.8</v>
      </c>
      <c r="F91" s="4">
        <f t="shared" si="42"/>
        <v>5000</v>
      </c>
      <c r="G91" s="4">
        <f t="shared" si="42"/>
        <v>2865.8</v>
      </c>
      <c r="H91" s="4">
        <f t="shared" si="42"/>
        <v>0</v>
      </c>
      <c r="I91" s="4">
        <f t="shared" si="42"/>
        <v>0</v>
      </c>
      <c r="J91" s="4">
        <f t="shared" si="42"/>
        <v>0</v>
      </c>
    </row>
    <row r="92" spans="1:12" x14ac:dyDescent="0.25">
      <c r="A92" s="27" t="s">
        <v>76</v>
      </c>
      <c r="B92" s="27"/>
      <c r="C92" s="27"/>
      <c r="D92" s="2" t="s">
        <v>3</v>
      </c>
      <c r="E92" s="4">
        <f t="shared" si="37"/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2" x14ac:dyDescent="0.25">
      <c r="A93" s="27"/>
      <c r="B93" s="27"/>
      <c r="C93" s="27"/>
      <c r="D93" s="2" t="s">
        <v>73</v>
      </c>
      <c r="E93" s="4">
        <f t="shared" si="37"/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2" x14ac:dyDescent="0.25">
      <c r="A94" s="27" t="s">
        <v>77</v>
      </c>
      <c r="B94" s="27"/>
      <c r="C94" s="27"/>
      <c r="D94" s="2" t="s">
        <v>3</v>
      </c>
      <c r="E94" s="4">
        <f t="shared" si="37"/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2" x14ac:dyDescent="0.25">
      <c r="A95" s="27"/>
      <c r="B95" s="27"/>
      <c r="C95" s="27"/>
      <c r="D95" s="2" t="s">
        <v>73</v>
      </c>
      <c r="E95" s="4">
        <f t="shared" si="37"/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2" x14ac:dyDescent="0.25">
      <c r="A96" s="27" t="s">
        <v>78</v>
      </c>
      <c r="B96" s="27"/>
      <c r="C96" s="27"/>
      <c r="D96" s="2" t="s">
        <v>3</v>
      </c>
      <c r="E96" s="4">
        <f t="shared" si="37"/>
        <v>750</v>
      </c>
      <c r="F96" s="4">
        <f t="shared" ref="F96:J96" si="43">F97</f>
        <v>150</v>
      </c>
      <c r="G96" s="4">
        <f t="shared" si="43"/>
        <v>150</v>
      </c>
      <c r="H96" s="4">
        <f t="shared" si="43"/>
        <v>150</v>
      </c>
      <c r="I96" s="4">
        <f t="shared" si="43"/>
        <v>150</v>
      </c>
      <c r="J96" s="4">
        <f t="shared" si="43"/>
        <v>150</v>
      </c>
    </row>
    <row r="97" spans="1:10" x14ac:dyDescent="0.25">
      <c r="A97" s="27"/>
      <c r="B97" s="27"/>
      <c r="C97" s="27"/>
      <c r="D97" s="2" t="s">
        <v>73</v>
      </c>
      <c r="E97" s="4">
        <f t="shared" si="37"/>
        <v>750</v>
      </c>
      <c r="F97" s="4">
        <f>F31</f>
        <v>150</v>
      </c>
      <c r="G97" s="4">
        <f t="shared" ref="G97:J97" si="44">G31</f>
        <v>150</v>
      </c>
      <c r="H97" s="4">
        <f t="shared" si="44"/>
        <v>150</v>
      </c>
      <c r="I97" s="4">
        <f t="shared" si="44"/>
        <v>150</v>
      </c>
      <c r="J97" s="4">
        <f t="shared" si="44"/>
        <v>150</v>
      </c>
    </row>
    <row r="98" spans="1:10" x14ac:dyDescent="0.25">
      <c r="A98" s="27" t="s">
        <v>79</v>
      </c>
      <c r="B98" s="27"/>
      <c r="C98" s="27"/>
      <c r="D98" s="2" t="s">
        <v>3</v>
      </c>
      <c r="E98" s="4">
        <f t="shared" si="37"/>
        <v>10365.6</v>
      </c>
      <c r="F98" s="4">
        <f t="shared" ref="F98:J98" si="45">F99</f>
        <v>3800</v>
      </c>
      <c r="G98" s="4">
        <f t="shared" si="45"/>
        <v>2665.6</v>
      </c>
      <c r="H98" s="4">
        <f t="shared" si="45"/>
        <v>1300</v>
      </c>
      <c r="I98" s="4">
        <f t="shared" si="45"/>
        <v>1300</v>
      </c>
      <c r="J98" s="4">
        <f t="shared" si="45"/>
        <v>1300</v>
      </c>
    </row>
    <row r="99" spans="1:10" x14ac:dyDescent="0.25">
      <c r="A99" s="27"/>
      <c r="B99" s="27"/>
      <c r="C99" s="27"/>
      <c r="D99" s="2" t="s">
        <v>73</v>
      </c>
      <c r="E99" s="4">
        <f t="shared" si="37"/>
        <v>10365.6</v>
      </c>
      <c r="F99" s="4">
        <f>F26+F29+F48+F50+F53</f>
        <v>3800</v>
      </c>
      <c r="G99" s="4">
        <f>G26+G29+G48+G50+G53</f>
        <v>2665.6</v>
      </c>
      <c r="H99" s="4">
        <f>H26+H29+H48+H50+H53</f>
        <v>1300</v>
      </c>
      <c r="I99" s="4">
        <f>I26+I29+I48+I50+I53</f>
        <v>1300</v>
      </c>
      <c r="J99" s="4">
        <f>J26+J29+J48+J50+J53</f>
        <v>1300</v>
      </c>
    </row>
    <row r="100" spans="1:10" ht="38.25" x14ac:dyDescent="0.25">
      <c r="A100" s="27"/>
      <c r="B100" s="27"/>
      <c r="C100" s="27"/>
      <c r="D100" s="2" t="s">
        <v>50</v>
      </c>
      <c r="E100" s="4">
        <f t="shared" si="37"/>
        <v>3515.6</v>
      </c>
      <c r="F100" s="4">
        <f>F27+F53</f>
        <v>2500</v>
      </c>
      <c r="G100" s="4">
        <f>G27+G53</f>
        <v>1015.6</v>
      </c>
      <c r="H100" s="4">
        <f>H27+H53</f>
        <v>0</v>
      </c>
      <c r="I100" s="4">
        <f>I27+I53</f>
        <v>0</v>
      </c>
      <c r="J100" s="4">
        <f>J27+J53</f>
        <v>0</v>
      </c>
    </row>
    <row r="101" spans="1:10" x14ac:dyDescent="0.25">
      <c r="A101" s="27" t="s">
        <v>80</v>
      </c>
      <c r="B101" s="27"/>
      <c r="C101" s="27"/>
      <c r="D101" s="2" t="s">
        <v>3</v>
      </c>
      <c r="E101" s="4">
        <f t="shared" si="37"/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x14ac:dyDescent="0.25">
      <c r="A102" s="27"/>
      <c r="B102" s="27"/>
      <c r="C102" s="27"/>
      <c r="D102" s="2" t="s">
        <v>73</v>
      </c>
      <c r="E102" s="4">
        <f t="shared" si="37"/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x14ac:dyDescent="0.25">
      <c r="A103" s="27" t="s">
        <v>81</v>
      </c>
      <c r="B103" s="27"/>
      <c r="C103" s="27"/>
      <c r="D103" s="2" t="s">
        <v>3</v>
      </c>
      <c r="E103" s="4">
        <f t="shared" si="37"/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x14ac:dyDescent="0.25">
      <c r="A104" s="27"/>
      <c r="B104" s="27"/>
      <c r="C104" s="27"/>
      <c r="D104" s="2" t="s">
        <v>73</v>
      </c>
      <c r="E104" s="4">
        <f t="shared" si="37"/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x14ac:dyDescent="0.25">
      <c r="A105" s="27" t="s">
        <v>82</v>
      </c>
      <c r="B105" s="27"/>
      <c r="C105" s="27"/>
      <c r="D105" s="2" t="s">
        <v>3</v>
      </c>
      <c r="E105" s="4">
        <f t="shared" si="37"/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x14ac:dyDescent="0.25">
      <c r="A106" s="27"/>
      <c r="B106" s="27"/>
      <c r="C106" s="27"/>
      <c r="D106" s="2" t="s">
        <v>73</v>
      </c>
      <c r="E106" s="4">
        <f t="shared" si="37"/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x14ac:dyDescent="0.25">
      <c r="A107" s="27" t="s">
        <v>83</v>
      </c>
      <c r="B107" s="27"/>
      <c r="C107" s="27"/>
      <c r="D107" s="2" t="s">
        <v>3</v>
      </c>
      <c r="E107" s="4">
        <f t="shared" si="37"/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x14ac:dyDescent="0.25">
      <c r="A108" s="27"/>
      <c r="B108" s="27"/>
      <c r="C108" s="27"/>
      <c r="D108" s="2" t="s">
        <v>73</v>
      </c>
      <c r="E108" s="4">
        <f t="shared" si="37"/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x14ac:dyDescent="0.25">
      <c r="A109" s="27" t="s">
        <v>84</v>
      </c>
      <c r="B109" s="27"/>
      <c r="C109" s="27"/>
      <c r="D109" s="2" t="s">
        <v>3</v>
      </c>
      <c r="E109" s="4">
        <f t="shared" si="37"/>
        <v>0</v>
      </c>
      <c r="F109" s="4">
        <f t="shared" ref="F109:J109" si="46">F110</f>
        <v>0</v>
      </c>
      <c r="G109" s="4">
        <f t="shared" si="46"/>
        <v>0</v>
      </c>
      <c r="H109" s="4">
        <f t="shared" si="46"/>
        <v>0</v>
      </c>
      <c r="I109" s="4">
        <f t="shared" si="46"/>
        <v>0</v>
      </c>
      <c r="J109" s="4">
        <f t="shared" si="46"/>
        <v>0</v>
      </c>
    </row>
    <row r="110" spans="1:10" x14ac:dyDescent="0.25">
      <c r="A110" s="27"/>
      <c r="B110" s="27"/>
      <c r="C110" s="27"/>
      <c r="D110" s="2" t="s">
        <v>73</v>
      </c>
      <c r="E110" s="4">
        <f t="shared" si="37"/>
        <v>0</v>
      </c>
      <c r="F110" s="4">
        <f>F33</f>
        <v>0</v>
      </c>
      <c r="G110" s="4">
        <f>G33</f>
        <v>0</v>
      </c>
      <c r="H110" s="4">
        <f>H33</f>
        <v>0</v>
      </c>
      <c r="I110" s="4">
        <f>I33</f>
        <v>0</v>
      </c>
      <c r="J110" s="4">
        <f>J33</f>
        <v>0</v>
      </c>
    </row>
  </sheetData>
  <mergeCells count="98">
    <mergeCell ref="A1:A3"/>
    <mergeCell ref="B1:B3"/>
    <mergeCell ref="C1:C3"/>
    <mergeCell ref="D1:D3"/>
    <mergeCell ref="E1:J1"/>
    <mergeCell ref="E2:E3"/>
    <mergeCell ref="F2:J2"/>
    <mergeCell ref="A4:J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2:C2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C20"/>
    <mergeCell ref="A21:J21"/>
    <mergeCell ref="C30:C31"/>
    <mergeCell ref="C32:C33"/>
    <mergeCell ref="B32:B33"/>
    <mergeCell ref="A32:A33"/>
    <mergeCell ref="C25:C27"/>
    <mergeCell ref="C28:C29"/>
    <mergeCell ref="A34:C35"/>
    <mergeCell ref="A36:C36"/>
    <mergeCell ref="A37:J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8"/>
    <mergeCell ref="B47:B48"/>
    <mergeCell ref="C47:C48"/>
    <mergeCell ref="A49:A50"/>
    <mergeCell ref="B49:B50"/>
    <mergeCell ref="C49:C50"/>
    <mergeCell ref="A51:A53"/>
    <mergeCell ref="B51:B53"/>
    <mergeCell ref="C51:C53"/>
    <mergeCell ref="A54:A55"/>
    <mergeCell ref="B54:B55"/>
    <mergeCell ref="C54:C55"/>
    <mergeCell ref="A66:C69"/>
    <mergeCell ref="A70:J70"/>
    <mergeCell ref="A56:C58"/>
    <mergeCell ref="A59:J59"/>
    <mergeCell ref="C60:C61"/>
    <mergeCell ref="C62:C63"/>
    <mergeCell ref="B60:B61"/>
    <mergeCell ref="A60:A61"/>
    <mergeCell ref="B62:B63"/>
    <mergeCell ref="A62:A63"/>
    <mergeCell ref="A64:C65"/>
    <mergeCell ref="A109:C110"/>
    <mergeCell ref="B22:B24"/>
    <mergeCell ref="A22:A24"/>
    <mergeCell ref="B25:B27"/>
    <mergeCell ref="A25:A27"/>
    <mergeCell ref="B28:B29"/>
    <mergeCell ref="A28:A29"/>
    <mergeCell ref="B30:B31"/>
    <mergeCell ref="A30:A31"/>
    <mergeCell ref="A94:C95"/>
    <mergeCell ref="A96:C97"/>
    <mergeCell ref="A98:C100"/>
    <mergeCell ref="A101:C102"/>
    <mergeCell ref="A103:C104"/>
    <mergeCell ref="A105:C106"/>
    <mergeCell ref="A92:C93"/>
    <mergeCell ref="A74:C77"/>
    <mergeCell ref="A71:C73"/>
    <mergeCell ref="A86:J86"/>
    <mergeCell ref="A87:C88"/>
    <mergeCell ref="A107:C108"/>
    <mergeCell ref="A78:J78"/>
    <mergeCell ref="A89:C91"/>
    <mergeCell ref="A82:C85"/>
    <mergeCell ref="A79:C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35" zoomScale="85" zoomScaleNormal="85" workbookViewId="0">
      <selection activeCell="G49" sqref="G49"/>
    </sheetView>
  </sheetViews>
  <sheetFormatPr defaultRowHeight="15" x14ac:dyDescent="0.25"/>
  <cols>
    <col min="1" max="1" width="23.85546875" customWidth="1"/>
    <col min="2" max="2" width="44.42578125" customWidth="1"/>
    <col min="3" max="3" width="18.42578125" customWidth="1"/>
    <col min="4" max="4" width="21.28515625" customWidth="1"/>
    <col min="5" max="5" width="14.28515625" style="7" customWidth="1"/>
    <col min="6" max="6" width="13.7109375" style="10" customWidth="1"/>
    <col min="7" max="7" width="13.5703125" style="8" customWidth="1"/>
    <col min="8" max="8" width="30" customWidth="1"/>
  </cols>
  <sheetData>
    <row r="1" spans="1:8" ht="15.75" x14ac:dyDescent="0.25">
      <c r="A1" s="41" t="s">
        <v>112</v>
      </c>
      <c r="B1" s="41"/>
      <c r="C1" s="41"/>
      <c r="D1" s="41"/>
      <c r="E1" s="41"/>
      <c r="F1" s="41"/>
    </row>
    <row r="2" spans="1:8" ht="15.75" x14ac:dyDescent="0.25">
      <c r="A2" s="41" t="s">
        <v>113</v>
      </c>
      <c r="B2" s="41"/>
      <c r="C2" s="41"/>
      <c r="D2" s="41"/>
      <c r="E2" s="41"/>
      <c r="F2" s="41"/>
    </row>
    <row r="3" spans="1:8" ht="15.75" x14ac:dyDescent="0.25">
      <c r="A3" s="41" t="s">
        <v>114</v>
      </c>
      <c r="B3" s="41"/>
      <c r="C3" s="41"/>
      <c r="D3" s="41"/>
      <c r="E3" s="41"/>
      <c r="F3" s="41"/>
    </row>
    <row r="4" spans="1:8" ht="17.25" customHeight="1" x14ac:dyDescent="0.25">
      <c r="A4" s="41" t="s">
        <v>115</v>
      </c>
      <c r="B4" s="41"/>
      <c r="C4" s="41"/>
      <c r="D4" s="41"/>
      <c r="E4" s="41"/>
      <c r="F4" s="41"/>
    </row>
    <row r="5" spans="1:8" ht="15.75" x14ac:dyDescent="0.25">
      <c r="A5" s="40" t="s">
        <v>116</v>
      </c>
      <c r="B5" s="40"/>
      <c r="C5" s="40"/>
      <c r="D5" s="40"/>
      <c r="E5" s="40"/>
      <c r="F5" s="40"/>
      <c r="G5" s="13"/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26.25" customHeight="1" x14ac:dyDescent="0.25">
      <c r="A7" s="11" t="s">
        <v>111</v>
      </c>
      <c r="B7" s="12"/>
      <c r="C7" s="12"/>
      <c r="D7" s="12"/>
      <c r="E7" s="12"/>
      <c r="F7" s="12"/>
      <c r="G7" s="12"/>
      <c r="H7" s="12"/>
    </row>
    <row r="8" spans="1:8" x14ac:dyDescent="0.25">
      <c r="A8" s="31" t="s">
        <v>85</v>
      </c>
      <c r="B8" s="31" t="s">
        <v>52</v>
      </c>
      <c r="C8" s="31" t="s">
        <v>31</v>
      </c>
      <c r="D8" s="31" t="s">
        <v>32</v>
      </c>
      <c r="E8" s="42" t="s">
        <v>99</v>
      </c>
      <c r="F8" s="42"/>
      <c r="G8" s="15" t="s">
        <v>100</v>
      </c>
      <c r="H8" s="42" t="s">
        <v>101</v>
      </c>
    </row>
    <row r="9" spans="1:8" ht="31.5" customHeight="1" x14ac:dyDescent="0.25">
      <c r="A9" s="31"/>
      <c r="B9" s="31"/>
      <c r="C9" s="31"/>
      <c r="D9" s="31"/>
      <c r="E9" s="16" t="s">
        <v>102</v>
      </c>
      <c r="F9" s="17" t="s">
        <v>103</v>
      </c>
      <c r="G9" s="15" t="s">
        <v>104</v>
      </c>
      <c r="H9" s="42"/>
    </row>
    <row r="10" spans="1:8" ht="38.25" customHeight="1" x14ac:dyDescent="0.25">
      <c r="A10" s="35" t="s">
        <v>20</v>
      </c>
      <c r="B10" s="36"/>
      <c r="C10" s="36"/>
      <c r="D10" s="36"/>
      <c r="E10" s="36"/>
      <c r="F10" s="36"/>
      <c r="G10" s="36"/>
      <c r="H10" s="37"/>
    </row>
    <row r="11" spans="1:8" x14ac:dyDescent="0.25">
      <c r="A11" s="31" t="s">
        <v>5</v>
      </c>
      <c r="B11" s="32" t="s">
        <v>105</v>
      </c>
      <c r="C11" s="32" t="s">
        <v>53</v>
      </c>
      <c r="D11" s="9" t="s">
        <v>3</v>
      </c>
      <c r="E11" s="18">
        <f>финансы!H5</f>
        <v>3569.6</v>
      </c>
      <c r="F11" s="19">
        <f>F12</f>
        <v>10</v>
      </c>
      <c r="G11" s="20">
        <f>F11/E11*100</f>
        <v>0.2801434334379202</v>
      </c>
      <c r="H11" s="21"/>
    </row>
    <row r="12" spans="1:8" ht="51" customHeight="1" x14ac:dyDescent="0.25">
      <c r="A12" s="31"/>
      <c r="B12" s="32"/>
      <c r="C12" s="32"/>
      <c r="D12" s="9" t="s">
        <v>34</v>
      </c>
      <c r="E12" s="18">
        <f>финансы!H6</f>
        <v>3569.6</v>
      </c>
      <c r="F12" s="19">
        <f>F14+F16+F18+F20+F22+F24</f>
        <v>10</v>
      </c>
      <c r="G12" s="20">
        <f t="shared" ref="G12:G26" si="0">F12/E12*100</f>
        <v>0.2801434334379202</v>
      </c>
      <c r="H12" s="21"/>
    </row>
    <row r="13" spans="1:8" ht="48" customHeight="1" x14ac:dyDescent="0.25">
      <c r="A13" s="31" t="s">
        <v>9</v>
      </c>
      <c r="B13" s="32" t="s">
        <v>21</v>
      </c>
      <c r="C13" s="32" t="s">
        <v>53</v>
      </c>
      <c r="D13" s="9" t="s">
        <v>3</v>
      </c>
      <c r="E13" s="18">
        <f>финансы!H7</f>
        <v>1313.4</v>
      </c>
      <c r="F13" s="19">
        <f>F14</f>
        <v>0</v>
      </c>
      <c r="G13" s="20">
        <f t="shared" si="0"/>
        <v>0</v>
      </c>
      <c r="H13" s="21"/>
    </row>
    <row r="14" spans="1:8" ht="58.5" customHeight="1" x14ac:dyDescent="0.25">
      <c r="A14" s="31"/>
      <c r="B14" s="32"/>
      <c r="C14" s="32"/>
      <c r="D14" s="9" t="s">
        <v>34</v>
      </c>
      <c r="E14" s="18">
        <f>финансы!H8</f>
        <v>1313.4</v>
      </c>
      <c r="F14" s="19">
        <v>0</v>
      </c>
      <c r="G14" s="20">
        <f t="shared" si="0"/>
        <v>0</v>
      </c>
      <c r="H14" s="21"/>
    </row>
    <row r="15" spans="1:8" ht="24" customHeight="1" x14ac:dyDescent="0.25">
      <c r="A15" s="31" t="s">
        <v>10</v>
      </c>
      <c r="B15" s="32" t="s">
        <v>54</v>
      </c>
      <c r="C15" s="32" t="s">
        <v>53</v>
      </c>
      <c r="D15" s="9" t="s">
        <v>3</v>
      </c>
      <c r="E15" s="18">
        <f>финансы!H9</f>
        <v>999</v>
      </c>
      <c r="F15" s="19">
        <f>F16</f>
        <v>0</v>
      </c>
      <c r="G15" s="20">
        <f t="shared" si="0"/>
        <v>0</v>
      </c>
      <c r="H15" s="21"/>
    </row>
    <row r="16" spans="1:8" ht="30.75" customHeight="1" x14ac:dyDescent="0.25">
      <c r="A16" s="31"/>
      <c r="B16" s="32"/>
      <c r="C16" s="32"/>
      <c r="D16" s="9" t="s">
        <v>34</v>
      </c>
      <c r="E16" s="18">
        <f>финансы!H10</f>
        <v>999</v>
      </c>
      <c r="F16" s="19">
        <v>0</v>
      </c>
      <c r="G16" s="20">
        <f t="shared" si="0"/>
        <v>0</v>
      </c>
      <c r="H16" s="21"/>
    </row>
    <row r="17" spans="1:8" ht="60.75" customHeight="1" x14ac:dyDescent="0.25">
      <c r="A17" s="31" t="s">
        <v>11</v>
      </c>
      <c r="B17" s="32" t="s">
        <v>55</v>
      </c>
      <c r="C17" s="32" t="s">
        <v>56</v>
      </c>
      <c r="D17" s="9" t="s">
        <v>3</v>
      </c>
      <c r="E17" s="18">
        <f>финансы!H11</f>
        <v>10</v>
      </c>
      <c r="F17" s="19">
        <f>F18</f>
        <v>10</v>
      </c>
      <c r="G17" s="20">
        <f t="shared" si="0"/>
        <v>100</v>
      </c>
      <c r="H17" s="21"/>
    </row>
    <row r="18" spans="1:8" ht="115.5" customHeight="1" x14ac:dyDescent="0.25">
      <c r="A18" s="31"/>
      <c r="B18" s="32"/>
      <c r="C18" s="32"/>
      <c r="D18" s="9" t="s">
        <v>34</v>
      </c>
      <c r="E18" s="18">
        <f>финансы!H12</f>
        <v>10</v>
      </c>
      <c r="F18" s="19">
        <v>10</v>
      </c>
      <c r="G18" s="20">
        <f t="shared" si="0"/>
        <v>100</v>
      </c>
      <c r="H18" s="21"/>
    </row>
    <row r="19" spans="1:8" ht="53.25" customHeight="1" x14ac:dyDescent="0.25">
      <c r="A19" s="31" t="s">
        <v>12</v>
      </c>
      <c r="B19" s="32" t="s">
        <v>47</v>
      </c>
      <c r="C19" s="32" t="s">
        <v>53</v>
      </c>
      <c r="D19" s="9" t="s">
        <v>3</v>
      </c>
      <c r="E19" s="18">
        <f>финансы!H13</f>
        <v>0</v>
      </c>
      <c r="F19" s="19">
        <f>F20</f>
        <v>0</v>
      </c>
      <c r="G19" s="20"/>
      <c r="H19" s="21"/>
    </row>
    <row r="20" spans="1:8" ht="53.25" customHeight="1" x14ac:dyDescent="0.25">
      <c r="A20" s="31"/>
      <c r="B20" s="32"/>
      <c r="C20" s="32"/>
      <c r="D20" s="9" t="s">
        <v>34</v>
      </c>
      <c r="E20" s="18">
        <f>финансы!H14</f>
        <v>0</v>
      </c>
      <c r="F20" s="19">
        <v>0</v>
      </c>
      <c r="G20" s="20"/>
      <c r="H20" s="21"/>
    </row>
    <row r="21" spans="1:8" x14ac:dyDescent="0.25">
      <c r="A21" s="31" t="s">
        <v>17</v>
      </c>
      <c r="B21" s="32" t="s">
        <v>22</v>
      </c>
      <c r="C21" s="32" t="s">
        <v>53</v>
      </c>
      <c r="D21" s="9" t="s">
        <v>3</v>
      </c>
      <c r="E21" s="18">
        <f>финансы!H15</f>
        <v>67.2</v>
      </c>
      <c r="F21" s="19">
        <f>F22</f>
        <v>0</v>
      </c>
      <c r="G21" s="20">
        <f t="shared" si="0"/>
        <v>0</v>
      </c>
      <c r="H21" s="21"/>
    </row>
    <row r="22" spans="1:8" ht="35.25" customHeight="1" x14ac:dyDescent="0.25">
      <c r="A22" s="31"/>
      <c r="B22" s="32"/>
      <c r="C22" s="32"/>
      <c r="D22" s="9" t="s">
        <v>34</v>
      </c>
      <c r="E22" s="18">
        <f>финансы!H16</f>
        <v>67.2</v>
      </c>
      <c r="F22" s="19">
        <v>0</v>
      </c>
      <c r="G22" s="20">
        <f t="shared" si="0"/>
        <v>0</v>
      </c>
      <c r="H22" s="21"/>
    </row>
    <row r="23" spans="1:8" x14ac:dyDescent="0.25">
      <c r="A23" s="31" t="s">
        <v>28</v>
      </c>
      <c r="B23" s="34" t="s">
        <v>30</v>
      </c>
      <c r="C23" s="32" t="s">
        <v>53</v>
      </c>
      <c r="D23" s="9" t="s">
        <v>3</v>
      </c>
      <c r="E23" s="18">
        <f>финансы!H17</f>
        <v>1180</v>
      </c>
      <c r="F23" s="19">
        <f>F24</f>
        <v>0</v>
      </c>
      <c r="G23" s="20">
        <f t="shared" si="0"/>
        <v>0</v>
      </c>
      <c r="H23" s="21"/>
    </row>
    <row r="24" spans="1:8" ht="30" x14ac:dyDescent="0.25">
      <c r="A24" s="31"/>
      <c r="B24" s="34"/>
      <c r="C24" s="32"/>
      <c r="D24" s="9" t="s">
        <v>34</v>
      </c>
      <c r="E24" s="18">
        <f>финансы!H18</f>
        <v>1180</v>
      </c>
      <c r="F24" s="19">
        <v>0</v>
      </c>
      <c r="G24" s="20">
        <f t="shared" si="0"/>
        <v>0</v>
      </c>
      <c r="H24" s="21"/>
    </row>
    <row r="25" spans="1:8" x14ac:dyDescent="0.25">
      <c r="A25" s="31" t="s">
        <v>35</v>
      </c>
      <c r="B25" s="31"/>
      <c r="C25" s="31"/>
      <c r="D25" s="9" t="s">
        <v>3</v>
      </c>
      <c r="E25" s="18">
        <f>финансы!H19</f>
        <v>3569.6</v>
      </c>
      <c r="F25" s="19">
        <f>F26</f>
        <v>10</v>
      </c>
      <c r="G25" s="20">
        <f t="shared" si="0"/>
        <v>0.2801434334379202</v>
      </c>
      <c r="H25" s="21"/>
    </row>
    <row r="26" spans="1:8" ht="30" x14ac:dyDescent="0.25">
      <c r="A26" s="31"/>
      <c r="B26" s="31"/>
      <c r="C26" s="31"/>
      <c r="D26" s="9" t="s">
        <v>34</v>
      </c>
      <c r="E26" s="18">
        <f>финансы!H20</f>
        <v>3569.6</v>
      </c>
      <c r="F26" s="19">
        <f>F12</f>
        <v>10</v>
      </c>
      <c r="G26" s="20">
        <f t="shared" si="0"/>
        <v>0.2801434334379202</v>
      </c>
      <c r="H26" s="21"/>
    </row>
    <row r="27" spans="1:8" ht="25.5" customHeight="1" x14ac:dyDescent="0.25">
      <c r="A27" s="35" t="s">
        <v>86</v>
      </c>
      <c r="B27" s="36"/>
      <c r="C27" s="36"/>
      <c r="D27" s="36"/>
      <c r="E27" s="36"/>
      <c r="F27" s="36"/>
      <c r="G27" s="36"/>
      <c r="H27" s="37"/>
    </row>
    <row r="28" spans="1:8" ht="15.75" customHeight="1" x14ac:dyDescent="0.25">
      <c r="A28" s="31" t="s">
        <v>6</v>
      </c>
      <c r="B28" s="31" t="s">
        <v>106</v>
      </c>
      <c r="C28" s="32"/>
      <c r="D28" s="9" t="s">
        <v>3</v>
      </c>
      <c r="E28" s="18">
        <f>финансы!H22</f>
        <v>1350</v>
      </c>
      <c r="F28" s="19">
        <f>F29</f>
        <v>1200</v>
      </c>
      <c r="G28" s="20">
        <f t="shared" ref="G28:G42" si="1">F28/E28*100</f>
        <v>88.888888888888886</v>
      </c>
      <c r="H28" s="21"/>
    </row>
    <row r="29" spans="1:8" x14ac:dyDescent="0.25">
      <c r="A29" s="31"/>
      <c r="B29" s="31"/>
      <c r="C29" s="32"/>
      <c r="D29" s="9" t="s">
        <v>4</v>
      </c>
      <c r="E29" s="18">
        <f>финансы!H23</f>
        <v>1350</v>
      </c>
      <c r="F29" s="19">
        <f>F32+F35+F37+F39</f>
        <v>1200</v>
      </c>
      <c r="G29" s="20">
        <f t="shared" si="1"/>
        <v>88.888888888888886</v>
      </c>
      <c r="H29" s="21"/>
    </row>
    <row r="30" spans="1:8" ht="75" x14ac:dyDescent="0.25">
      <c r="A30" s="31"/>
      <c r="B30" s="31"/>
      <c r="C30" s="32"/>
      <c r="D30" s="9" t="s">
        <v>89</v>
      </c>
      <c r="E30" s="18">
        <f>финансы!H24</f>
        <v>0</v>
      </c>
      <c r="F30" s="19">
        <f>F33</f>
        <v>0</v>
      </c>
      <c r="G30" s="20" t="e">
        <f t="shared" si="1"/>
        <v>#DIV/0!</v>
      </c>
      <c r="H30" s="21"/>
    </row>
    <row r="31" spans="1:8" ht="15.75" customHeight="1" x14ac:dyDescent="0.25">
      <c r="A31" s="31" t="s">
        <v>13</v>
      </c>
      <c r="B31" s="31" t="s">
        <v>57</v>
      </c>
      <c r="C31" s="32" t="s">
        <v>58</v>
      </c>
      <c r="D31" s="9" t="s">
        <v>3</v>
      </c>
      <c r="E31" s="18">
        <f>финансы!H25</f>
        <v>800</v>
      </c>
      <c r="F31" s="19">
        <f>F32</f>
        <v>800</v>
      </c>
      <c r="G31" s="20">
        <f t="shared" si="1"/>
        <v>100</v>
      </c>
      <c r="H31" s="21"/>
    </row>
    <row r="32" spans="1:8" x14ac:dyDescent="0.25">
      <c r="A32" s="31"/>
      <c r="B32" s="31"/>
      <c r="C32" s="32"/>
      <c r="D32" s="9" t="s">
        <v>4</v>
      </c>
      <c r="E32" s="18">
        <f>финансы!H26</f>
        <v>800</v>
      </c>
      <c r="F32" s="19">
        <v>800</v>
      </c>
      <c r="G32" s="20">
        <f t="shared" si="1"/>
        <v>100</v>
      </c>
      <c r="H32" s="21"/>
    </row>
    <row r="33" spans="1:8" ht="75" x14ac:dyDescent="0.25">
      <c r="A33" s="31"/>
      <c r="B33" s="31"/>
      <c r="C33" s="32"/>
      <c r="D33" s="9" t="s">
        <v>89</v>
      </c>
      <c r="E33" s="18">
        <f>финансы!H27</f>
        <v>0</v>
      </c>
      <c r="F33" s="19"/>
      <c r="G33" s="20" t="e">
        <f t="shared" si="1"/>
        <v>#DIV/0!</v>
      </c>
      <c r="H33" s="21"/>
    </row>
    <row r="34" spans="1:8" ht="75.75" customHeight="1" x14ac:dyDescent="0.25">
      <c r="A34" s="31" t="s">
        <v>14</v>
      </c>
      <c r="B34" s="31" t="s">
        <v>59</v>
      </c>
      <c r="C34" s="32" t="s">
        <v>51</v>
      </c>
      <c r="D34" s="9" t="s">
        <v>3</v>
      </c>
      <c r="E34" s="18">
        <f>финансы!H28</f>
        <v>400</v>
      </c>
      <c r="F34" s="19">
        <f>F35</f>
        <v>400</v>
      </c>
      <c r="G34" s="20">
        <f t="shared" si="1"/>
        <v>100</v>
      </c>
      <c r="H34" s="21"/>
    </row>
    <row r="35" spans="1:8" x14ac:dyDescent="0.25">
      <c r="A35" s="31"/>
      <c r="B35" s="31"/>
      <c r="C35" s="32"/>
      <c r="D35" s="9" t="s">
        <v>4</v>
      </c>
      <c r="E35" s="18">
        <f>финансы!H29</f>
        <v>400</v>
      </c>
      <c r="F35" s="19">
        <v>400</v>
      </c>
      <c r="G35" s="20">
        <f t="shared" si="1"/>
        <v>100</v>
      </c>
      <c r="H35" s="21"/>
    </row>
    <row r="36" spans="1:8" ht="82.5" customHeight="1" x14ac:dyDescent="0.25">
      <c r="A36" s="31" t="s">
        <v>15</v>
      </c>
      <c r="B36" s="31" t="s">
        <v>60</v>
      </c>
      <c r="C36" s="32" t="s">
        <v>49</v>
      </c>
      <c r="D36" s="9" t="s">
        <v>3</v>
      </c>
      <c r="E36" s="18">
        <f>финансы!H30</f>
        <v>150</v>
      </c>
      <c r="F36" s="19">
        <f>F37</f>
        <v>0</v>
      </c>
      <c r="G36" s="20">
        <f t="shared" si="1"/>
        <v>0</v>
      </c>
      <c r="H36" s="21"/>
    </row>
    <row r="37" spans="1:8" x14ac:dyDescent="0.25">
      <c r="A37" s="31"/>
      <c r="B37" s="31"/>
      <c r="C37" s="32"/>
      <c r="D37" s="9" t="s">
        <v>4</v>
      </c>
      <c r="E37" s="18">
        <f>финансы!H31</f>
        <v>150</v>
      </c>
      <c r="F37" s="19">
        <v>0</v>
      </c>
      <c r="G37" s="20">
        <f t="shared" si="1"/>
        <v>0</v>
      </c>
      <c r="H37" s="21"/>
    </row>
    <row r="38" spans="1:8" ht="37.5" customHeight="1" x14ac:dyDescent="0.25">
      <c r="A38" s="31" t="s">
        <v>16</v>
      </c>
      <c r="B38" s="31" t="s">
        <v>61</v>
      </c>
      <c r="C38" s="32" t="s">
        <v>62</v>
      </c>
      <c r="D38" s="9" t="s">
        <v>3</v>
      </c>
      <c r="E38" s="18">
        <f>финансы!H32</f>
        <v>0</v>
      </c>
      <c r="F38" s="19">
        <f>F39</f>
        <v>0</v>
      </c>
      <c r="G38" s="20" t="e">
        <f t="shared" si="1"/>
        <v>#DIV/0!</v>
      </c>
      <c r="H38" s="21"/>
    </row>
    <row r="39" spans="1:8" x14ac:dyDescent="0.25">
      <c r="A39" s="31"/>
      <c r="B39" s="31"/>
      <c r="C39" s="32"/>
      <c r="D39" s="9" t="s">
        <v>4</v>
      </c>
      <c r="E39" s="18">
        <f>финансы!H33</f>
        <v>0</v>
      </c>
      <c r="F39" s="19">
        <v>0</v>
      </c>
      <c r="G39" s="20" t="e">
        <f t="shared" si="1"/>
        <v>#DIV/0!</v>
      </c>
      <c r="H39" s="21"/>
    </row>
    <row r="40" spans="1:8" x14ac:dyDescent="0.25">
      <c r="A40" s="31" t="s">
        <v>36</v>
      </c>
      <c r="B40" s="31"/>
      <c r="C40" s="31"/>
      <c r="D40" s="9" t="s">
        <v>3</v>
      </c>
      <c r="E40" s="18">
        <f>финансы!H34</f>
        <v>1350</v>
      </c>
      <c r="F40" s="19">
        <f>F41</f>
        <v>1200</v>
      </c>
      <c r="G40" s="20">
        <f t="shared" si="1"/>
        <v>88.888888888888886</v>
      </c>
      <c r="H40" s="21"/>
    </row>
    <row r="41" spans="1:8" x14ac:dyDescent="0.25">
      <c r="A41" s="31"/>
      <c r="B41" s="31"/>
      <c r="C41" s="31"/>
      <c r="D41" s="9" t="s">
        <v>4</v>
      </c>
      <c r="E41" s="18">
        <f>финансы!H35</f>
        <v>1350</v>
      </c>
      <c r="F41" s="19">
        <f>F29</f>
        <v>1200</v>
      </c>
      <c r="G41" s="20">
        <f t="shared" si="1"/>
        <v>88.888888888888886</v>
      </c>
      <c r="H41" s="21"/>
    </row>
    <row r="42" spans="1:8" ht="75" x14ac:dyDescent="0.25">
      <c r="A42" s="32"/>
      <c r="B42" s="32"/>
      <c r="C42" s="32"/>
      <c r="D42" s="9" t="s">
        <v>89</v>
      </c>
      <c r="E42" s="18">
        <f>финансы!H36</f>
        <v>0</v>
      </c>
      <c r="F42" s="19">
        <f>F30</f>
        <v>0</v>
      </c>
      <c r="G42" s="20" t="e">
        <f t="shared" si="1"/>
        <v>#DIV/0!</v>
      </c>
      <c r="H42" s="21"/>
    </row>
    <row r="43" spans="1:8" ht="25.5" customHeight="1" x14ac:dyDescent="0.25">
      <c r="A43" s="35" t="s">
        <v>87</v>
      </c>
      <c r="B43" s="36"/>
      <c r="C43" s="36"/>
      <c r="D43" s="36"/>
      <c r="E43" s="36"/>
      <c r="F43" s="36"/>
      <c r="G43" s="36"/>
      <c r="H43" s="37"/>
    </row>
    <row r="44" spans="1:8" x14ac:dyDescent="0.25">
      <c r="A44" s="31">
        <v>3</v>
      </c>
      <c r="B44" s="32" t="s">
        <v>107</v>
      </c>
      <c r="C44" s="32"/>
      <c r="D44" s="9" t="s">
        <v>3</v>
      </c>
      <c r="E44" s="18">
        <f>финансы!H38</f>
        <v>100</v>
      </c>
      <c r="F44" s="19">
        <f>F45</f>
        <v>0</v>
      </c>
      <c r="G44" s="20">
        <f t="shared" ref="G44:G64" si="2">F44/E44*100</f>
        <v>0</v>
      </c>
      <c r="H44" s="21"/>
    </row>
    <row r="45" spans="1:8" x14ac:dyDescent="0.25">
      <c r="A45" s="31"/>
      <c r="B45" s="32"/>
      <c r="C45" s="32"/>
      <c r="D45" s="9" t="s">
        <v>4</v>
      </c>
      <c r="E45" s="18">
        <f>финансы!H39</f>
        <v>100</v>
      </c>
      <c r="F45" s="19">
        <f>F48+F51+F54+F56+F58+F61</f>
        <v>0</v>
      </c>
      <c r="G45" s="20">
        <f t="shared" si="2"/>
        <v>0</v>
      </c>
      <c r="H45" s="21"/>
    </row>
    <row r="46" spans="1:8" ht="75" x14ac:dyDescent="0.25">
      <c r="A46" s="31"/>
      <c r="B46" s="32"/>
      <c r="C46" s="32"/>
      <c r="D46" s="9" t="s">
        <v>90</v>
      </c>
      <c r="E46" s="18">
        <f>финансы!H40</f>
        <v>0</v>
      </c>
      <c r="F46" s="19">
        <f>F49+F52+F59</f>
        <v>0</v>
      </c>
      <c r="G46" s="20" t="e">
        <f t="shared" si="2"/>
        <v>#DIV/0!</v>
      </c>
      <c r="H46" s="21"/>
    </row>
    <row r="47" spans="1:8" x14ac:dyDescent="0.25">
      <c r="A47" s="31" t="s">
        <v>18</v>
      </c>
      <c r="B47" s="32" t="s">
        <v>23</v>
      </c>
      <c r="C47" s="32" t="s">
        <v>63</v>
      </c>
      <c r="D47" s="9" t="s">
        <v>3</v>
      </c>
      <c r="E47" s="18">
        <f>финансы!H41</f>
        <v>0</v>
      </c>
      <c r="F47" s="19">
        <f>F48</f>
        <v>0</v>
      </c>
      <c r="G47" s="20" t="e">
        <f t="shared" si="2"/>
        <v>#DIV/0!</v>
      </c>
      <c r="H47" s="21"/>
    </row>
    <row r="48" spans="1:8" x14ac:dyDescent="0.25">
      <c r="A48" s="31"/>
      <c r="B48" s="32"/>
      <c r="C48" s="32"/>
      <c r="D48" s="9" t="s">
        <v>4</v>
      </c>
      <c r="E48" s="18">
        <f>финансы!H42</f>
        <v>0</v>
      </c>
      <c r="F48" s="19">
        <v>0</v>
      </c>
      <c r="G48" s="20" t="e">
        <f t="shared" si="2"/>
        <v>#DIV/0!</v>
      </c>
      <c r="H48" s="21"/>
    </row>
    <row r="49" spans="1:8" ht="75" x14ac:dyDescent="0.25">
      <c r="A49" s="31"/>
      <c r="B49" s="32"/>
      <c r="C49" s="32"/>
      <c r="D49" s="9" t="s">
        <v>91</v>
      </c>
      <c r="E49" s="18">
        <f>финансы!H43</f>
        <v>0</v>
      </c>
      <c r="F49" s="19">
        <v>0</v>
      </c>
      <c r="G49" s="20" t="e">
        <f t="shared" si="2"/>
        <v>#DIV/0!</v>
      </c>
      <c r="H49" s="21"/>
    </row>
    <row r="50" spans="1:8" x14ac:dyDescent="0.25">
      <c r="A50" s="31" t="s">
        <v>19</v>
      </c>
      <c r="B50" s="32" t="s">
        <v>24</v>
      </c>
      <c r="C50" s="32" t="s">
        <v>64</v>
      </c>
      <c r="D50" s="9" t="s">
        <v>3</v>
      </c>
      <c r="E50" s="18">
        <f>финансы!H44</f>
        <v>0</v>
      </c>
      <c r="F50" s="19">
        <f>F51</f>
        <v>0</v>
      </c>
      <c r="G50" s="20" t="e">
        <f t="shared" si="2"/>
        <v>#DIV/0!</v>
      </c>
      <c r="H50" s="21"/>
    </row>
    <row r="51" spans="1:8" x14ac:dyDescent="0.25">
      <c r="A51" s="31"/>
      <c r="B51" s="32"/>
      <c r="C51" s="32"/>
      <c r="D51" s="9" t="s">
        <v>4</v>
      </c>
      <c r="E51" s="18">
        <f>финансы!H45</f>
        <v>0</v>
      </c>
      <c r="F51" s="19">
        <v>0</v>
      </c>
      <c r="G51" s="20" t="e">
        <f t="shared" si="2"/>
        <v>#DIV/0!</v>
      </c>
      <c r="H51" s="21"/>
    </row>
    <row r="52" spans="1:8" ht="75" x14ac:dyDescent="0.25">
      <c r="A52" s="31"/>
      <c r="B52" s="32"/>
      <c r="C52" s="32"/>
      <c r="D52" s="9" t="s">
        <v>92</v>
      </c>
      <c r="E52" s="18">
        <f>финансы!H46</f>
        <v>0</v>
      </c>
      <c r="F52" s="19">
        <v>0</v>
      </c>
      <c r="G52" s="20" t="e">
        <f t="shared" si="2"/>
        <v>#DIV/0!</v>
      </c>
      <c r="H52" s="21"/>
    </row>
    <row r="53" spans="1:8" x14ac:dyDescent="0.25">
      <c r="A53" s="31" t="s">
        <v>25</v>
      </c>
      <c r="B53" s="32" t="s">
        <v>26</v>
      </c>
      <c r="C53" s="32" t="s">
        <v>51</v>
      </c>
      <c r="D53" s="9" t="s">
        <v>3</v>
      </c>
      <c r="E53" s="18">
        <f>финансы!H47</f>
        <v>100</v>
      </c>
      <c r="F53" s="19">
        <f>F54</f>
        <v>0</v>
      </c>
      <c r="G53" s="20">
        <f t="shared" si="2"/>
        <v>0</v>
      </c>
      <c r="H53" s="21"/>
    </row>
    <row r="54" spans="1:8" ht="35.25" customHeight="1" x14ac:dyDescent="0.25">
      <c r="A54" s="31"/>
      <c r="B54" s="32"/>
      <c r="C54" s="32"/>
      <c r="D54" s="9" t="s">
        <v>4</v>
      </c>
      <c r="E54" s="18">
        <f>финансы!H48</f>
        <v>100</v>
      </c>
      <c r="F54" s="19">
        <v>0</v>
      </c>
      <c r="G54" s="20">
        <f t="shared" si="2"/>
        <v>0</v>
      </c>
      <c r="H54" s="21"/>
    </row>
    <row r="55" spans="1:8" ht="24.75" customHeight="1" x14ac:dyDescent="0.25">
      <c r="A55" s="33" t="s">
        <v>27</v>
      </c>
      <c r="B55" s="32" t="s">
        <v>65</v>
      </c>
      <c r="C55" s="32" t="s">
        <v>51</v>
      </c>
      <c r="D55" s="9" t="s">
        <v>3</v>
      </c>
      <c r="E55" s="18">
        <f>финансы!H49</f>
        <v>0</v>
      </c>
      <c r="F55" s="19">
        <f>F56</f>
        <v>0</v>
      </c>
      <c r="G55" s="20" t="e">
        <f t="shared" si="2"/>
        <v>#DIV/0!</v>
      </c>
      <c r="H55" s="21"/>
    </row>
    <row r="56" spans="1:8" ht="22.5" customHeight="1" x14ac:dyDescent="0.25">
      <c r="A56" s="33"/>
      <c r="B56" s="32"/>
      <c r="C56" s="32"/>
      <c r="D56" s="9" t="s">
        <v>4</v>
      </c>
      <c r="E56" s="18">
        <f>финансы!H50</f>
        <v>0</v>
      </c>
      <c r="F56" s="19">
        <v>0</v>
      </c>
      <c r="G56" s="20" t="e">
        <f t="shared" si="2"/>
        <v>#DIV/0!</v>
      </c>
      <c r="H56" s="21"/>
    </row>
    <row r="57" spans="1:8" x14ac:dyDescent="0.25">
      <c r="A57" s="31" t="s">
        <v>48</v>
      </c>
      <c r="B57" s="34" t="s">
        <v>66</v>
      </c>
      <c r="C57" s="32" t="s">
        <v>51</v>
      </c>
      <c r="D57" s="9" t="s">
        <v>3</v>
      </c>
      <c r="E57" s="18">
        <f>финансы!H51</f>
        <v>0</v>
      </c>
      <c r="F57" s="19">
        <f>F58</f>
        <v>0</v>
      </c>
      <c r="G57" s="20" t="e">
        <f t="shared" si="2"/>
        <v>#DIV/0!</v>
      </c>
      <c r="H57" s="21"/>
    </row>
    <row r="58" spans="1:8" x14ac:dyDescent="0.25">
      <c r="A58" s="31"/>
      <c r="B58" s="34"/>
      <c r="C58" s="32"/>
      <c r="D58" s="9" t="s">
        <v>4</v>
      </c>
      <c r="E58" s="18">
        <f>финансы!H52</f>
        <v>0</v>
      </c>
      <c r="F58" s="19">
        <v>0</v>
      </c>
      <c r="G58" s="20" t="e">
        <f t="shared" si="2"/>
        <v>#DIV/0!</v>
      </c>
      <c r="H58" s="21"/>
    </row>
    <row r="59" spans="1:8" ht="75" x14ac:dyDescent="0.25">
      <c r="A59" s="31"/>
      <c r="B59" s="34"/>
      <c r="C59" s="32"/>
      <c r="D59" s="9" t="s">
        <v>110</v>
      </c>
      <c r="E59" s="18">
        <f>финансы!H53</f>
        <v>0</v>
      </c>
      <c r="F59" s="19">
        <v>0</v>
      </c>
      <c r="G59" s="20" t="e">
        <f t="shared" si="2"/>
        <v>#DIV/0!</v>
      </c>
      <c r="H59" s="21"/>
    </row>
    <row r="60" spans="1:8" ht="24.75" customHeight="1" x14ac:dyDescent="0.25">
      <c r="A60" s="31" t="s">
        <v>67</v>
      </c>
      <c r="B60" s="34" t="s">
        <v>68</v>
      </c>
      <c r="C60" s="32" t="s">
        <v>69</v>
      </c>
      <c r="D60" s="9" t="s">
        <v>3</v>
      </c>
      <c r="E60" s="18">
        <f>финансы!H54</f>
        <v>0</v>
      </c>
      <c r="F60" s="19">
        <f>F61</f>
        <v>0</v>
      </c>
      <c r="G60" s="20" t="e">
        <f t="shared" si="2"/>
        <v>#DIV/0!</v>
      </c>
      <c r="H60" s="21"/>
    </row>
    <row r="61" spans="1:8" x14ac:dyDescent="0.25">
      <c r="A61" s="31"/>
      <c r="B61" s="34"/>
      <c r="C61" s="32"/>
      <c r="D61" s="9" t="s">
        <v>4</v>
      </c>
      <c r="E61" s="18">
        <f>финансы!H55</f>
        <v>0</v>
      </c>
      <c r="F61" s="19">
        <v>0</v>
      </c>
      <c r="G61" s="20" t="e">
        <f t="shared" si="2"/>
        <v>#DIV/0!</v>
      </c>
      <c r="H61" s="21"/>
    </row>
    <row r="62" spans="1:8" x14ac:dyDescent="0.25">
      <c r="A62" s="31" t="s">
        <v>37</v>
      </c>
      <c r="B62" s="31"/>
      <c r="C62" s="31"/>
      <c r="D62" s="9" t="s">
        <v>3</v>
      </c>
      <c r="E62" s="18">
        <f>финансы!H56</f>
        <v>100</v>
      </c>
      <c r="F62" s="19">
        <f>F63</f>
        <v>0</v>
      </c>
      <c r="G62" s="20">
        <f t="shared" si="2"/>
        <v>0</v>
      </c>
      <c r="H62" s="21"/>
    </row>
    <row r="63" spans="1:8" x14ac:dyDescent="0.25">
      <c r="A63" s="31"/>
      <c r="B63" s="31"/>
      <c r="C63" s="31"/>
      <c r="D63" s="9" t="s">
        <v>4</v>
      </c>
      <c r="E63" s="18">
        <f>финансы!H57</f>
        <v>100</v>
      </c>
      <c r="F63" s="19">
        <f>F45</f>
        <v>0</v>
      </c>
      <c r="G63" s="20">
        <f t="shared" si="2"/>
        <v>0</v>
      </c>
      <c r="H63" s="21"/>
    </row>
    <row r="64" spans="1:8" ht="30" x14ac:dyDescent="0.25">
      <c r="A64" s="31"/>
      <c r="B64" s="31"/>
      <c r="C64" s="31"/>
      <c r="D64" s="9" t="s">
        <v>70</v>
      </c>
      <c r="E64" s="18">
        <f>финансы!H58</f>
        <v>0</v>
      </c>
      <c r="F64" s="19">
        <f>F46</f>
        <v>0</v>
      </c>
      <c r="G64" s="20" t="e">
        <f t="shared" si="2"/>
        <v>#DIV/0!</v>
      </c>
      <c r="H64" s="21"/>
    </row>
    <row r="65" spans="1:8" ht="25.5" customHeight="1" x14ac:dyDescent="0.25">
      <c r="A65" s="35" t="s">
        <v>88</v>
      </c>
      <c r="B65" s="36"/>
      <c r="C65" s="36"/>
      <c r="D65" s="36"/>
      <c r="E65" s="36"/>
      <c r="F65" s="36"/>
      <c r="G65" s="36"/>
      <c r="H65" s="37"/>
    </row>
    <row r="66" spans="1:8" ht="37.5" customHeight="1" x14ac:dyDescent="0.25">
      <c r="A66" s="31" t="s">
        <v>7</v>
      </c>
      <c r="B66" s="39" t="s">
        <v>108</v>
      </c>
      <c r="C66" s="32" t="s">
        <v>71</v>
      </c>
      <c r="D66" s="9" t="s">
        <v>3</v>
      </c>
      <c r="E66" s="18">
        <f>финансы!H60</f>
        <v>0</v>
      </c>
      <c r="F66" s="19">
        <f>F67</f>
        <v>0</v>
      </c>
      <c r="G66" s="20"/>
      <c r="H66" s="21"/>
    </row>
    <row r="67" spans="1:8" ht="32.25" customHeight="1" x14ac:dyDescent="0.25">
      <c r="A67" s="31"/>
      <c r="B67" s="39"/>
      <c r="C67" s="32"/>
      <c r="D67" s="9" t="s">
        <v>4</v>
      </c>
      <c r="E67" s="18">
        <f>финансы!H61</f>
        <v>0</v>
      </c>
      <c r="F67" s="19">
        <v>0</v>
      </c>
      <c r="G67" s="20"/>
      <c r="H67" s="21"/>
    </row>
    <row r="68" spans="1:8" x14ac:dyDescent="0.25">
      <c r="A68" s="33" t="s">
        <v>8</v>
      </c>
      <c r="B68" s="39" t="s">
        <v>109</v>
      </c>
      <c r="C68" s="32" t="s">
        <v>72</v>
      </c>
      <c r="D68" s="9" t="s">
        <v>3</v>
      </c>
      <c r="E68" s="18">
        <f>финансы!H62</f>
        <v>0</v>
      </c>
      <c r="F68" s="19">
        <f>F69</f>
        <v>0</v>
      </c>
      <c r="G68" s="20"/>
      <c r="H68" s="21"/>
    </row>
    <row r="69" spans="1:8" ht="32.25" customHeight="1" x14ac:dyDescent="0.25">
      <c r="A69" s="33"/>
      <c r="B69" s="39"/>
      <c r="C69" s="32"/>
      <c r="D69" s="9" t="s">
        <v>4</v>
      </c>
      <c r="E69" s="18">
        <f>финансы!H63</f>
        <v>0</v>
      </c>
      <c r="F69" s="19">
        <v>0</v>
      </c>
      <c r="G69" s="20"/>
      <c r="H69" s="21"/>
    </row>
    <row r="70" spans="1:8" ht="15.75" customHeight="1" x14ac:dyDescent="0.25">
      <c r="A70" s="31" t="s">
        <v>38</v>
      </c>
      <c r="B70" s="31"/>
      <c r="C70" s="31"/>
      <c r="D70" s="9" t="s">
        <v>3</v>
      </c>
      <c r="E70" s="18">
        <f>финансы!H64</f>
        <v>0</v>
      </c>
      <c r="F70" s="19">
        <f>F71</f>
        <v>0</v>
      </c>
      <c r="G70" s="20"/>
      <c r="H70" s="21"/>
    </row>
    <row r="71" spans="1:8" x14ac:dyDescent="0.25">
      <c r="A71" s="31"/>
      <c r="B71" s="31"/>
      <c r="C71" s="31"/>
      <c r="D71" s="9" t="s">
        <v>4</v>
      </c>
      <c r="E71" s="18">
        <f>финансы!H65</f>
        <v>0</v>
      </c>
      <c r="F71" s="19">
        <f>F67+F69</f>
        <v>0</v>
      </c>
      <c r="G71" s="20"/>
      <c r="H71" s="21"/>
    </row>
    <row r="72" spans="1:8" x14ac:dyDescent="0.25">
      <c r="A72" s="38" t="s">
        <v>39</v>
      </c>
      <c r="B72" s="38"/>
      <c r="C72" s="38"/>
      <c r="D72" s="22" t="s">
        <v>3</v>
      </c>
      <c r="E72" s="23">
        <f>финансы!H66</f>
        <v>5019.6000000000004</v>
      </c>
      <c r="F72" s="24">
        <f>F73+F74</f>
        <v>1210</v>
      </c>
      <c r="G72" s="25">
        <f t="shared" ref="G72:G75" si="3">F72/E72*100</f>
        <v>24.105506414853771</v>
      </c>
      <c r="H72" s="21"/>
    </row>
    <row r="73" spans="1:8" ht="28.5" x14ac:dyDescent="0.25">
      <c r="A73" s="38"/>
      <c r="B73" s="38"/>
      <c r="C73" s="38"/>
      <c r="D73" s="22" t="s">
        <v>34</v>
      </c>
      <c r="E73" s="23">
        <f>финансы!H67</f>
        <v>3569.6</v>
      </c>
      <c r="F73" s="24">
        <f>F26</f>
        <v>10</v>
      </c>
      <c r="G73" s="25">
        <f t="shared" si="3"/>
        <v>0.2801434334379202</v>
      </c>
      <c r="H73" s="21"/>
    </row>
    <row r="74" spans="1:8" x14ac:dyDescent="0.25">
      <c r="A74" s="38"/>
      <c r="B74" s="38"/>
      <c r="C74" s="38"/>
      <c r="D74" s="22" t="s">
        <v>73</v>
      </c>
      <c r="E74" s="23">
        <f>финансы!H68</f>
        <v>1450</v>
      </c>
      <c r="F74" s="24">
        <f>F41+F63+F71</f>
        <v>1200</v>
      </c>
      <c r="G74" s="25">
        <f t="shared" si="3"/>
        <v>82.758620689655174</v>
      </c>
      <c r="H74" s="21"/>
    </row>
    <row r="75" spans="1:8" ht="59.25" customHeight="1" x14ac:dyDescent="0.25">
      <c r="A75" s="38"/>
      <c r="B75" s="38"/>
      <c r="C75" s="38"/>
      <c r="D75" s="22" t="s">
        <v>50</v>
      </c>
      <c r="E75" s="23">
        <f>финансы!H69</f>
        <v>0</v>
      </c>
      <c r="F75" s="24">
        <f>F42+F64</f>
        <v>0</v>
      </c>
      <c r="G75" s="25" t="e">
        <f t="shared" si="3"/>
        <v>#DIV/0!</v>
      </c>
      <c r="H75" s="21"/>
    </row>
  </sheetData>
  <mergeCells count="84">
    <mergeCell ref="A5:F5"/>
    <mergeCell ref="A43:H43"/>
    <mergeCell ref="A1:F1"/>
    <mergeCell ref="A2:F2"/>
    <mergeCell ref="A3:F3"/>
    <mergeCell ref="A4:F4"/>
    <mergeCell ref="E8:F8"/>
    <mergeCell ref="H8:H9"/>
    <mergeCell ref="A10:H10"/>
    <mergeCell ref="A27:H27"/>
    <mergeCell ref="A40:C41"/>
    <mergeCell ref="A42:C42"/>
    <mergeCell ref="A31:A33"/>
    <mergeCell ref="B31:B33"/>
    <mergeCell ref="C31:C33"/>
    <mergeCell ref="A34:A35"/>
    <mergeCell ref="B34:B35"/>
    <mergeCell ref="C34:C35"/>
    <mergeCell ref="A23:A24"/>
    <mergeCell ref="B23:B24"/>
    <mergeCell ref="C23:C24"/>
    <mergeCell ref="A65:H65"/>
    <mergeCell ref="A70:C71"/>
    <mergeCell ref="A72:C75"/>
    <mergeCell ref="A62:C64"/>
    <mergeCell ref="A66:A67"/>
    <mergeCell ref="B66:B67"/>
    <mergeCell ref="C66:C67"/>
    <mergeCell ref="A68:A69"/>
    <mergeCell ref="B68:B69"/>
    <mergeCell ref="C68:C69"/>
    <mergeCell ref="A57:A59"/>
    <mergeCell ref="B57:B59"/>
    <mergeCell ref="C57:C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7:A49"/>
    <mergeCell ref="B47:B49"/>
    <mergeCell ref="C47:C49"/>
    <mergeCell ref="A50:A52"/>
    <mergeCell ref="B50:B52"/>
    <mergeCell ref="C50:C52"/>
    <mergeCell ref="A44:A46"/>
    <mergeCell ref="B44:B46"/>
    <mergeCell ref="C44:C46"/>
    <mergeCell ref="A36:A37"/>
    <mergeCell ref="B36:B37"/>
    <mergeCell ref="C36:C37"/>
    <mergeCell ref="A38:A39"/>
    <mergeCell ref="B38:B39"/>
    <mergeCell ref="C38:C39"/>
    <mergeCell ref="A17:A18"/>
    <mergeCell ref="B17:B18"/>
    <mergeCell ref="C17:C18"/>
    <mergeCell ref="A25:C26"/>
    <mergeCell ref="A28:A30"/>
    <mergeCell ref="B28:B30"/>
    <mergeCell ref="C28:C30"/>
    <mergeCell ref="A19:A20"/>
    <mergeCell ref="B19:B20"/>
    <mergeCell ref="C19:C20"/>
    <mergeCell ref="A21:A22"/>
    <mergeCell ref="B21:B22"/>
    <mergeCell ref="C21:C22"/>
    <mergeCell ref="A13:A14"/>
    <mergeCell ref="B13:B14"/>
    <mergeCell ref="C13:C14"/>
    <mergeCell ref="A15:A16"/>
    <mergeCell ref="B15:B16"/>
    <mergeCell ref="C15:C16"/>
    <mergeCell ref="A8:A9"/>
    <mergeCell ref="B8:B9"/>
    <mergeCell ref="C8:C9"/>
    <mergeCell ref="D8:D9"/>
    <mergeCell ref="A11:A12"/>
    <mergeCell ref="B11:B12"/>
    <mergeCell ref="C11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финансы</vt:lpstr>
      <vt:lpstr>Исполнение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Мусиенко Н.А.</dc:creator>
  <cp:lastModifiedBy>Алембекова А.А.</cp:lastModifiedBy>
  <cp:lastPrinted>2023-10-03T11:14:05Z</cp:lastPrinted>
  <dcterms:created xsi:type="dcterms:W3CDTF">2022-10-10T10:10:31Z</dcterms:created>
  <dcterms:modified xsi:type="dcterms:W3CDTF">2024-04-27T09:05:08Z</dcterms:modified>
</cp:coreProperties>
</file>