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23" firstSheet="4" activeTab="4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Комплексный план" sheetId="4" state="hidden" r:id="rId4"/>
    <sheet name="прил 1" sheetId="5" r:id="rId5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'Комплексный план'!$A$1:$S$44</definedName>
  </definedNames>
  <calcPr fullCalcOnLoad="1"/>
</workbook>
</file>

<file path=xl/sharedStrings.xml><?xml version="1.0" encoding="utf-8"?>
<sst xmlns="http://schemas.openxmlformats.org/spreadsheetml/2006/main" count="618" uniqueCount="291">
  <si>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</si>
  <si>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</si>
  <si>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</si>
  <si>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</si>
  <si>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</si>
  <si>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</si>
  <si>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</si>
  <si>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</si>
  <si>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</si>
  <si>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</si>
  <si>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</si>
  <si>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</si>
  <si>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</si>
  <si>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</si>
  <si>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</si>
  <si>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</si>
  <si>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</si>
  <si>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</si>
  <si>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</si>
  <si>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</si>
  <si>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</si>
  <si>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</si>
  <si>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</si>
  <si>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</si>
  <si>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</si>
  <si>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</si>
  <si>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</si>
  <si>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</si>
  <si>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</si>
  <si>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</si>
  <si>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</si>
  <si>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</si>
  <si>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</si>
  <si>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</si>
  <si>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</si>
  <si>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</si>
  <si>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</si>
  <si>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</si>
  <si>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</si>
  <si>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</si>
  <si>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</si>
  <si>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</si>
  <si>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</si>
  <si>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</si>
  <si>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</si>
  <si>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</si>
  <si>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</si>
  <si>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</si>
  <si>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</si>
  <si>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</si>
  <si>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</si>
  <si>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</si>
  <si>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</si>
  <si>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</si>
  <si>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</si>
  <si>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</si>
  <si>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</si>
  <si>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</si>
  <si>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</si>
  <si>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</si>
  <si>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</si>
  <si>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</si>
  <si>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</si>
  <si>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</si>
  <si>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</si>
  <si>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</si>
  <si>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</si>
  <si>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</si>
  <si>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</si>
  <si>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</si>
  <si>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</si>
  <si>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</si>
  <si>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</si>
  <si>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</si>
  <si>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</si>
  <si>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</si>
  <si>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</si>
  <si>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</si>
  <si>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</si>
  <si>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</si>
  <si>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</si>
  <si>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</si>
  <si>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</si>
  <si>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</si>
  <si>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</si>
  <si>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</si>
  <si>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</si>
  <si>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</si>
  <si>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</si>
  <si>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</si>
  <si>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</si>
  <si>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</si>
  <si>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</si>
  <si>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</si>
  <si>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</si>
  <si>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</si>
  <si>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</si>
  <si>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</si>
  <si>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</si>
  <si>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</si>
  <si>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</si>
  <si>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</si>
  <si>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</si>
  <si>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</si>
  <si>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</si>
  <si>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</si>
  <si>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</si>
  <si>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</si>
  <si>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</si>
  <si>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</si>
  <si>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</si>
  <si>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</si>
  <si>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</si>
  <si>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</si>
  <si>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</si>
  <si>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</si>
  <si>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</si>
  <si>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</si>
  <si>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</si>
  <si>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</si>
  <si>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</si>
  <si>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</si>
  <si>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</si>
  <si>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</si>
  <si>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</si>
  <si>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</si>
  <si>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</si>
  <si>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</si>
  <si>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</si>
  <si>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</si>
  <si>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</si>
  <si>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</si>
  <si>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</si>
  <si>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</si>
  <si>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</si>
  <si>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</si>
  <si>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</si>
  <si>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</si>
  <si>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</si>
  <si>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</si>
  <si>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</si>
  <si>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</si>
  <si>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</si>
  <si>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</si>
  <si>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</si>
  <si>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</si>
  <si>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</si>
  <si>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</si>
  <si>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</si>
  <si>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</si>
  <si>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</si>
  <si>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</si>
  <si>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</si>
  <si>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</si>
  <si>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</si>
  <si>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</si>
  <si>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</si>
  <si>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</si>
  <si>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</si>
  <si>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</si>
  <si>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</si>
  <si>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</si>
  <si>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</si>
  <si>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</si>
  <si>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</si>
  <si>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</si>
  <si>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</si>
  <si>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</si>
  <si>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</si>
  <si>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</si>
  <si>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</si>
  <si>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</si>
  <si>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</si>
  <si>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</si>
  <si>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</si>
  <si>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</si>
  <si>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</si>
  <si>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</si>
  <si>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</si>
  <si>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</si>
  <si>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</si>
  <si>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</si>
  <si>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</si>
  <si>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</si>
  <si>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</si>
  <si>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</si>
  <si>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</si>
  <si>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</si>
  <si>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</si>
  <si>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</si>
  <si>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</si>
  <si>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</si>
  <si>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</si>
  <si>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</si>
  <si>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</si>
  <si>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</si>
  <si>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</si>
  <si>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</si>
  <si>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</si>
  <si>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</si>
  <si>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</si>
  <si>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</si>
  <si>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</si>
  <si>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</si>
  <si>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</si>
  <si>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</si>
  <si>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</si>
  <si>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</si>
  <si>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</si>
  <si>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</si>
  <si>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</si>
  <si>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</si>
  <si>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</si>
  <si>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</si>
  <si>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</si>
  <si>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</si>
  <si>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</si>
  <si>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</si>
  <si>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</si>
  <si>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</si>
  <si>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</si>
  <si>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</si>
  <si>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</si>
  <si>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</si>
  <si>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</si>
  <si>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</si>
  <si>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</si>
  <si>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</si>
  <si>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</si>
  <si>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</si>
  <si>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</si>
  <si>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</si>
  <si>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</si>
  <si>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</si>
  <si>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</si>
  <si>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</si>
  <si>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</si>
  <si>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</si>
  <si>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</si>
  <si>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</si>
  <si>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</si>
  <si>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</si>
  <si>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</si>
  <si>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</si>
  <si>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</si>
  <si>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</si>
  <si>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</si>
  <si>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</si>
  <si>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</si>
  <si>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</si>
  <si>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</si>
  <si>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</si>
  <si>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</si>
  <si>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</si>
  <si>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</si>
  <si>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наименование муниципальной программы</t>
  </si>
  <si>
    <t>привлеченные средства</t>
  </si>
  <si>
    <t>Всего по муниципальной программе</t>
  </si>
  <si>
    <t>Мероприятия муниципальной программы</t>
  </si>
  <si>
    <t>№ мероприятия (из муниципальной программы)</t>
  </si>
  <si>
    <t>тыс. рублей</t>
  </si>
  <si>
    <t>%                          (к годовому плану</t>
  </si>
  <si>
    <t>бюджет района</t>
  </si>
  <si>
    <t>Отчет</t>
  </si>
  <si>
    <t>о ходе реализации муниципальной программы</t>
  </si>
  <si>
    <t>и использования финансовых средств</t>
  </si>
  <si>
    <t>(отчетный период)</t>
  </si>
  <si>
    <t>Сумма, тыс. рублей</t>
  </si>
  <si>
    <t>% испол-нения</t>
  </si>
  <si>
    <t>предусмотрено утвержденной муниципальной программой</t>
  </si>
  <si>
    <t>фактически исполнено</t>
  </si>
  <si>
    <t>всего</t>
  </si>
  <si>
    <t>Всего по Программе</t>
  </si>
  <si>
    <t>В том числе:</t>
  </si>
  <si>
    <t>Основное мероприятие: Содействие улучшению ситуации на рынке труда (показатели 1, 2, 3,5)</t>
  </si>
  <si>
    <t xml:space="preserve">Организация оплачиваемых общественных работ </t>
  </si>
  <si>
    <t xml:space="preserve"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</t>
  </si>
  <si>
    <t xml:space="preserve">Организационно-техническое обеспечение деятельности МАУ «ОМЦ» </t>
  </si>
  <si>
    <t>Основное мероприятие: Улучшение условий и охраны труда в Ханты-Мансийском районе (показатель 1,4)</t>
  </si>
  <si>
    <t xml:space="preserve">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 </t>
  </si>
  <si>
    <t>Соисполнитель 1: администрация Ханты-Мансийского района (управление по учету и отчетности)</t>
  </si>
  <si>
    <t>Ответственный исполнитель: администрация Ханты-Мансийского района (комитет экономической политики)</t>
  </si>
  <si>
    <t>Соисполнитель 2: администрация Ханты-Мансийского района (МАУ "ОМЦ")</t>
  </si>
  <si>
    <t>Соисполнитель 3:  администрация района (сельские поселения, управление по учету и отчетности, МАУ "ОМЦ")</t>
  </si>
  <si>
    <t>муниципальной программы  «Содействие занятости населения Ханты-Мансийского района»</t>
  </si>
  <si>
    <t>Отчет о ходе исполнения комплексного плана (сетевого графика) по реализации муниципальной программы Ханты-Мансийского района на 01.04.2024</t>
  </si>
  <si>
    <t>План                            на 2024 год,               тыс. рублей</t>
  </si>
  <si>
    <t>Освоение денежных средств муниципальной программы в 2024 году (на 01.04.2024)</t>
  </si>
  <si>
    <t xml:space="preserve">                    Финансовые затраты на реализацию в 2024 году (тыс. рублей)</t>
  </si>
  <si>
    <t>за 1 квартал 2024 г.</t>
  </si>
  <si>
    <r>
      <t xml:space="preserve">    Наименование программы </t>
    </r>
    <r>
      <rPr>
        <u val="single"/>
        <sz val="12"/>
        <color indexed="8"/>
        <rFont val="Times New Roman"/>
        <family val="1"/>
      </rPr>
      <t>«Содействие занятости населения Ханты-Мансийского района»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</si>
</sst>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61" fillId="0" borderId="0" xfId="0" applyFont="1" applyAlignment="1" applyProtection="1">
      <alignment vertical="center"/>
      <protection hidden="1"/>
    </xf>
    <xf numFmtId="172" fontId="62" fillId="0" borderId="10" xfId="0" applyNumberFormat="1" applyFont="1" applyBorder="1" applyAlignment="1" applyProtection="1">
      <alignment horizontal="center" vertical="top" wrapText="1"/>
      <protection hidden="1"/>
    </xf>
    <xf numFmtId="172" fontId="62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2" fillId="0" borderId="0" xfId="0" applyNumberFormat="1" applyFont="1" applyAlignment="1" applyProtection="1">
      <alignment vertical="center"/>
      <protection hidden="1"/>
    </xf>
    <xf numFmtId="172" fontId="62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2" fillId="0" borderId="11" xfId="0" applyNumberFormat="1" applyFont="1" applyBorder="1" applyAlignment="1" applyProtection="1">
      <alignment vertical="center"/>
      <protection hidden="1"/>
    </xf>
    <xf numFmtId="172" fontId="62" fillId="0" borderId="12" xfId="0" applyNumberFormat="1" applyFont="1" applyBorder="1" applyAlignment="1" applyProtection="1">
      <alignment horizontal="center" vertical="top" wrapText="1"/>
      <protection hidden="1"/>
    </xf>
    <xf numFmtId="172" fontId="62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2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2" fillId="0" borderId="19" xfId="0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0" fontId="6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4" fontId="15" fillId="0" borderId="10" xfId="0" applyNumberFormat="1" applyFont="1" applyFill="1" applyBorder="1" applyAlignment="1">
      <alignment horizontal="left" vertical="center" wrapText="1"/>
    </xf>
    <xf numFmtId="174" fontId="17" fillId="6" borderId="10" xfId="0" applyNumberFormat="1" applyFont="1" applyFill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61" fillId="6" borderId="0" xfId="0" applyFont="1" applyFill="1" applyAlignment="1">
      <alignment vertical="center"/>
    </xf>
    <xf numFmtId="0" fontId="6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65" fillId="2" borderId="10" xfId="0" applyFont="1" applyFill="1" applyBorder="1" applyAlignment="1">
      <alignment vertical="center" wrapText="1"/>
    </xf>
    <xf numFmtId="0" fontId="51" fillId="2" borderId="0" xfId="0" applyFont="1" applyFill="1" applyAlignment="1">
      <alignment/>
    </xf>
    <xf numFmtId="9" fontId="64" fillId="2" borderId="1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4" fontId="61" fillId="0" borderId="0" xfId="0" applyNumberFormat="1" applyFont="1" applyAlignment="1">
      <alignment vertical="center"/>
    </xf>
    <xf numFmtId="9" fontId="0" fillId="0" borderId="0" xfId="0" applyNumberFormat="1" applyAlignment="1">
      <alignment/>
    </xf>
    <xf numFmtId="0" fontId="64" fillId="0" borderId="10" xfId="0" applyNumberFormat="1" applyFont="1" applyBorder="1" applyAlignment="1">
      <alignment horizontal="center" vertical="center" wrapText="1"/>
    </xf>
    <xf numFmtId="0" fontId="64" fillId="2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7" fillId="0" borderId="10" xfId="61" applyNumberFormat="1" applyFont="1" applyFill="1" applyBorder="1" applyAlignment="1">
      <alignment horizontal="center" vertical="center" wrapText="1"/>
    </xf>
    <xf numFmtId="2" fontId="17" fillId="0" borderId="13" xfId="61" applyNumberFormat="1" applyFont="1" applyFill="1" applyBorder="1" applyAlignment="1">
      <alignment horizontal="center" vertical="center" wrapText="1"/>
    </xf>
    <xf numFmtId="2" fontId="15" fillId="0" borderId="10" xfId="61" applyNumberFormat="1" applyFont="1" applyFill="1" applyBorder="1" applyAlignment="1">
      <alignment horizontal="center" vertical="center" wrapText="1"/>
    </xf>
    <xf numFmtId="1" fontId="15" fillId="0" borderId="10" xfId="61" applyNumberFormat="1" applyFont="1" applyFill="1" applyBorder="1" applyAlignment="1">
      <alignment horizontal="center" vertical="center" wrapText="1"/>
    </xf>
    <xf numFmtId="2" fontId="15" fillId="0" borderId="13" xfId="61" applyNumberFormat="1" applyFont="1" applyFill="1" applyBorder="1" applyAlignment="1">
      <alignment horizontal="center" vertical="center" wrapText="1"/>
    </xf>
    <xf numFmtId="172" fontId="15" fillId="0" borderId="10" xfId="61" applyNumberFormat="1" applyFont="1" applyFill="1" applyBorder="1" applyAlignment="1">
      <alignment horizontal="center" vertical="center" wrapText="1"/>
    </xf>
    <xf numFmtId="172" fontId="16" fillId="0" borderId="10" xfId="61" applyNumberFormat="1" applyFont="1" applyFill="1" applyBorder="1" applyAlignment="1">
      <alignment horizontal="center" vertical="center" wrapText="1"/>
    </xf>
    <xf numFmtId="172" fontId="19" fillId="0" borderId="10" xfId="61" applyNumberFormat="1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1" fontId="64" fillId="2" borderId="10" xfId="0" applyNumberFormat="1" applyFont="1" applyFill="1" applyBorder="1" applyAlignment="1">
      <alignment horizontal="center" vertical="center" wrapText="1"/>
    </xf>
    <xf numFmtId="2" fontId="64" fillId="2" borderId="10" xfId="0" applyNumberFormat="1" applyFont="1" applyFill="1" applyBorder="1" applyAlignment="1">
      <alignment horizontal="center" vertical="center" wrapText="1"/>
    </xf>
    <xf numFmtId="172" fontId="64" fillId="2" borderId="10" xfId="0" applyNumberFormat="1" applyFont="1" applyFill="1" applyBorder="1" applyAlignment="1">
      <alignment horizontal="center" vertical="center" wrapText="1"/>
    </xf>
    <xf numFmtId="2" fontId="65" fillId="2" borderId="10" xfId="0" applyNumberFormat="1" applyFont="1" applyFill="1" applyBorder="1" applyAlignment="1">
      <alignment horizontal="center" vertical="center" wrapText="1"/>
    </xf>
    <xf numFmtId="1" fontId="65" fillId="2" borderId="10" xfId="0" applyNumberFormat="1" applyFont="1" applyFill="1" applyBorder="1" applyAlignment="1">
      <alignment horizontal="center" vertical="center" wrapText="1"/>
    </xf>
    <xf numFmtId="172" fontId="65" fillId="2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9" fontId="66" fillId="0" borderId="0" xfId="0" applyNumberFormat="1" applyFont="1" applyAlignment="1">
      <alignment/>
    </xf>
    <xf numFmtId="188" fontId="15" fillId="0" borderId="10" xfId="61" applyNumberFormat="1" applyFont="1" applyFill="1" applyBorder="1" applyAlignment="1">
      <alignment horizontal="center" vertical="center" wrapText="1"/>
    </xf>
    <xf numFmtId="188" fontId="17" fillId="0" borderId="10" xfId="61" applyNumberFormat="1" applyFont="1" applyFill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2" fontId="61" fillId="6" borderId="0" xfId="0" applyNumberFormat="1" applyFont="1" applyFill="1" applyAlignment="1">
      <alignment vertical="center"/>
    </xf>
    <xf numFmtId="2" fontId="61" fillId="0" borderId="0" xfId="0" applyNumberFormat="1" applyFont="1" applyAlignment="1">
      <alignment vertical="center"/>
    </xf>
    <xf numFmtId="2" fontId="64" fillId="2" borderId="10" xfId="0" applyNumberFormat="1" applyFont="1" applyFill="1" applyBorder="1" applyAlignment="1">
      <alignment vertical="center" wrapText="1"/>
    </xf>
    <xf numFmtId="172" fontId="62" fillId="0" borderId="13" xfId="0" applyNumberFormat="1" applyFont="1" applyBorder="1" applyAlignment="1" applyProtection="1">
      <alignment horizontal="center" vertical="top" wrapText="1"/>
      <protection hidden="1"/>
    </xf>
    <xf numFmtId="172" fontId="62" fillId="0" borderId="16" xfId="0" applyNumberFormat="1" applyFont="1" applyBorder="1" applyAlignment="1" applyProtection="1">
      <alignment horizontal="center" vertical="top" wrapText="1"/>
      <protection hidden="1"/>
    </xf>
    <xf numFmtId="172" fontId="62" fillId="0" borderId="11" xfId="0" applyNumberFormat="1" applyFont="1" applyBorder="1" applyAlignment="1" applyProtection="1">
      <alignment horizontal="center" vertical="top" wrapText="1"/>
      <protection hidden="1"/>
    </xf>
    <xf numFmtId="172" fontId="62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2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2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2" fillId="0" borderId="10" xfId="0" applyNumberFormat="1" applyFont="1" applyBorder="1" applyAlignment="1" applyProtection="1">
      <alignment vertical="center"/>
      <protection hidden="1"/>
    </xf>
    <xf numFmtId="172" fontId="62" fillId="0" borderId="10" xfId="0" applyNumberFormat="1" applyFont="1" applyBorder="1" applyAlignment="1">
      <alignment vertical="center"/>
    </xf>
    <xf numFmtId="172" fontId="62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74" fontId="17" fillId="0" borderId="20" xfId="0" applyNumberFormat="1" applyFont="1" applyFill="1" applyBorder="1" applyAlignment="1">
      <alignment horizontal="center" vertical="center" wrapText="1"/>
    </xf>
    <xf numFmtId="174" fontId="17" fillId="0" borderId="21" xfId="0" applyNumberFormat="1" applyFont="1" applyFill="1" applyBorder="1" applyAlignment="1">
      <alignment horizontal="center" vertical="center" wrapText="1"/>
    </xf>
    <xf numFmtId="174" fontId="17" fillId="0" borderId="18" xfId="0" applyNumberFormat="1" applyFont="1" applyFill="1" applyBorder="1" applyAlignment="1">
      <alignment horizontal="center" vertical="center" wrapText="1"/>
    </xf>
    <xf numFmtId="174" fontId="17" fillId="0" borderId="22" xfId="0" applyNumberFormat="1" applyFont="1" applyFill="1" applyBorder="1" applyAlignment="1">
      <alignment horizontal="center" vertical="center" wrapText="1"/>
    </xf>
    <xf numFmtId="174" fontId="17" fillId="0" borderId="23" xfId="0" applyNumberFormat="1" applyFont="1" applyFill="1" applyBorder="1" applyAlignment="1">
      <alignment horizontal="center" vertical="center" wrapText="1"/>
    </xf>
    <xf numFmtId="174" fontId="17" fillId="0" borderId="12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4" fillId="2" borderId="20" xfId="0" applyFont="1" applyFill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4" fillId="2" borderId="10" xfId="0" applyFont="1" applyFill="1" applyBorder="1" applyAlignment="1">
      <alignment vertical="top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4" fillId="2" borderId="10" xfId="0" applyFont="1" applyFill="1" applyBorder="1" applyAlignment="1">
      <alignment vertical="center" wrapText="1"/>
    </xf>
    <xf numFmtId="172" fontId="64" fillId="0" borderId="10" xfId="0" applyNumberFormat="1" applyFont="1" applyBorder="1" applyAlignment="1">
      <alignment horizontal="center" vertical="center" wrapText="1"/>
    </xf>
    <xf numFmtId="9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57" t="s">
        <v>39</v>
      </c>
      <c r="B1" s="158"/>
      <c r="C1" s="159" t="s">
        <v>40</v>
      </c>
      <c r="D1" s="151" t="s">
        <v>44</v>
      </c>
      <c r="E1" s="152"/>
      <c r="F1" s="153"/>
      <c r="G1" s="151" t="s">
        <v>17</v>
      </c>
      <c r="H1" s="152"/>
      <c r="I1" s="153"/>
      <c r="J1" s="151" t="s">
        <v>18</v>
      </c>
      <c r="K1" s="152"/>
      <c r="L1" s="153"/>
      <c r="M1" s="151" t="s">
        <v>22</v>
      </c>
      <c r="N1" s="152"/>
      <c r="O1" s="153"/>
      <c r="P1" s="154" t="s">
        <v>23</v>
      </c>
      <c r="Q1" s="155"/>
      <c r="R1" s="151" t="s">
        <v>24</v>
      </c>
      <c r="S1" s="152"/>
      <c r="T1" s="153"/>
      <c r="U1" s="151" t="s">
        <v>25</v>
      </c>
      <c r="V1" s="152"/>
      <c r="W1" s="153"/>
      <c r="X1" s="154" t="s">
        <v>26</v>
      </c>
      <c r="Y1" s="156"/>
      <c r="Z1" s="155"/>
      <c r="AA1" s="154" t="s">
        <v>27</v>
      </c>
      <c r="AB1" s="155"/>
      <c r="AC1" s="151" t="s">
        <v>28</v>
      </c>
      <c r="AD1" s="152"/>
      <c r="AE1" s="153"/>
      <c r="AF1" s="151" t="s">
        <v>29</v>
      </c>
      <c r="AG1" s="152"/>
      <c r="AH1" s="153"/>
      <c r="AI1" s="151" t="s">
        <v>30</v>
      </c>
      <c r="AJ1" s="152"/>
      <c r="AK1" s="153"/>
      <c r="AL1" s="154" t="s">
        <v>31</v>
      </c>
      <c r="AM1" s="155"/>
      <c r="AN1" s="151" t="s">
        <v>32</v>
      </c>
      <c r="AO1" s="152"/>
      <c r="AP1" s="153"/>
      <c r="AQ1" s="151" t="s">
        <v>33</v>
      </c>
      <c r="AR1" s="152"/>
      <c r="AS1" s="153"/>
      <c r="AT1" s="151" t="s">
        <v>34</v>
      </c>
      <c r="AU1" s="152"/>
      <c r="AV1" s="153"/>
    </row>
    <row r="2" spans="1:48" ht="39" customHeight="1">
      <c r="A2" s="158"/>
      <c r="B2" s="158"/>
      <c r="C2" s="159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59" t="s">
        <v>82</v>
      </c>
      <c r="B3" s="15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59"/>
      <c r="B4" s="15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59"/>
      <c r="B5" s="15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59"/>
      <c r="B6" s="15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59"/>
      <c r="B7" s="159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59"/>
      <c r="B8" s="15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59"/>
      <c r="B9" s="159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60" t="s">
        <v>57</v>
      </c>
      <c r="B1" s="160"/>
      <c r="C1" s="160"/>
      <c r="D1" s="160"/>
      <c r="E1" s="160"/>
    </row>
    <row r="2" spans="1:5" ht="15">
      <c r="A2" s="12"/>
      <c r="B2" s="12"/>
      <c r="C2" s="12"/>
      <c r="D2" s="12"/>
      <c r="E2" s="12"/>
    </row>
    <row r="3" spans="1:5" ht="15">
      <c r="A3" s="161" t="s">
        <v>129</v>
      </c>
      <c r="B3" s="161"/>
      <c r="C3" s="161"/>
      <c r="D3" s="161"/>
      <c r="E3" s="161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62" t="s">
        <v>78</v>
      </c>
      <c r="B26" s="162"/>
      <c r="C26" s="162"/>
      <c r="D26" s="162"/>
      <c r="E26" s="162"/>
    </row>
    <row r="27" spans="1:5" ht="15">
      <c r="A27" s="28"/>
      <c r="B27" s="28"/>
      <c r="C27" s="28"/>
      <c r="D27" s="28"/>
      <c r="E27" s="28"/>
    </row>
    <row r="28" spans="1:5" ht="15">
      <c r="A28" s="162" t="s">
        <v>79</v>
      </c>
      <c r="B28" s="162"/>
      <c r="C28" s="162"/>
      <c r="D28" s="162"/>
      <c r="E28" s="162"/>
    </row>
    <row r="29" spans="1:5" ht="15">
      <c r="A29" s="162"/>
      <c r="B29" s="162"/>
      <c r="C29" s="162"/>
      <c r="D29" s="162"/>
      <c r="E29" s="162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89" t="s">
        <v>45</v>
      </c>
      <c r="C3" s="189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70" t="s">
        <v>1</v>
      </c>
      <c r="B5" s="168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70"/>
      <c r="B6" s="168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70"/>
      <c r="B7" s="16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70" t="s">
        <v>3</v>
      </c>
      <c r="B8" s="168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86" t="s">
        <v>204</v>
      </c>
      <c r="N8" s="187"/>
      <c r="O8" s="188"/>
      <c r="P8" s="56"/>
      <c r="Q8" s="56"/>
    </row>
    <row r="9" spans="1:17" ht="33.75" customHeight="1">
      <c r="A9" s="170"/>
      <c r="B9" s="16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70" t="s">
        <v>4</v>
      </c>
      <c r="B10" s="168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70"/>
      <c r="B11" s="16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70" t="s">
        <v>5</v>
      </c>
      <c r="B12" s="168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70"/>
      <c r="B13" s="16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70" t="s">
        <v>9</v>
      </c>
      <c r="B14" s="168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70"/>
      <c r="B15" s="16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69"/>
      <c r="AJ16" s="169"/>
      <c r="AK16" s="169"/>
      <c r="AZ16" s="169"/>
      <c r="BA16" s="169"/>
      <c r="BB16" s="169"/>
      <c r="BQ16" s="169"/>
      <c r="BR16" s="169"/>
      <c r="BS16" s="169"/>
      <c r="CH16" s="169"/>
      <c r="CI16" s="169"/>
      <c r="CJ16" s="169"/>
      <c r="CY16" s="169"/>
      <c r="CZ16" s="169"/>
      <c r="DA16" s="169"/>
      <c r="DP16" s="169"/>
      <c r="DQ16" s="169"/>
      <c r="DR16" s="169"/>
      <c r="EG16" s="169"/>
      <c r="EH16" s="169"/>
      <c r="EI16" s="169"/>
      <c r="EX16" s="169"/>
      <c r="EY16" s="169"/>
      <c r="EZ16" s="169"/>
      <c r="FO16" s="169"/>
      <c r="FP16" s="169"/>
      <c r="FQ16" s="169"/>
      <c r="GF16" s="169"/>
      <c r="GG16" s="169"/>
      <c r="GH16" s="169"/>
      <c r="GW16" s="169"/>
      <c r="GX16" s="169"/>
      <c r="GY16" s="169"/>
      <c r="HN16" s="169"/>
      <c r="HO16" s="169"/>
      <c r="HP16" s="169"/>
      <c r="IE16" s="169"/>
      <c r="IF16" s="169"/>
      <c r="IG16" s="169"/>
      <c r="IV16" s="169"/>
    </row>
    <row r="17" spans="1:17" ht="320.25" customHeight="1">
      <c r="A17" s="170" t="s">
        <v>6</v>
      </c>
      <c r="B17" s="168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70"/>
      <c r="B18" s="16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70" t="s">
        <v>7</v>
      </c>
      <c r="B19" s="168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70"/>
      <c r="B20" s="16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70" t="s">
        <v>8</v>
      </c>
      <c r="B21" s="168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70"/>
      <c r="B22" s="16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80" t="s">
        <v>14</v>
      </c>
      <c r="B23" s="171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81"/>
      <c r="B24" s="17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79" t="s">
        <v>15</v>
      </c>
      <c r="B25" s="171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79"/>
      <c r="B26" s="17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70" t="s">
        <v>93</v>
      </c>
      <c r="B31" s="168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70"/>
      <c r="B32" s="16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70" t="s">
        <v>95</v>
      </c>
      <c r="B34" s="168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70"/>
      <c r="B35" s="16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82" t="s">
        <v>97</v>
      </c>
      <c r="B36" s="177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83"/>
      <c r="B37" s="17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70" t="s">
        <v>99</v>
      </c>
      <c r="B39" s="168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72" t="s">
        <v>246</v>
      </c>
      <c r="I39" s="173"/>
      <c r="J39" s="173"/>
      <c r="K39" s="173"/>
      <c r="L39" s="173"/>
      <c r="M39" s="173"/>
      <c r="N39" s="173"/>
      <c r="O39" s="174"/>
      <c r="P39" s="55" t="s">
        <v>188</v>
      </c>
      <c r="Q39" s="56"/>
    </row>
    <row r="40" spans="1:17" ht="39.75" customHeight="1">
      <c r="A40" s="170" t="s">
        <v>10</v>
      </c>
      <c r="B40" s="16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70" t="s">
        <v>100</v>
      </c>
      <c r="B41" s="168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70"/>
      <c r="B42" s="16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70" t="s">
        <v>102</v>
      </c>
      <c r="B43" s="168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65" t="s">
        <v>191</v>
      </c>
      <c r="H43" s="166"/>
      <c r="I43" s="166"/>
      <c r="J43" s="166"/>
      <c r="K43" s="166"/>
      <c r="L43" s="166"/>
      <c r="M43" s="166"/>
      <c r="N43" s="166"/>
      <c r="O43" s="167"/>
      <c r="P43" s="56"/>
      <c r="Q43" s="56"/>
    </row>
    <row r="44" spans="1:17" ht="39.75" customHeight="1">
      <c r="A44" s="170"/>
      <c r="B44" s="16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70" t="s">
        <v>104</v>
      </c>
      <c r="B45" s="168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70" t="s">
        <v>12</v>
      </c>
      <c r="B46" s="16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75" t="s">
        <v>107</v>
      </c>
      <c r="B47" s="177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76"/>
      <c r="B48" s="17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75" t="s">
        <v>108</v>
      </c>
      <c r="B49" s="177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76"/>
      <c r="B50" s="17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70" t="s">
        <v>110</v>
      </c>
      <c r="B51" s="168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70"/>
      <c r="B52" s="16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70" t="s">
        <v>113</v>
      </c>
      <c r="B53" s="168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70"/>
      <c r="B54" s="16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70" t="s">
        <v>114</v>
      </c>
      <c r="B55" s="168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70"/>
      <c r="B56" s="16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70" t="s">
        <v>116</v>
      </c>
      <c r="B57" s="168" t="s">
        <v>117</v>
      </c>
      <c r="C57" s="53" t="s">
        <v>20</v>
      </c>
      <c r="D57" s="93" t="s">
        <v>234</v>
      </c>
      <c r="E57" s="92"/>
      <c r="F57" s="92" t="s">
        <v>235</v>
      </c>
      <c r="G57" s="185" t="s">
        <v>232</v>
      </c>
      <c r="H57" s="185"/>
      <c r="I57" s="92" t="s">
        <v>236</v>
      </c>
      <c r="J57" s="92" t="s">
        <v>237</v>
      </c>
      <c r="K57" s="186" t="s">
        <v>238</v>
      </c>
      <c r="L57" s="187"/>
      <c r="M57" s="187"/>
      <c r="N57" s="187"/>
      <c r="O57" s="188"/>
      <c r="P57" s="88" t="s">
        <v>198</v>
      </c>
      <c r="Q57" s="56"/>
    </row>
    <row r="58" spans="1:17" ht="39.75" customHeight="1">
      <c r="A58" s="170"/>
      <c r="B58" s="16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80" t="s">
        <v>119</v>
      </c>
      <c r="B59" s="180" t="s">
        <v>118</v>
      </c>
      <c r="C59" s="180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84"/>
      <c r="B60" s="184"/>
      <c r="C60" s="18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84"/>
      <c r="B61" s="184"/>
      <c r="C61" s="181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81"/>
      <c r="B62" s="18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70" t="s">
        <v>120</v>
      </c>
      <c r="B63" s="168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70"/>
      <c r="B64" s="16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79" t="s">
        <v>122</v>
      </c>
      <c r="B65" s="171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79"/>
      <c r="B66" s="17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70" t="s">
        <v>124</v>
      </c>
      <c r="B67" s="168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70"/>
      <c r="B68" s="16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75" t="s">
        <v>126</v>
      </c>
      <c r="B69" s="177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76"/>
      <c r="B70" s="17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63" t="s">
        <v>254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64" t="s">
        <v>215</v>
      </c>
      <c r="C79" s="164"/>
      <c r="D79" s="164"/>
      <c r="E79" s="16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R9" sqref="R9:R11"/>
    </sheetView>
  </sheetViews>
  <sheetFormatPr defaultColWidth="9.140625" defaultRowHeight="15"/>
  <cols>
    <col min="1" max="1" width="12.140625" style="106" customWidth="1"/>
    <col min="2" max="2" width="42.140625" style="106" customWidth="1"/>
    <col min="3" max="3" width="21.7109375" style="106" bestFit="1" customWidth="1"/>
    <col min="4" max="5" width="9.140625" style="106" customWidth="1"/>
    <col min="6" max="6" width="12.140625" style="106" customWidth="1"/>
    <col min="7" max="13" width="9.140625" style="106" customWidth="1"/>
    <col min="14" max="14" width="10.8515625" style="115" customWidth="1"/>
    <col min="15" max="15" width="9.7109375" style="106" customWidth="1"/>
    <col min="16" max="17" width="9.140625" style="106" hidden="1" customWidth="1"/>
    <col min="18" max="16384" width="9.140625" style="106" customWidth="1"/>
  </cols>
  <sheetData>
    <row r="1" spans="1:15" ht="15.75">
      <c r="A1" s="201" t="s">
        <v>285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15.75">
      <c r="A2" s="202" t="s">
        <v>284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5">
      <c r="A3" s="203" t="s">
        <v>255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5">
      <c r="A4" s="101"/>
      <c r="B4" s="102"/>
      <c r="C4" s="204"/>
      <c r="D4" s="204"/>
      <c r="E4" s="204"/>
      <c r="F4" s="77"/>
      <c r="G4" s="102"/>
      <c r="H4" s="102"/>
      <c r="I4" s="103"/>
      <c r="J4" s="103"/>
      <c r="K4" s="103"/>
      <c r="L4" s="103"/>
      <c r="M4" s="102"/>
      <c r="N4" s="114"/>
      <c r="O4" s="103"/>
    </row>
    <row r="5" spans="1:15" ht="21.75" customHeight="1">
      <c r="A5" s="191" t="s">
        <v>259</v>
      </c>
      <c r="B5" s="191" t="s">
        <v>258</v>
      </c>
      <c r="C5" s="191" t="s">
        <v>40</v>
      </c>
      <c r="D5" s="191" t="s">
        <v>286</v>
      </c>
      <c r="E5" s="191" t="s">
        <v>287</v>
      </c>
      <c r="F5" s="191"/>
      <c r="G5" s="192" t="s">
        <v>288</v>
      </c>
      <c r="H5" s="192"/>
      <c r="I5" s="192"/>
      <c r="J5" s="192"/>
      <c r="K5" s="192"/>
      <c r="L5" s="192"/>
      <c r="M5" s="192"/>
      <c r="N5" s="192"/>
      <c r="O5" s="192"/>
    </row>
    <row r="6" spans="1:15" ht="15">
      <c r="A6" s="191"/>
      <c r="B6" s="191"/>
      <c r="C6" s="191"/>
      <c r="D6" s="191"/>
      <c r="E6" s="191"/>
      <c r="F6" s="191"/>
      <c r="G6" s="95" t="s">
        <v>24</v>
      </c>
      <c r="H6" s="95" t="s">
        <v>25</v>
      </c>
      <c r="I6" s="95" t="s">
        <v>26</v>
      </c>
      <c r="J6" s="95" t="s">
        <v>28</v>
      </c>
      <c r="K6" s="95" t="s">
        <v>29</v>
      </c>
      <c r="L6" s="95" t="s">
        <v>30</v>
      </c>
      <c r="M6" s="95" t="s">
        <v>32</v>
      </c>
      <c r="N6" s="95" t="s">
        <v>33</v>
      </c>
      <c r="O6" s="95" t="s">
        <v>34</v>
      </c>
    </row>
    <row r="7" spans="1:15" ht="36">
      <c r="A7" s="191"/>
      <c r="B7" s="191"/>
      <c r="C7" s="191"/>
      <c r="D7" s="191"/>
      <c r="E7" s="100" t="s">
        <v>260</v>
      </c>
      <c r="F7" s="100" t="s">
        <v>261</v>
      </c>
      <c r="G7" s="95" t="s">
        <v>20</v>
      </c>
      <c r="H7" s="95" t="s">
        <v>20</v>
      </c>
      <c r="I7" s="95" t="s">
        <v>20</v>
      </c>
      <c r="J7" s="95" t="s">
        <v>20</v>
      </c>
      <c r="K7" s="95" t="s">
        <v>20</v>
      </c>
      <c r="L7" s="95" t="s">
        <v>20</v>
      </c>
      <c r="M7" s="95" t="s">
        <v>20</v>
      </c>
      <c r="N7" s="95" t="s">
        <v>20</v>
      </c>
      <c r="O7" s="95" t="s">
        <v>20</v>
      </c>
    </row>
    <row r="8" spans="1:15" ht="15">
      <c r="A8" s="96">
        <v>1</v>
      </c>
      <c r="B8" s="97">
        <v>2</v>
      </c>
      <c r="C8" s="97">
        <v>4</v>
      </c>
      <c r="D8" s="96">
        <v>5</v>
      </c>
      <c r="E8" s="96">
        <v>6</v>
      </c>
      <c r="F8" s="96">
        <v>7</v>
      </c>
      <c r="G8" s="96">
        <v>8</v>
      </c>
      <c r="H8" s="97">
        <v>9</v>
      </c>
      <c r="I8" s="96">
        <v>10</v>
      </c>
      <c r="J8" s="96">
        <v>11</v>
      </c>
      <c r="K8" s="96">
        <v>12</v>
      </c>
      <c r="L8" s="96">
        <v>13</v>
      </c>
      <c r="M8" s="96">
        <v>14</v>
      </c>
      <c r="N8" s="121">
        <v>15</v>
      </c>
      <c r="O8" s="96">
        <v>16</v>
      </c>
    </row>
    <row r="9" spans="1:18" s="107" customFormat="1" ht="15">
      <c r="A9" s="193" t="s">
        <v>257</v>
      </c>
      <c r="B9" s="194"/>
      <c r="C9" s="105" t="s">
        <v>41</v>
      </c>
      <c r="D9" s="122">
        <f>D10+D11+D12+D13</f>
        <v>57956.6</v>
      </c>
      <c r="E9" s="122">
        <f>SUM(E10:E13)</f>
        <v>15987.4</v>
      </c>
      <c r="F9" s="146">
        <f>E9/D9*100%</f>
        <v>0.2758512404109282</v>
      </c>
      <c r="G9" s="122">
        <f aca="true" t="shared" si="0" ref="G9:O9">SUM(G10:G13)</f>
        <v>4670</v>
      </c>
      <c r="H9" s="122">
        <f t="shared" si="0"/>
        <v>4670</v>
      </c>
      <c r="I9" s="122">
        <f t="shared" si="0"/>
        <v>4670</v>
      </c>
      <c r="J9" s="122">
        <f t="shared" si="0"/>
        <v>4670</v>
      </c>
      <c r="K9" s="122">
        <f t="shared" si="0"/>
        <v>4670</v>
      </c>
      <c r="L9" s="122">
        <f t="shared" si="0"/>
        <v>4670</v>
      </c>
      <c r="M9" s="122">
        <f t="shared" si="0"/>
        <v>4670</v>
      </c>
      <c r="N9" s="122">
        <f t="shared" si="0"/>
        <v>4670</v>
      </c>
      <c r="O9" s="122">
        <f t="shared" si="0"/>
        <v>4609.200000000001</v>
      </c>
      <c r="P9" s="148"/>
      <c r="R9" s="148"/>
    </row>
    <row r="10" spans="1:15" ht="15">
      <c r="A10" s="195"/>
      <c r="B10" s="196"/>
      <c r="C10" s="104" t="s">
        <v>37</v>
      </c>
      <c r="D10" s="123">
        <v>0</v>
      </c>
      <c r="E10" s="123">
        <v>0</v>
      </c>
      <c r="F10" s="124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</row>
    <row r="11" spans="1:18" ht="24">
      <c r="A11" s="195"/>
      <c r="B11" s="196"/>
      <c r="C11" s="104" t="s">
        <v>2</v>
      </c>
      <c r="D11" s="123">
        <f>D16+D36</f>
        <v>19927.4</v>
      </c>
      <c r="E11" s="123">
        <f>E16+E36</f>
        <v>1153.6</v>
      </c>
      <c r="F11" s="147">
        <f>E11/D11*100%</f>
        <v>0.057890141212601734</v>
      </c>
      <c r="G11" s="123">
        <f aca="true" t="shared" si="1" ref="G11:O11">G16+G36</f>
        <v>2080</v>
      </c>
      <c r="H11" s="123">
        <f t="shared" si="1"/>
        <v>2080</v>
      </c>
      <c r="I11" s="125">
        <f t="shared" si="1"/>
        <v>2080</v>
      </c>
      <c r="J11" s="125">
        <f t="shared" si="1"/>
        <v>2080</v>
      </c>
      <c r="K11" s="125">
        <f t="shared" si="1"/>
        <v>2080</v>
      </c>
      <c r="L11" s="125">
        <f t="shared" si="1"/>
        <v>2080</v>
      </c>
      <c r="M11" s="123">
        <f t="shared" si="1"/>
        <v>2080</v>
      </c>
      <c r="N11" s="123">
        <f t="shared" si="1"/>
        <v>2080</v>
      </c>
      <c r="O11" s="123">
        <f t="shared" si="1"/>
        <v>2133.8</v>
      </c>
      <c r="P11" s="149"/>
      <c r="R11" s="149"/>
    </row>
    <row r="12" spans="1:16" ht="15">
      <c r="A12" s="195"/>
      <c r="B12" s="196"/>
      <c r="C12" s="104" t="s">
        <v>262</v>
      </c>
      <c r="D12" s="123">
        <f>D17+D38</f>
        <v>38029.2</v>
      </c>
      <c r="E12" s="123">
        <f>E17+E37</f>
        <v>14833.8</v>
      </c>
      <c r="F12" s="147">
        <f>E12/D12*100%</f>
        <v>0.3900634249471459</v>
      </c>
      <c r="G12" s="123">
        <f>G17+G42</f>
        <v>2590</v>
      </c>
      <c r="H12" s="123">
        <f aca="true" t="shared" si="2" ref="H12:O12">H17+H37</f>
        <v>2590</v>
      </c>
      <c r="I12" s="123">
        <f t="shared" si="2"/>
        <v>2590</v>
      </c>
      <c r="J12" s="123">
        <f t="shared" si="2"/>
        <v>2590</v>
      </c>
      <c r="K12" s="123">
        <f t="shared" si="2"/>
        <v>2590</v>
      </c>
      <c r="L12" s="123">
        <f t="shared" si="2"/>
        <v>2590</v>
      </c>
      <c r="M12" s="123">
        <f t="shared" si="2"/>
        <v>2590</v>
      </c>
      <c r="N12" s="123">
        <f t="shared" si="2"/>
        <v>2590</v>
      </c>
      <c r="O12" s="123">
        <f t="shared" si="2"/>
        <v>2475.4</v>
      </c>
      <c r="P12" s="149"/>
    </row>
    <row r="13" spans="1:15" ht="15">
      <c r="A13" s="197"/>
      <c r="B13" s="198"/>
      <c r="C13" s="104" t="s">
        <v>256</v>
      </c>
      <c r="D13" s="123">
        <v>0</v>
      </c>
      <c r="E13" s="123">
        <v>0</v>
      </c>
      <c r="F13" s="124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</row>
    <row r="14" spans="1:16" s="107" customFormat="1" ht="15">
      <c r="A14" s="190">
        <v>1</v>
      </c>
      <c r="B14" s="200" t="s">
        <v>274</v>
      </c>
      <c r="C14" s="105" t="s">
        <v>41</v>
      </c>
      <c r="D14" s="126">
        <f>D15+D16+D17+D18</f>
        <v>54367.399999999994</v>
      </c>
      <c r="E14" s="126">
        <f>SUM(E15:E18)</f>
        <v>15147.599999999999</v>
      </c>
      <c r="F14" s="145">
        <f>E14/D14*100%</f>
        <v>0.27861549384373724</v>
      </c>
      <c r="G14" s="126">
        <f aca="true" t="shared" si="3" ref="G14:O14">SUM(G15:G18)</f>
        <v>4370</v>
      </c>
      <c r="H14" s="126">
        <f t="shared" si="3"/>
        <v>4370</v>
      </c>
      <c r="I14" s="127">
        <f t="shared" si="3"/>
        <v>4370</v>
      </c>
      <c r="J14" s="127">
        <f t="shared" si="3"/>
        <v>4370</v>
      </c>
      <c r="K14" s="127">
        <f t="shared" si="3"/>
        <v>4370</v>
      </c>
      <c r="L14" s="127">
        <f t="shared" si="3"/>
        <v>4370</v>
      </c>
      <c r="M14" s="126">
        <f t="shared" si="3"/>
        <v>4370</v>
      </c>
      <c r="N14" s="126">
        <f t="shared" si="3"/>
        <v>4370</v>
      </c>
      <c r="O14" s="126">
        <f t="shared" si="3"/>
        <v>4259.8</v>
      </c>
      <c r="P14" s="148"/>
    </row>
    <row r="15" spans="1:15" ht="15">
      <c r="A15" s="190"/>
      <c r="B15" s="200"/>
      <c r="C15" s="104" t="s">
        <v>37</v>
      </c>
      <c r="D15" s="128">
        <v>0</v>
      </c>
      <c r="E15" s="128">
        <v>0</v>
      </c>
      <c r="F15" s="129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</row>
    <row r="16" spans="1:16" ht="24">
      <c r="A16" s="190"/>
      <c r="B16" s="200"/>
      <c r="C16" s="104" t="s">
        <v>2</v>
      </c>
      <c r="D16" s="128">
        <f>D21+D26+D31</f>
        <v>16338.2</v>
      </c>
      <c r="E16" s="128">
        <f>E21+E26+E31</f>
        <v>313.8</v>
      </c>
      <c r="F16" s="129">
        <v>0</v>
      </c>
      <c r="G16" s="128">
        <f>F21+G26+G31</f>
        <v>1780</v>
      </c>
      <c r="H16" s="128">
        <f aca="true" t="shared" si="4" ref="H16:O17">H21+H26+H31</f>
        <v>1780</v>
      </c>
      <c r="I16" s="130">
        <f t="shared" si="4"/>
        <v>1780</v>
      </c>
      <c r="J16" s="130">
        <f t="shared" si="4"/>
        <v>1780</v>
      </c>
      <c r="K16" s="130">
        <f t="shared" si="4"/>
        <v>1780</v>
      </c>
      <c r="L16" s="130">
        <f t="shared" si="4"/>
        <v>1780</v>
      </c>
      <c r="M16" s="128">
        <f t="shared" si="4"/>
        <v>1780</v>
      </c>
      <c r="N16" s="128">
        <f t="shared" si="4"/>
        <v>1780</v>
      </c>
      <c r="O16" s="128">
        <f t="shared" si="4"/>
        <v>1784.4</v>
      </c>
      <c r="P16" s="149"/>
    </row>
    <row r="17" spans="1:16" ht="15">
      <c r="A17" s="190"/>
      <c r="B17" s="200"/>
      <c r="C17" s="104" t="s">
        <v>262</v>
      </c>
      <c r="D17" s="128">
        <f>D22+D27+D32</f>
        <v>38029.2</v>
      </c>
      <c r="E17" s="128">
        <f>E22+E27+E32</f>
        <v>14833.8</v>
      </c>
      <c r="F17" s="131">
        <f>E17/D17*100</f>
        <v>39.00634249471459</v>
      </c>
      <c r="G17" s="128">
        <f>G22+G27+G32</f>
        <v>2590</v>
      </c>
      <c r="H17" s="128">
        <f t="shared" si="4"/>
        <v>2590</v>
      </c>
      <c r="I17" s="130">
        <f t="shared" si="4"/>
        <v>2590</v>
      </c>
      <c r="J17" s="130">
        <f t="shared" si="4"/>
        <v>2590</v>
      </c>
      <c r="K17" s="130">
        <f t="shared" si="4"/>
        <v>2590</v>
      </c>
      <c r="L17" s="130">
        <f t="shared" si="4"/>
        <v>2590</v>
      </c>
      <c r="M17" s="128">
        <f t="shared" si="4"/>
        <v>2590</v>
      </c>
      <c r="N17" s="128">
        <f t="shared" si="4"/>
        <v>2590</v>
      </c>
      <c r="O17" s="128">
        <f t="shared" si="4"/>
        <v>2475.4</v>
      </c>
      <c r="P17" s="149"/>
    </row>
    <row r="18" spans="1:15" ht="15">
      <c r="A18" s="190"/>
      <c r="B18" s="200"/>
      <c r="C18" s="104" t="s">
        <v>256</v>
      </c>
      <c r="D18" s="128">
        <f>D23+D28+D33</f>
        <v>0</v>
      </c>
      <c r="E18" s="128">
        <v>0</v>
      </c>
      <c r="F18" s="129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</row>
    <row r="19" spans="1:16" s="107" customFormat="1" ht="15">
      <c r="A19" s="190" t="s">
        <v>1</v>
      </c>
      <c r="B19" s="200" t="s">
        <v>275</v>
      </c>
      <c r="C19" s="105" t="s">
        <v>41</v>
      </c>
      <c r="D19" s="126">
        <f>SUM(D20:D23)</f>
        <v>16500</v>
      </c>
      <c r="E19" s="126">
        <f>SUM(E20:E23)</f>
        <v>9000</v>
      </c>
      <c r="F19" s="145">
        <f>E19/D19*100%</f>
        <v>0.5454545454545454</v>
      </c>
      <c r="G19" s="126">
        <f aca="true" t="shared" si="5" ref="G19:O19">SUM(G20:G23)</f>
        <v>850</v>
      </c>
      <c r="H19" s="126">
        <f t="shared" si="5"/>
        <v>850</v>
      </c>
      <c r="I19" s="127">
        <f t="shared" si="5"/>
        <v>850</v>
      </c>
      <c r="J19" s="127">
        <f t="shared" si="5"/>
        <v>850</v>
      </c>
      <c r="K19" s="127">
        <f t="shared" si="5"/>
        <v>850</v>
      </c>
      <c r="L19" s="127">
        <f t="shared" si="5"/>
        <v>850</v>
      </c>
      <c r="M19" s="126">
        <f t="shared" si="5"/>
        <v>850</v>
      </c>
      <c r="N19" s="126">
        <f t="shared" si="5"/>
        <v>850</v>
      </c>
      <c r="O19" s="126">
        <f t="shared" si="5"/>
        <v>700</v>
      </c>
      <c r="P19" s="148"/>
    </row>
    <row r="20" spans="1:15" ht="15">
      <c r="A20" s="190"/>
      <c r="B20" s="200"/>
      <c r="C20" s="104" t="s">
        <v>37</v>
      </c>
      <c r="D20" s="128">
        <v>0</v>
      </c>
      <c r="E20" s="128">
        <v>0</v>
      </c>
      <c r="F20" s="131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</row>
    <row r="21" spans="1:15" ht="24">
      <c r="A21" s="190"/>
      <c r="B21" s="200"/>
      <c r="C21" s="104" t="s">
        <v>2</v>
      </c>
      <c r="D21" s="128">
        <v>0</v>
      </c>
      <c r="E21" s="128">
        <v>0</v>
      </c>
      <c r="F21" s="129">
        <v>0</v>
      </c>
      <c r="G21" s="128">
        <v>0</v>
      </c>
      <c r="H21" s="128">
        <v>0</v>
      </c>
      <c r="I21" s="130">
        <v>0</v>
      </c>
      <c r="J21" s="130">
        <v>0</v>
      </c>
      <c r="K21" s="130">
        <v>0</v>
      </c>
      <c r="L21" s="130">
        <v>0</v>
      </c>
      <c r="M21" s="128">
        <v>0</v>
      </c>
      <c r="N21" s="128">
        <v>0</v>
      </c>
      <c r="O21" s="128">
        <v>0</v>
      </c>
    </row>
    <row r="22" spans="1:15" ht="15">
      <c r="A22" s="190"/>
      <c r="B22" s="200"/>
      <c r="C22" s="104" t="s">
        <v>262</v>
      </c>
      <c r="D22" s="128">
        <v>16500</v>
      </c>
      <c r="E22" s="128">
        <v>9000</v>
      </c>
      <c r="F22" s="144">
        <f>E22/D22*100%</f>
        <v>0.5454545454545454</v>
      </c>
      <c r="G22" s="128">
        <v>850</v>
      </c>
      <c r="H22" s="128">
        <v>850</v>
      </c>
      <c r="I22" s="130">
        <v>850</v>
      </c>
      <c r="J22" s="130">
        <v>850</v>
      </c>
      <c r="K22" s="130">
        <v>850</v>
      </c>
      <c r="L22" s="130">
        <v>850</v>
      </c>
      <c r="M22" s="128">
        <v>850</v>
      </c>
      <c r="N22" s="128">
        <v>850</v>
      </c>
      <c r="O22" s="128">
        <v>700</v>
      </c>
    </row>
    <row r="23" spans="1:15" ht="21.75" customHeight="1">
      <c r="A23" s="190"/>
      <c r="B23" s="200"/>
      <c r="C23" s="104" t="s">
        <v>256</v>
      </c>
      <c r="D23" s="128">
        <v>0</v>
      </c>
      <c r="E23" s="128">
        <v>0</v>
      </c>
      <c r="F23" s="129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</row>
    <row r="24" spans="1:18" s="107" customFormat="1" ht="15">
      <c r="A24" s="190" t="s">
        <v>3</v>
      </c>
      <c r="B24" s="199" t="s">
        <v>276</v>
      </c>
      <c r="C24" s="105" t="s">
        <v>41</v>
      </c>
      <c r="D24" s="126">
        <f>SUM(D25:D28)</f>
        <v>16338.2</v>
      </c>
      <c r="E24" s="126">
        <f>SUM(E25:E28)</f>
        <v>313.8</v>
      </c>
      <c r="F24" s="145">
        <f>E24/D24*100%</f>
        <v>0.019206522138301648</v>
      </c>
      <c r="G24" s="126">
        <f aca="true" t="shared" si="6" ref="G24:N24">SUM(G25:G28)</f>
        <v>1780</v>
      </c>
      <c r="H24" s="126">
        <f t="shared" si="6"/>
        <v>1780</v>
      </c>
      <c r="I24" s="127">
        <f t="shared" si="6"/>
        <v>1780</v>
      </c>
      <c r="J24" s="127">
        <f t="shared" si="6"/>
        <v>1780</v>
      </c>
      <c r="K24" s="127">
        <f t="shared" si="6"/>
        <v>1780</v>
      </c>
      <c r="L24" s="127">
        <f t="shared" si="6"/>
        <v>1780</v>
      </c>
      <c r="M24" s="126">
        <f t="shared" si="6"/>
        <v>1780</v>
      </c>
      <c r="N24" s="126">
        <f t="shared" si="6"/>
        <v>1780</v>
      </c>
      <c r="O24" s="126">
        <f>O26</f>
        <v>1784.4</v>
      </c>
      <c r="P24" s="148"/>
      <c r="R24" s="148"/>
    </row>
    <row r="25" spans="1:15" ht="15">
      <c r="A25" s="190"/>
      <c r="B25" s="199"/>
      <c r="C25" s="104" t="s">
        <v>37</v>
      </c>
      <c r="D25" s="128">
        <v>0</v>
      </c>
      <c r="E25" s="128">
        <v>0</v>
      </c>
      <c r="F25" s="144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</row>
    <row r="26" spans="1:18" ht="24">
      <c r="A26" s="190"/>
      <c r="B26" s="199"/>
      <c r="C26" s="104" t="s">
        <v>2</v>
      </c>
      <c r="D26" s="128">
        <v>16338.2</v>
      </c>
      <c r="E26" s="128">
        <v>313.8</v>
      </c>
      <c r="F26" s="144">
        <f>E26/D26*100%</f>
        <v>0.019206522138301648</v>
      </c>
      <c r="G26" s="128">
        <v>1780</v>
      </c>
      <c r="H26" s="128">
        <v>1780</v>
      </c>
      <c r="I26" s="128">
        <v>1780</v>
      </c>
      <c r="J26" s="128">
        <v>1780</v>
      </c>
      <c r="K26" s="128">
        <v>1780</v>
      </c>
      <c r="L26" s="128">
        <v>1780</v>
      </c>
      <c r="M26" s="128">
        <v>1780</v>
      </c>
      <c r="N26" s="128">
        <v>1780</v>
      </c>
      <c r="O26" s="128">
        <v>1784.4</v>
      </c>
      <c r="P26" s="149"/>
      <c r="R26" s="149"/>
    </row>
    <row r="27" spans="1:15" ht="15">
      <c r="A27" s="190"/>
      <c r="B27" s="199"/>
      <c r="C27" s="104" t="s">
        <v>262</v>
      </c>
      <c r="D27" s="128">
        <v>0</v>
      </c>
      <c r="E27" s="128">
        <v>0</v>
      </c>
      <c r="F27" s="129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</row>
    <row r="28" spans="1:15" ht="15">
      <c r="A28" s="190"/>
      <c r="B28" s="199"/>
      <c r="C28" s="104" t="s">
        <v>256</v>
      </c>
      <c r="D28" s="128">
        <v>0</v>
      </c>
      <c r="E28" s="128">
        <v>0</v>
      </c>
      <c r="F28" s="129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</row>
    <row r="29" spans="1:18" s="107" customFormat="1" ht="15">
      <c r="A29" s="190" t="s">
        <v>4</v>
      </c>
      <c r="B29" s="199" t="s">
        <v>277</v>
      </c>
      <c r="C29" s="105" t="s">
        <v>41</v>
      </c>
      <c r="D29" s="126">
        <f>SUM(D30:D33)</f>
        <v>21529.2</v>
      </c>
      <c r="E29" s="126">
        <f>SUM(E30:E33)</f>
        <v>5833.8</v>
      </c>
      <c r="F29" s="145">
        <f>E29/D29*100%</f>
        <v>0.2709715177526336</v>
      </c>
      <c r="G29" s="126">
        <f aca="true" t="shared" si="7" ref="G29:O29">SUM(G30:G33)</f>
        <v>1740</v>
      </c>
      <c r="H29" s="126">
        <f t="shared" si="7"/>
        <v>1740</v>
      </c>
      <c r="I29" s="126">
        <f t="shared" si="7"/>
        <v>1740</v>
      </c>
      <c r="J29" s="126">
        <f t="shared" si="7"/>
        <v>1740</v>
      </c>
      <c r="K29" s="126">
        <f t="shared" si="7"/>
        <v>1740</v>
      </c>
      <c r="L29" s="126">
        <f t="shared" si="7"/>
        <v>1740</v>
      </c>
      <c r="M29" s="126">
        <f t="shared" si="7"/>
        <v>1740</v>
      </c>
      <c r="N29" s="126">
        <f t="shared" si="7"/>
        <v>1740</v>
      </c>
      <c r="O29" s="126">
        <f t="shared" si="7"/>
        <v>1775.4</v>
      </c>
      <c r="P29" s="148"/>
      <c r="R29" s="148"/>
    </row>
    <row r="30" spans="1:15" ht="15">
      <c r="A30" s="190"/>
      <c r="B30" s="199"/>
      <c r="C30" s="104" t="s">
        <v>37</v>
      </c>
      <c r="D30" s="128">
        <v>0</v>
      </c>
      <c r="E30" s="128">
        <v>0</v>
      </c>
      <c r="F30" s="131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</row>
    <row r="31" spans="1:15" ht="24">
      <c r="A31" s="190"/>
      <c r="B31" s="199"/>
      <c r="C31" s="104" t="s">
        <v>2</v>
      </c>
      <c r="D31" s="128">
        <v>0</v>
      </c>
      <c r="E31" s="128">
        <v>0</v>
      </c>
      <c r="F31" s="129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</row>
    <row r="32" spans="1:15" ht="15">
      <c r="A32" s="190"/>
      <c r="B32" s="199"/>
      <c r="C32" s="104" t="s">
        <v>262</v>
      </c>
      <c r="D32" s="128">
        <v>21529.2</v>
      </c>
      <c r="E32" s="128">
        <v>5833.8</v>
      </c>
      <c r="F32" s="144">
        <f>E32/D32*100%</f>
        <v>0.2709715177526336</v>
      </c>
      <c r="G32" s="128">
        <v>1740</v>
      </c>
      <c r="H32" s="128">
        <v>1740</v>
      </c>
      <c r="I32" s="128">
        <v>1740</v>
      </c>
      <c r="J32" s="128">
        <v>1740</v>
      </c>
      <c r="K32" s="128">
        <v>1740</v>
      </c>
      <c r="L32" s="128">
        <v>1740</v>
      </c>
      <c r="M32" s="128">
        <v>1740</v>
      </c>
      <c r="N32" s="128">
        <v>1740</v>
      </c>
      <c r="O32" s="128">
        <v>1775.4</v>
      </c>
    </row>
    <row r="33" spans="1:15" ht="15">
      <c r="A33" s="190"/>
      <c r="B33" s="199"/>
      <c r="C33" s="104" t="s">
        <v>256</v>
      </c>
      <c r="D33" s="128">
        <v>0</v>
      </c>
      <c r="E33" s="128">
        <v>0</v>
      </c>
      <c r="F33" s="131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</row>
    <row r="34" spans="1:18" s="107" customFormat="1" ht="15">
      <c r="A34" s="190">
        <v>2</v>
      </c>
      <c r="B34" s="199" t="s">
        <v>278</v>
      </c>
      <c r="C34" s="105" t="s">
        <v>41</v>
      </c>
      <c r="D34" s="126">
        <f>SUM(D35:D38)</f>
        <v>3589.2</v>
      </c>
      <c r="E34" s="126">
        <f>SUM(E35:E38)</f>
        <v>839.8</v>
      </c>
      <c r="F34" s="145">
        <f>E34/D34*100%</f>
        <v>0.23397971692856348</v>
      </c>
      <c r="G34" s="126">
        <f aca="true" t="shared" si="8" ref="G34:O34">SUM(G35:G38)</f>
        <v>300</v>
      </c>
      <c r="H34" s="126">
        <f t="shared" si="8"/>
        <v>300</v>
      </c>
      <c r="I34" s="126">
        <f t="shared" si="8"/>
        <v>300</v>
      </c>
      <c r="J34" s="126">
        <f t="shared" si="8"/>
        <v>300</v>
      </c>
      <c r="K34" s="126">
        <f t="shared" si="8"/>
        <v>300</v>
      </c>
      <c r="L34" s="126">
        <f t="shared" si="8"/>
        <v>300</v>
      </c>
      <c r="M34" s="126">
        <f t="shared" si="8"/>
        <v>300</v>
      </c>
      <c r="N34" s="126">
        <f t="shared" si="8"/>
        <v>300</v>
      </c>
      <c r="O34" s="126">
        <f t="shared" si="8"/>
        <v>349.4</v>
      </c>
      <c r="P34" s="148"/>
      <c r="R34" s="148"/>
    </row>
    <row r="35" spans="1:15" ht="15">
      <c r="A35" s="190"/>
      <c r="B35" s="199"/>
      <c r="C35" s="104" t="s">
        <v>37</v>
      </c>
      <c r="D35" s="128">
        <v>0</v>
      </c>
      <c r="E35" s="128">
        <v>0</v>
      </c>
      <c r="F35" s="131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</row>
    <row r="36" spans="1:16" ht="24">
      <c r="A36" s="190"/>
      <c r="B36" s="199"/>
      <c r="C36" s="104" t="s">
        <v>2</v>
      </c>
      <c r="D36" s="128">
        <f>D41</f>
        <v>3589.2</v>
      </c>
      <c r="E36" s="128">
        <f>E41</f>
        <v>839.8</v>
      </c>
      <c r="F36" s="144">
        <f>E36/D36*100%</f>
        <v>0.23397971692856348</v>
      </c>
      <c r="G36" s="128">
        <f aca="true" t="shared" si="9" ref="G36:N36">G41</f>
        <v>300</v>
      </c>
      <c r="H36" s="128">
        <f t="shared" si="9"/>
        <v>300</v>
      </c>
      <c r="I36" s="128">
        <f t="shared" si="9"/>
        <v>300</v>
      </c>
      <c r="J36" s="128">
        <f t="shared" si="9"/>
        <v>300</v>
      </c>
      <c r="K36" s="128">
        <f t="shared" si="9"/>
        <v>300</v>
      </c>
      <c r="L36" s="128">
        <f t="shared" si="9"/>
        <v>300</v>
      </c>
      <c r="M36" s="128">
        <f t="shared" si="9"/>
        <v>300</v>
      </c>
      <c r="N36" s="128">
        <f t="shared" si="9"/>
        <v>300</v>
      </c>
      <c r="O36" s="128">
        <f>O41</f>
        <v>349.4</v>
      </c>
      <c r="P36" s="149"/>
    </row>
    <row r="37" spans="1:15" ht="15">
      <c r="A37" s="190"/>
      <c r="B37" s="199"/>
      <c r="C37" s="104" t="s">
        <v>262</v>
      </c>
      <c r="D37" s="128">
        <v>0</v>
      </c>
      <c r="E37" s="128">
        <v>0</v>
      </c>
      <c r="F37" s="129">
        <v>0</v>
      </c>
      <c r="G37" s="128">
        <v>0</v>
      </c>
      <c r="H37" s="128">
        <v>0</v>
      </c>
      <c r="I37" s="130">
        <v>0</v>
      </c>
      <c r="J37" s="130">
        <v>0</v>
      </c>
      <c r="K37" s="130">
        <v>0</v>
      </c>
      <c r="L37" s="130">
        <v>0</v>
      </c>
      <c r="M37" s="128">
        <v>0</v>
      </c>
      <c r="N37" s="128">
        <v>0</v>
      </c>
      <c r="O37" s="128">
        <v>0</v>
      </c>
    </row>
    <row r="38" spans="1:15" ht="15">
      <c r="A38" s="190"/>
      <c r="B38" s="199"/>
      <c r="C38" s="104" t="s">
        <v>256</v>
      </c>
      <c r="D38" s="128">
        <f>D43</f>
        <v>0</v>
      </c>
      <c r="E38" s="128">
        <v>0</v>
      </c>
      <c r="F38" s="129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</row>
    <row r="39" spans="1:16" s="107" customFormat="1" ht="15">
      <c r="A39" s="190" t="s">
        <v>6</v>
      </c>
      <c r="B39" s="199" t="s">
        <v>279</v>
      </c>
      <c r="C39" s="105" t="s">
        <v>41</v>
      </c>
      <c r="D39" s="126">
        <f>SUM(D40:D43)</f>
        <v>3589.2</v>
      </c>
      <c r="E39" s="126">
        <f>SUM(E40:E43)</f>
        <v>839.8</v>
      </c>
      <c r="F39" s="145">
        <f>E39/D39*100%</f>
        <v>0.23397971692856348</v>
      </c>
      <c r="G39" s="126">
        <f aca="true" t="shared" si="10" ref="G39:O39">SUM(G40:G43)</f>
        <v>300</v>
      </c>
      <c r="H39" s="126">
        <f t="shared" si="10"/>
        <v>300</v>
      </c>
      <c r="I39" s="126">
        <f t="shared" si="10"/>
        <v>300</v>
      </c>
      <c r="J39" s="126">
        <f t="shared" si="10"/>
        <v>300</v>
      </c>
      <c r="K39" s="126">
        <f t="shared" si="10"/>
        <v>300</v>
      </c>
      <c r="L39" s="126">
        <f t="shared" si="10"/>
        <v>300</v>
      </c>
      <c r="M39" s="126">
        <f t="shared" si="10"/>
        <v>300</v>
      </c>
      <c r="N39" s="126">
        <f t="shared" si="10"/>
        <v>300</v>
      </c>
      <c r="O39" s="126">
        <f t="shared" si="10"/>
        <v>349.4</v>
      </c>
      <c r="P39" s="148"/>
    </row>
    <row r="40" spans="1:15" ht="15">
      <c r="A40" s="190"/>
      <c r="B40" s="199"/>
      <c r="C40" s="104" t="s">
        <v>37</v>
      </c>
      <c r="D40" s="128">
        <v>0</v>
      </c>
      <c r="E40" s="128">
        <v>0</v>
      </c>
      <c r="F40" s="131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</row>
    <row r="41" spans="1:18" ht="24">
      <c r="A41" s="190"/>
      <c r="B41" s="199"/>
      <c r="C41" s="104" t="s">
        <v>2</v>
      </c>
      <c r="D41" s="128">
        <v>3589.2</v>
      </c>
      <c r="E41" s="128">
        <v>839.8</v>
      </c>
      <c r="F41" s="144">
        <f>E41/D41*100%</f>
        <v>0.23397971692856348</v>
      </c>
      <c r="G41" s="128">
        <v>300</v>
      </c>
      <c r="H41" s="128">
        <v>300</v>
      </c>
      <c r="I41" s="128">
        <v>300</v>
      </c>
      <c r="J41" s="128">
        <v>300</v>
      </c>
      <c r="K41" s="128">
        <v>300</v>
      </c>
      <c r="L41" s="128">
        <v>300</v>
      </c>
      <c r="M41" s="128">
        <v>300</v>
      </c>
      <c r="N41" s="128">
        <v>300</v>
      </c>
      <c r="O41" s="128">
        <v>349.4</v>
      </c>
      <c r="R41" s="149"/>
    </row>
    <row r="42" spans="1:15" ht="15">
      <c r="A42" s="190"/>
      <c r="B42" s="199"/>
      <c r="C42" s="104" t="s">
        <v>262</v>
      </c>
      <c r="D42" s="128">
        <v>0</v>
      </c>
      <c r="E42" s="128">
        <v>0</v>
      </c>
      <c r="F42" s="129">
        <v>0</v>
      </c>
      <c r="G42" s="128">
        <v>0</v>
      </c>
      <c r="H42" s="128">
        <v>0</v>
      </c>
      <c r="I42" s="130">
        <v>0</v>
      </c>
      <c r="J42" s="130">
        <v>0</v>
      </c>
      <c r="K42" s="130">
        <v>0</v>
      </c>
      <c r="L42" s="130">
        <v>0</v>
      </c>
      <c r="M42" s="128">
        <v>0</v>
      </c>
      <c r="N42" s="128">
        <v>0</v>
      </c>
      <c r="O42" s="128">
        <v>0</v>
      </c>
    </row>
    <row r="43" spans="1:15" ht="23.25" customHeight="1">
      <c r="A43" s="190"/>
      <c r="B43" s="199"/>
      <c r="C43" s="104" t="s">
        <v>256</v>
      </c>
      <c r="D43" s="128">
        <v>0</v>
      </c>
      <c r="E43" s="128">
        <v>0</v>
      </c>
      <c r="F43" s="129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</row>
    <row r="44" spans="4:15" ht="0.75" customHeight="1">
      <c r="D44" s="128"/>
      <c r="E44" s="128"/>
      <c r="F44" s="129"/>
      <c r="G44" s="128"/>
      <c r="H44" s="128"/>
      <c r="I44" s="128"/>
      <c r="J44" s="128"/>
      <c r="K44" s="128"/>
      <c r="L44" s="128"/>
      <c r="M44" s="128"/>
      <c r="N44" s="128"/>
      <c r="O44" s="128"/>
    </row>
  </sheetData>
  <sheetProtection/>
  <mergeCells count="23">
    <mergeCell ref="A1:O1"/>
    <mergeCell ref="A2:O2"/>
    <mergeCell ref="A3:O3"/>
    <mergeCell ref="C4:E4"/>
    <mergeCell ref="A5:A7"/>
    <mergeCell ref="B5:B7"/>
    <mergeCell ref="C5:C7"/>
    <mergeCell ref="A34:A38"/>
    <mergeCell ref="A39:A43"/>
    <mergeCell ref="B34:B38"/>
    <mergeCell ref="B39:B43"/>
    <mergeCell ref="B14:B18"/>
    <mergeCell ref="B19:B23"/>
    <mergeCell ref="B24:B28"/>
    <mergeCell ref="A24:A28"/>
    <mergeCell ref="A29:A33"/>
    <mergeCell ref="B29:B33"/>
    <mergeCell ref="A14:A18"/>
    <mergeCell ref="A19:A23"/>
    <mergeCell ref="D5:D7"/>
    <mergeCell ref="E5:F6"/>
    <mergeCell ref="G5:O5"/>
    <mergeCell ref="A9:B13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="70" zoomScaleNormal="70" zoomScaleSheetLayoutView="85" zoomScalePageLayoutView="0" workbookViewId="0" topLeftCell="A16">
      <selection activeCell="F21" sqref="F21"/>
    </sheetView>
  </sheetViews>
  <sheetFormatPr defaultColWidth="9.140625" defaultRowHeight="15"/>
  <cols>
    <col min="1" max="1" width="11.8515625" style="0" bestFit="1" customWidth="1"/>
    <col min="2" max="2" width="48.00390625" style="0" customWidth="1"/>
    <col min="3" max="3" width="29.00390625" style="0" customWidth="1"/>
    <col min="4" max="4" width="16.421875" style="0" customWidth="1"/>
    <col min="5" max="5" width="13.421875" style="0" customWidth="1"/>
    <col min="6" max="6" width="14.421875" style="116" customWidth="1"/>
  </cols>
  <sheetData>
    <row r="1" spans="1:6" ht="15.75">
      <c r="A1" s="218" t="s">
        <v>263</v>
      </c>
      <c r="B1" s="218"/>
      <c r="C1" s="218"/>
      <c r="D1" s="218"/>
      <c r="E1" s="218"/>
      <c r="F1" s="218"/>
    </row>
    <row r="2" spans="1:6" ht="15.75">
      <c r="A2" s="218" t="s">
        <v>264</v>
      </c>
      <c r="B2" s="218"/>
      <c r="C2" s="218"/>
      <c r="D2" s="218"/>
      <c r="E2" s="218"/>
      <c r="F2" s="218"/>
    </row>
    <row r="3" spans="1:6" ht="15.75">
      <c r="A3" s="218" t="s">
        <v>265</v>
      </c>
      <c r="B3" s="218"/>
      <c r="C3" s="218"/>
      <c r="D3" s="218"/>
      <c r="E3" s="218"/>
      <c r="F3" s="218"/>
    </row>
    <row r="4" spans="1:6" ht="15.75">
      <c r="A4" s="218" t="s">
        <v>289</v>
      </c>
      <c r="B4" s="218"/>
      <c r="C4" s="218"/>
      <c r="D4" s="218"/>
      <c r="E4" s="218"/>
      <c r="F4" s="218"/>
    </row>
    <row r="5" spans="1:6" ht="15.75">
      <c r="A5" s="218" t="s">
        <v>266</v>
      </c>
      <c r="B5" s="218"/>
      <c r="C5" s="218"/>
      <c r="D5" s="218"/>
      <c r="E5" s="218"/>
      <c r="F5" s="218"/>
    </row>
    <row r="6" ht="15.75" hidden="1">
      <c r="A6" s="98"/>
    </row>
    <row r="7" spans="1:6" ht="30.75" customHeight="1">
      <c r="A7" s="219" t="s">
        <v>290</v>
      </c>
      <c r="B7" s="219"/>
      <c r="C7" s="219"/>
      <c r="D7" s="219"/>
      <c r="E7" s="219"/>
      <c r="F7" s="219"/>
    </row>
    <row r="8" ht="15.75">
      <c r="A8" s="98"/>
    </row>
    <row r="9" spans="1:6" ht="15.75">
      <c r="A9" s="213" t="s">
        <v>0</v>
      </c>
      <c r="B9" s="213" t="s">
        <v>258</v>
      </c>
      <c r="C9" s="213" t="s">
        <v>40</v>
      </c>
      <c r="D9" s="213" t="s">
        <v>267</v>
      </c>
      <c r="E9" s="213"/>
      <c r="F9" s="217" t="s">
        <v>268</v>
      </c>
    </row>
    <row r="10" spans="1:6" ht="63">
      <c r="A10" s="213"/>
      <c r="B10" s="213"/>
      <c r="C10" s="213"/>
      <c r="D10" s="99" t="s">
        <v>269</v>
      </c>
      <c r="E10" s="99" t="s">
        <v>270</v>
      </c>
      <c r="F10" s="217"/>
    </row>
    <row r="11" spans="1:6" ht="15.75">
      <c r="A11" s="119">
        <v>1</v>
      </c>
      <c r="B11" s="119">
        <v>2</v>
      </c>
      <c r="C11" s="119">
        <v>3</v>
      </c>
      <c r="D11" s="119">
        <v>4</v>
      </c>
      <c r="E11" s="119">
        <v>5</v>
      </c>
      <c r="F11" s="117">
        <v>6</v>
      </c>
    </row>
    <row r="12" spans="1:6" s="110" customFormat="1" ht="15.75">
      <c r="A12" s="213">
        <v>1</v>
      </c>
      <c r="B12" s="212" t="s">
        <v>274</v>
      </c>
      <c r="C12" s="118" t="s">
        <v>271</v>
      </c>
      <c r="D12" s="132">
        <f>SUM(D13:D16)</f>
        <v>54367.399999999994</v>
      </c>
      <c r="E12" s="132">
        <f>SUM(E13:E16)</f>
        <v>15147.599999999999</v>
      </c>
      <c r="F12" s="132">
        <f>E12/D12*100</f>
        <v>27.861549384373724</v>
      </c>
    </row>
    <row r="13" spans="1:6" ht="15.75">
      <c r="A13" s="213"/>
      <c r="B13" s="212"/>
      <c r="C13" s="120" t="s">
        <v>37</v>
      </c>
      <c r="D13" s="133">
        <v>0</v>
      </c>
      <c r="E13" s="133">
        <v>0</v>
      </c>
      <c r="F13" s="133">
        <v>0</v>
      </c>
    </row>
    <row r="14" spans="1:6" ht="31.5">
      <c r="A14" s="213"/>
      <c r="B14" s="212"/>
      <c r="C14" s="120" t="s">
        <v>2</v>
      </c>
      <c r="D14" s="133">
        <f>D19+D24+D29</f>
        <v>16338.2</v>
      </c>
      <c r="E14" s="133">
        <f>E19+E24+E29</f>
        <v>313.8</v>
      </c>
      <c r="F14" s="133">
        <f>E14/D14*100</f>
        <v>1.9206522138301647</v>
      </c>
    </row>
    <row r="15" spans="1:6" s="109" customFormat="1" ht="15.75">
      <c r="A15" s="213"/>
      <c r="B15" s="212"/>
      <c r="C15" s="108" t="s">
        <v>262</v>
      </c>
      <c r="D15" s="133">
        <f>D20+D25+D30</f>
        <v>38029.2</v>
      </c>
      <c r="E15" s="133">
        <f>E20+E25+E30</f>
        <v>14833.8</v>
      </c>
      <c r="F15" s="133"/>
    </row>
    <row r="16" spans="1:6" ht="15.75">
      <c r="A16" s="213"/>
      <c r="B16" s="212"/>
      <c r="C16" s="120" t="s">
        <v>256</v>
      </c>
      <c r="D16" s="133">
        <v>0</v>
      </c>
      <c r="E16" s="133">
        <v>0</v>
      </c>
      <c r="F16" s="133">
        <v>0</v>
      </c>
    </row>
    <row r="17" spans="1:6" s="110" customFormat="1" ht="15.75">
      <c r="A17" s="216" t="s">
        <v>1</v>
      </c>
      <c r="B17" s="212" t="s">
        <v>275</v>
      </c>
      <c r="C17" s="118" t="s">
        <v>271</v>
      </c>
      <c r="D17" s="132">
        <f>SUM(D18:D21)</f>
        <v>16500</v>
      </c>
      <c r="E17" s="132">
        <f>SUM(E18:E21)</f>
        <v>9000</v>
      </c>
      <c r="F17" s="132">
        <f>E17/D17*100</f>
        <v>54.54545454545454</v>
      </c>
    </row>
    <row r="18" spans="1:6" ht="15.75">
      <c r="A18" s="216"/>
      <c r="B18" s="212"/>
      <c r="C18" s="120" t="s">
        <v>37</v>
      </c>
      <c r="D18" s="133">
        <v>0</v>
      </c>
      <c r="E18" s="133">
        <v>0</v>
      </c>
      <c r="F18" s="133">
        <v>0</v>
      </c>
    </row>
    <row r="19" spans="1:6" ht="31.5">
      <c r="A19" s="216"/>
      <c r="B19" s="212"/>
      <c r="C19" s="120" t="s">
        <v>2</v>
      </c>
      <c r="D19" s="133">
        <v>0</v>
      </c>
      <c r="E19" s="133">
        <v>0</v>
      </c>
      <c r="F19" s="133">
        <v>0</v>
      </c>
    </row>
    <row r="20" spans="1:6" ht="15.75">
      <c r="A20" s="216"/>
      <c r="B20" s="212"/>
      <c r="C20" s="120" t="s">
        <v>262</v>
      </c>
      <c r="D20" s="133">
        <f>'Комплексный план'!D22</f>
        <v>16500</v>
      </c>
      <c r="E20" s="133">
        <f>'Комплексный план'!E22</f>
        <v>9000</v>
      </c>
      <c r="F20" s="133">
        <f>E20/D20*100</f>
        <v>54.54545454545454</v>
      </c>
    </row>
    <row r="21" spans="1:6" ht="15.75">
      <c r="A21" s="216"/>
      <c r="B21" s="212"/>
      <c r="C21" s="120" t="s">
        <v>256</v>
      </c>
      <c r="D21" s="133">
        <v>0</v>
      </c>
      <c r="E21" s="133">
        <v>0</v>
      </c>
      <c r="F21" s="133">
        <v>0</v>
      </c>
    </row>
    <row r="22" spans="1:6" s="110" customFormat="1" ht="15.75">
      <c r="A22" s="216" t="s">
        <v>3</v>
      </c>
      <c r="B22" s="212" t="s">
        <v>276</v>
      </c>
      <c r="C22" s="118" t="s">
        <v>271</v>
      </c>
      <c r="D22" s="132">
        <f>SUM(D23:D26)</f>
        <v>16338.2</v>
      </c>
      <c r="E22" s="132">
        <f>SUM(E23:E26)</f>
        <v>313.8</v>
      </c>
      <c r="F22" s="132">
        <v>0</v>
      </c>
    </row>
    <row r="23" spans="1:6" ht="15.75">
      <c r="A23" s="216"/>
      <c r="B23" s="212"/>
      <c r="C23" s="120" t="s">
        <v>37</v>
      </c>
      <c r="D23" s="133">
        <v>0</v>
      </c>
      <c r="E23" s="133">
        <v>0</v>
      </c>
      <c r="F23" s="133">
        <v>0</v>
      </c>
    </row>
    <row r="24" spans="1:6" ht="31.5">
      <c r="A24" s="216"/>
      <c r="B24" s="212"/>
      <c r="C24" s="120" t="s">
        <v>2</v>
      </c>
      <c r="D24" s="133">
        <f>'Комплексный план'!D26</f>
        <v>16338.2</v>
      </c>
      <c r="E24" s="133">
        <f>'Комплексный план'!E26</f>
        <v>313.8</v>
      </c>
      <c r="F24" s="133">
        <v>0</v>
      </c>
    </row>
    <row r="25" spans="1:6" ht="15.75">
      <c r="A25" s="216"/>
      <c r="B25" s="212"/>
      <c r="C25" s="120" t="s">
        <v>262</v>
      </c>
      <c r="D25" s="133">
        <v>0</v>
      </c>
      <c r="E25" s="133">
        <v>0</v>
      </c>
      <c r="F25" s="133">
        <v>0</v>
      </c>
    </row>
    <row r="26" spans="1:6" ht="15.75">
      <c r="A26" s="216"/>
      <c r="B26" s="212"/>
      <c r="C26" s="120" t="s">
        <v>256</v>
      </c>
      <c r="D26" s="133">
        <v>0</v>
      </c>
      <c r="E26" s="133">
        <v>0</v>
      </c>
      <c r="F26" s="133">
        <v>0</v>
      </c>
    </row>
    <row r="27" spans="1:6" s="110" customFormat="1" ht="15.75">
      <c r="A27" s="216" t="s">
        <v>4</v>
      </c>
      <c r="B27" s="212" t="s">
        <v>277</v>
      </c>
      <c r="C27" s="118" t="s">
        <v>271</v>
      </c>
      <c r="D27" s="132">
        <f>SUM(D28:D31)</f>
        <v>21529.2</v>
      </c>
      <c r="E27" s="132">
        <f>SUM(E28:E31)</f>
        <v>5833.8</v>
      </c>
      <c r="F27" s="132">
        <f>E27/D27*100</f>
        <v>27.097151775263363</v>
      </c>
    </row>
    <row r="28" spans="1:6" ht="15.75">
      <c r="A28" s="216"/>
      <c r="B28" s="212"/>
      <c r="C28" s="120" t="s">
        <v>37</v>
      </c>
      <c r="D28" s="133">
        <v>0</v>
      </c>
      <c r="E28" s="133">
        <v>0</v>
      </c>
      <c r="F28" s="133">
        <v>0</v>
      </c>
    </row>
    <row r="29" spans="1:6" ht="31.5">
      <c r="A29" s="216"/>
      <c r="B29" s="212"/>
      <c r="C29" s="120" t="s">
        <v>2</v>
      </c>
      <c r="D29" s="133">
        <v>0</v>
      </c>
      <c r="E29" s="133">
        <v>0</v>
      </c>
      <c r="F29" s="133">
        <v>0</v>
      </c>
    </row>
    <row r="30" spans="1:6" ht="15.75">
      <c r="A30" s="216"/>
      <c r="B30" s="212"/>
      <c r="C30" s="120" t="s">
        <v>262</v>
      </c>
      <c r="D30" s="133">
        <f>'Комплексный план'!D32</f>
        <v>21529.2</v>
      </c>
      <c r="E30" s="133">
        <f>'Комплексный план'!E32</f>
        <v>5833.8</v>
      </c>
      <c r="F30" s="133">
        <f>E30/D30*100</f>
        <v>27.097151775263363</v>
      </c>
    </row>
    <row r="31" spans="1:6" ht="15.75">
      <c r="A31" s="216"/>
      <c r="B31" s="212"/>
      <c r="C31" s="120" t="s">
        <v>256</v>
      </c>
      <c r="D31" s="133">
        <v>0</v>
      </c>
      <c r="E31" s="133">
        <v>0</v>
      </c>
      <c r="F31" s="133">
        <v>0</v>
      </c>
    </row>
    <row r="32" spans="1:6" s="110" customFormat="1" ht="15.75">
      <c r="A32" s="213">
        <v>2</v>
      </c>
      <c r="B32" s="212" t="s">
        <v>278</v>
      </c>
      <c r="C32" s="118" t="s">
        <v>271</v>
      </c>
      <c r="D32" s="132">
        <f>SUM(D33:D36)</f>
        <v>3589.2</v>
      </c>
      <c r="E32" s="132">
        <f>SUM(E33:E36)</f>
        <v>839.8</v>
      </c>
      <c r="F32" s="132">
        <f>E32/D32*100</f>
        <v>23.39797169285635</v>
      </c>
    </row>
    <row r="33" spans="1:6" ht="15.75">
      <c r="A33" s="213"/>
      <c r="B33" s="212"/>
      <c r="C33" s="120" t="s">
        <v>37</v>
      </c>
      <c r="D33" s="133">
        <v>0</v>
      </c>
      <c r="E33" s="133">
        <v>0</v>
      </c>
      <c r="F33" s="133">
        <v>0</v>
      </c>
    </row>
    <row r="34" spans="1:6" ht="31.5">
      <c r="A34" s="213"/>
      <c r="B34" s="212"/>
      <c r="C34" s="120" t="s">
        <v>2</v>
      </c>
      <c r="D34" s="133">
        <f>D39</f>
        <v>3589.2</v>
      </c>
      <c r="E34" s="133">
        <f>E39</f>
        <v>839.8</v>
      </c>
      <c r="F34" s="133">
        <f>E34/D34*100</f>
        <v>23.39797169285635</v>
      </c>
    </row>
    <row r="35" spans="1:6" ht="15.75">
      <c r="A35" s="213"/>
      <c r="B35" s="212"/>
      <c r="C35" s="120" t="s">
        <v>262</v>
      </c>
      <c r="D35" s="133">
        <v>0</v>
      </c>
      <c r="E35" s="133">
        <v>0</v>
      </c>
      <c r="F35" s="133">
        <v>0</v>
      </c>
    </row>
    <row r="36" spans="1:6" ht="15.75">
      <c r="A36" s="213"/>
      <c r="B36" s="212"/>
      <c r="C36" s="120" t="s">
        <v>256</v>
      </c>
      <c r="D36" s="133">
        <v>0</v>
      </c>
      <c r="E36" s="133">
        <v>0</v>
      </c>
      <c r="F36" s="133">
        <v>0</v>
      </c>
    </row>
    <row r="37" spans="1:6" s="110" customFormat="1" ht="15.75">
      <c r="A37" s="216" t="s">
        <v>6</v>
      </c>
      <c r="B37" s="212" t="s">
        <v>279</v>
      </c>
      <c r="C37" s="118" t="s">
        <v>271</v>
      </c>
      <c r="D37" s="132">
        <f>SUM(D38:D41)</f>
        <v>3589.2</v>
      </c>
      <c r="E37" s="132">
        <f>SUM(E38:E41)</f>
        <v>839.8</v>
      </c>
      <c r="F37" s="132">
        <f>E37/D37*100</f>
        <v>23.39797169285635</v>
      </c>
    </row>
    <row r="38" spans="1:6" ht="15.75">
      <c r="A38" s="216"/>
      <c r="B38" s="212"/>
      <c r="C38" s="120" t="s">
        <v>37</v>
      </c>
      <c r="D38" s="133">
        <v>0</v>
      </c>
      <c r="E38" s="133">
        <v>0</v>
      </c>
      <c r="F38" s="133">
        <v>0</v>
      </c>
    </row>
    <row r="39" spans="1:6" ht="31.5">
      <c r="A39" s="216"/>
      <c r="B39" s="212"/>
      <c r="C39" s="120" t="s">
        <v>2</v>
      </c>
      <c r="D39" s="133">
        <f>'Комплексный план'!D41</f>
        <v>3589.2</v>
      </c>
      <c r="E39" s="133">
        <f>'Комплексный план'!E41</f>
        <v>839.8</v>
      </c>
      <c r="F39" s="133">
        <f>E39/D39*100</f>
        <v>23.39797169285635</v>
      </c>
    </row>
    <row r="40" spans="1:6" ht="15.75">
      <c r="A40" s="216"/>
      <c r="B40" s="212"/>
      <c r="C40" s="120" t="s">
        <v>262</v>
      </c>
      <c r="D40" s="133">
        <v>0</v>
      </c>
      <c r="E40" s="133">
        <v>0</v>
      </c>
      <c r="F40" s="133">
        <v>0</v>
      </c>
    </row>
    <row r="41" spans="1:6" ht="15.75">
      <c r="A41" s="216"/>
      <c r="B41" s="212"/>
      <c r="C41" s="120" t="s">
        <v>256</v>
      </c>
      <c r="D41" s="133">
        <v>0</v>
      </c>
      <c r="E41" s="133">
        <v>0</v>
      </c>
      <c r="F41" s="133">
        <v>0</v>
      </c>
    </row>
    <row r="42" spans="1:6" s="112" customFormat="1" ht="15.75">
      <c r="A42" s="214" t="s">
        <v>272</v>
      </c>
      <c r="B42" s="214"/>
      <c r="C42" s="111" t="s">
        <v>271</v>
      </c>
      <c r="D42" s="134">
        <f>SUM(D43:D46)</f>
        <v>57956.6</v>
      </c>
      <c r="E42" s="134">
        <f>SUM(E43:E46)</f>
        <v>15987.4</v>
      </c>
      <c r="F42" s="134">
        <f>E42/D42*100</f>
        <v>27.58512404109282</v>
      </c>
    </row>
    <row r="43" spans="1:6" s="112" customFormat="1" ht="15.75">
      <c r="A43" s="214"/>
      <c r="B43" s="214"/>
      <c r="C43" s="111" t="s">
        <v>37</v>
      </c>
      <c r="D43" s="135">
        <v>0</v>
      </c>
      <c r="E43" s="135">
        <v>0</v>
      </c>
      <c r="F43" s="135">
        <v>0</v>
      </c>
    </row>
    <row r="44" spans="1:6" s="112" customFormat="1" ht="31.5">
      <c r="A44" s="214"/>
      <c r="B44" s="214"/>
      <c r="C44" s="111" t="s">
        <v>2</v>
      </c>
      <c r="D44" s="135">
        <f>D14+D34</f>
        <v>19927.4</v>
      </c>
      <c r="E44" s="135">
        <f>E14+E34</f>
        <v>1153.6</v>
      </c>
      <c r="F44" s="135">
        <f>E44/D44*100</f>
        <v>5.789014121260173</v>
      </c>
    </row>
    <row r="45" spans="1:6" s="112" customFormat="1" ht="15.75">
      <c r="A45" s="214"/>
      <c r="B45" s="214"/>
      <c r="C45" s="111" t="s">
        <v>262</v>
      </c>
      <c r="D45" s="135">
        <f>D15+D35</f>
        <v>38029.2</v>
      </c>
      <c r="E45" s="135">
        <f>E15+E35</f>
        <v>14833.8</v>
      </c>
      <c r="F45" s="135">
        <f>E45/D45*100%</f>
        <v>0.3900634249471459</v>
      </c>
    </row>
    <row r="46" spans="1:6" s="112" customFormat="1" ht="15.75">
      <c r="A46" s="214"/>
      <c r="B46" s="214"/>
      <c r="C46" s="111" t="s">
        <v>256</v>
      </c>
      <c r="D46" s="135">
        <v>0</v>
      </c>
      <c r="E46" s="135">
        <v>0</v>
      </c>
      <c r="F46" s="135">
        <v>0</v>
      </c>
    </row>
    <row r="47" spans="1:6" s="110" customFormat="1" ht="15.75">
      <c r="A47" s="215" t="s">
        <v>273</v>
      </c>
      <c r="B47" s="215"/>
      <c r="C47" s="118"/>
      <c r="D47" s="150"/>
      <c r="E47" s="150"/>
      <c r="F47" s="113"/>
    </row>
    <row r="48" spans="1:6" s="110" customFormat="1" ht="15.75" customHeight="1">
      <c r="A48" s="205" t="s">
        <v>281</v>
      </c>
      <c r="B48" s="206"/>
      <c r="C48" s="118" t="s">
        <v>271</v>
      </c>
      <c r="D48" s="137">
        <v>0</v>
      </c>
      <c r="E48" s="137">
        <v>0</v>
      </c>
      <c r="F48" s="136">
        <v>0</v>
      </c>
    </row>
    <row r="49" spans="1:6" s="110" customFormat="1" ht="15.75">
      <c r="A49" s="207"/>
      <c r="B49" s="208"/>
      <c r="C49" s="118" t="s">
        <v>37</v>
      </c>
      <c r="D49" s="137">
        <v>0</v>
      </c>
      <c r="E49" s="137">
        <v>0</v>
      </c>
      <c r="F49" s="136">
        <v>0</v>
      </c>
    </row>
    <row r="50" spans="1:6" s="110" customFormat="1" ht="15.75">
      <c r="A50" s="207"/>
      <c r="B50" s="208"/>
      <c r="C50" s="118" t="s">
        <v>2</v>
      </c>
      <c r="D50" s="137">
        <v>0</v>
      </c>
      <c r="E50" s="137">
        <v>0</v>
      </c>
      <c r="F50" s="136">
        <v>0</v>
      </c>
    </row>
    <row r="51" spans="1:6" s="110" customFormat="1" ht="15.75">
      <c r="A51" s="207"/>
      <c r="B51" s="208"/>
      <c r="C51" s="118" t="s">
        <v>262</v>
      </c>
      <c r="D51" s="137">
        <v>0</v>
      </c>
      <c r="E51" s="137">
        <v>0</v>
      </c>
      <c r="F51" s="136">
        <v>0</v>
      </c>
    </row>
    <row r="52" spans="1:6" s="110" customFormat="1" ht="15.75">
      <c r="A52" s="209"/>
      <c r="B52" s="210"/>
      <c r="C52" s="118" t="s">
        <v>256</v>
      </c>
      <c r="D52" s="137">
        <v>0</v>
      </c>
      <c r="E52" s="137">
        <v>0</v>
      </c>
      <c r="F52" s="136">
        <v>0</v>
      </c>
    </row>
    <row r="53" spans="1:6" s="110" customFormat="1" ht="19.5" customHeight="1">
      <c r="A53" s="205" t="s">
        <v>280</v>
      </c>
      <c r="B53" s="206"/>
      <c r="C53" s="111" t="s">
        <v>271</v>
      </c>
      <c r="D53" s="139">
        <f>SUM(D54:D57)</f>
        <v>3589.2</v>
      </c>
      <c r="E53" s="139">
        <f>SUM(E54:E57)</f>
        <v>839.8</v>
      </c>
      <c r="F53" s="141">
        <f>E53/D53*100</f>
        <v>23.39797169285635</v>
      </c>
    </row>
    <row r="54" spans="1:6" s="110" customFormat="1" ht="15.75">
      <c r="A54" s="207"/>
      <c r="B54" s="208"/>
      <c r="C54" s="118" t="s">
        <v>37</v>
      </c>
      <c r="D54" s="137">
        <v>0</v>
      </c>
      <c r="E54" s="137">
        <v>0</v>
      </c>
      <c r="F54" s="136">
        <v>0</v>
      </c>
    </row>
    <row r="55" spans="1:6" s="110" customFormat="1" ht="16.5" customHeight="1">
      <c r="A55" s="207"/>
      <c r="B55" s="208"/>
      <c r="C55" s="118" t="s">
        <v>2</v>
      </c>
      <c r="D55" s="137">
        <f>D39</f>
        <v>3589.2</v>
      </c>
      <c r="E55" s="137">
        <f>E39</f>
        <v>839.8</v>
      </c>
      <c r="F55" s="138">
        <f>E55/D55*100</f>
        <v>23.39797169285635</v>
      </c>
    </row>
    <row r="56" spans="1:6" s="110" customFormat="1" ht="15.75">
      <c r="A56" s="207"/>
      <c r="B56" s="208"/>
      <c r="C56" s="118" t="s">
        <v>262</v>
      </c>
      <c r="D56" s="137">
        <v>0</v>
      </c>
      <c r="E56" s="137">
        <v>0</v>
      </c>
      <c r="F56" s="136">
        <v>0</v>
      </c>
    </row>
    <row r="57" spans="1:6" s="110" customFormat="1" ht="19.5" customHeight="1">
      <c r="A57" s="209"/>
      <c r="B57" s="210"/>
      <c r="C57" s="118" t="s">
        <v>256</v>
      </c>
      <c r="D57" s="137">
        <v>0</v>
      </c>
      <c r="E57" s="137">
        <v>0</v>
      </c>
      <c r="F57" s="136">
        <v>0</v>
      </c>
    </row>
    <row r="58" spans="1:6" s="110" customFormat="1" ht="15.75">
      <c r="A58" s="211" t="s">
        <v>282</v>
      </c>
      <c r="B58" s="211"/>
      <c r="C58" s="111" t="s">
        <v>271</v>
      </c>
      <c r="D58" s="139">
        <f>SUM(D59:D62)</f>
        <v>38029.2</v>
      </c>
      <c r="E58" s="139">
        <f>SUM(E59:E62)</f>
        <v>14833.8</v>
      </c>
      <c r="F58" s="141">
        <f>E58/D58*100</f>
        <v>39.00634249471459</v>
      </c>
    </row>
    <row r="59" spans="1:6" s="110" customFormat="1" ht="15.75">
      <c r="A59" s="211"/>
      <c r="B59" s="211"/>
      <c r="C59" s="118" t="s">
        <v>37</v>
      </c>
      <c r="D59" s="137">
        <v>0</v>
      </c>
      <c r="E59" s="137">
        <v>0</v>
      </c>
      <c r="F59" s="136">
        <v>0</v>
      </c>
    </row>
    <row r="60" spans="1:6" s="110" customFormat="1" ht="15.75">
      <c r="A60" s="211"/>
      <c r="B60" s="211"/>
      <c r="C60" s="118" t="s">
        <v>2</v>
      </c>
      <c r="D60" s="137">
        <v>0</v>
      </c>
      <c r="E60" s="137">
        <v>0</v>
      </c>
      <c r="F60" s="136">
        <v>0</v>
      </c>
    </row>
    <row r="61" spans="1:6" s="110" customFormat="1" ht="15.75">
      <c r="A61" s="211"/>
      <c r="B61" s="211"/>
      <c r="C61" s="118" t="s">
        <v>262</v>
      </c>
      <c r="D61" s="137">
        <f>D20+D30</f>
        <v>38029.2</v>
      </c>
      <c r="E61" s="137">
        <f>E20+E30</f>
        <v>14833.8</v>
      </c>
      <c r="F61" s="138">
        <v>37.9</v>
      </c>
    </row>
    <row r="62" spans="1:6" s="110" customFormat="1" ht="15.75">
      <c r="A62" s="211"/>
      <c r="B62" s="211"/>
      <c r="C62" s="118" t="s">
        <v>256</v>
      </c>
      <c r="D62" s="137">
        <v>0</v>
      </c>
      <c r="E62" s="137">
        <v>0</v>
      </c>
      <c r="F62" s="136">
        <v>0</v>
      </c>
    </row>
    <row r="63" spans="1:6" ht="15.75">
      <c r="A63" s="211" t="s">
        <v>283</v>
      </c>
      <c r="B63" s="211"/>
      <c r="C63" s="111" t="s">
        <v>271</v>
      </c>
      <c r="D63" s="139">
        <f>SUM(D64:D67)</f>
        <v>16338.2</v>
      </c>
      <c r="E63" s="139">
        <f>SUM(E64:E67)</f>
        <v>313.8</v>
      </c>
      <c r="F63" s="140">
        <f>E63/D63*100</f>
        <v>1.9206522138301647</v>
      </c>
    </row>
    <row r="64" spans="1:6" ht="15.75">
      <c r="A64" s="211"/>
      <c r="B64" s="211"/>
      <c r="C64" s="118" t="s">
        <v>37</v>
      </c>
      <c r="D64" s="137">
        <v>0</v>
      </c>
      <c r="E64" s="137">
        <v>0</v>
      </c>
      <c r="F64" s="136">
        <v>0</v>
      </c>
    </row>
    <row r="65" spans="1:6" ht="15.75">
      <c r="A65" s="211"/>
      <c r="B65" s="211"/>
      <c r="C65" s="118" t="s">
        <v>2</v>
      </c>
      <c r="D65" s="137">
        <f>D24</f>
        <v>16338.2</v>
      </c>
      <c r="E65" s="137">
        <f>E24</f>
        <v>313.8</v>
      </c>
      <c r="F65" s="136">
        <f>E65/D65*100</f>
        <v>1.9206522138301647</v>
      </c>
    </row>
    <row r="66" spans="1:6" ht="15.75">
      <c r="A66" s="211"/>
      <c r="B66" s="211"/>
      <c r="C66" s="118" t="s">
        <v>262</v>
      </c>
      <c r="D66" s="137">
        <v>0</v>
      </c>
      <c r="E66" s="137">
        <v>0</v>
      </c>
      <c r="F66" s="136">
        <v>0</v>
      </c>
    </row>
    <row r="67" spans="1:6" ht="15.75">
      <c r="A67" s="211"/>
      <c r="B67" s="211"/>
      <c r="C67" s="118" t="s">
        <v>256</v>
      </c>
      <c r="D67" s="137">
        <v>0</v>
      </c>
      <c r="E67" s="137">
        <v>0</v>
      </c>
      <c r="F67" s="136">
        <v>0</v>
      </c>
    </row>
    <row r="68" spans="1:6" ht="15.75">
      <c r="A68" s="142"/>
      <c r="B68" s="142"/>
      <c r="C68" s="142"/>
      <c r="D68" s="142"/>
      <c r="E68" s="142"/>
      <c r="F68" s="143"/>
    </row>
    <row r="69" spans="1:6" ht="15.75">
      <c r="A69" s="142"/>
      <c r="B69" s="142"/>
      <c r="C69" s="142"/>
      <c r="D69" s="142"/>
      <c r="E69" s="142"/>
      <c r="F69" s="143"/>
    </row>
    <row r="70" spans="1:6" ht="15.75">
      <c r="A70" s="142"/>
      <c r="B70" s="142"/>
      <c r="C70" s="142"/>
      <c r="D70" s="142"/>
      <c r="E70" s="142"/>
      <c r="F70" s="143"/>
    </row>
    <row r="71" spans="1:6" ht="15.75">
      <c r="A71" s="142"/>
      <c r="B71" s="142"/>
      <c r="C71" s="142"/>
      <c r="D71" s="142"/>
      <c r="E71" s="142"/>
      <c r="F71" s="143"/>
    </row>
    <row r="72" spans="1:6" ht="15.75">
      <c r="A72" s="142"/>
      <c r="B72" s="142"/>
      <c r="C72" s="142"/>
      <c r="D72" s="142"/>
      <c r="E72" s="142"/>
      <c r="F72" s="143"/>
    </row>
    <row r="73" spans="1:6" ht="15.75">
      <c r="A73" s="142"/>
      <c r="B73" s="142"/>
      <c r="C73" s="142"/>
      <c r="D73" s="142"/>
      <c r="E73" s="142"/>
      <c r="F73" s="143"/>
    </row>
    <row r="74" spans="1:6" ht="15.75">
      <c r="A74" s="142"/>
      <c r="B74" s="142"/>
      <c r="C74" s="142"/>
      <c r="D74" s="142"/>
      <c r="E74" s="142"/>
      <c r="F74" s="143"/>
    </row>
    <row r="75" spans="1:6" ht="15.75">
      <c r="A75" s="142"/>
      <c r="B75" s="142"/>
      <c r="C75" s="142"/>
      <c r="D75" s="142"/>
      <c r="E75" s="142"/>
      <c r="F75" s="143"/>
    </row>
    <row r="76" spans="1:6" ht="15.75">
      <c r="A76" s="142"/>
      <c r="B76" s="142"/>
      <c r="C76" s="142"/>
      <c r="D76" s="142"/>
      <c r="E76" s="142"/>
      <c r="F76" s="143"/>
    </row>
    <row r="77" spans="1:6" ht="15.75">
      <c r="A77" s="142"/>
      <c r="B77" s="142"/>
      <c r="C77" s="142"/>
      <c r="D77" s="142"/>
      <c r="E77" s="142"/>
      <c r="F77" s="143"/>
    </row>
    <row r="78" spans="1:6" ht="15.75">
      <c r="A78" s="142"/>
      <c r="B78" s="142"/>
      <c r="C78" s="142"/>
      <c r="D78" s="142"/>
      <c r="E78" s="142"/>
      <c r="F78" s="143"/>
    </row>
    <row r="79" spans="1:6" ht="15.75">
      <c r="A79" s="142"/>
      <c r="B79" s="142"/>
      <c r="C79" s="142"/>
      <c r="D79" s="142"/>
      <c r="E79" s="142"/>
      <c r="F79" s="143"/>
    </row>
    <row r="80" spans="1:6" ht="15.75">
      <c r="A80" s="142"/>
      <c r="B80" s="142"/>
      <c r="C80" s="142"/>
      <c r="D80" s="142"/>
      <c r="E80" s="142"/>
      <c r="F80" s="143"/>
    </row>
    <row r="81" spans="1:6" ht="15.75">
      <c r="A81" s="142"/>
      <c r="B81" s="142"/>
      <c r="C81" s="142"/>
      <c r="D81" s="142"/>
      <c r="E81" s="142"/>
      <c r="F81" s="143"/>
    </row>
    <row r="82" spans="1:6" ht="15.75">
      <c r="A82" s="142"/>
      <c r="B82" s="142"/>
      <c r="C82" s="142"/>
      <c r="D82" s="142"/>
      <c r="E82" s="142"/>
      <c r="F82" s="143"/>
    </row>
    <row r="83" spans="1:6" ht="15.75">
      <c r="A83" s="142"/>
      <c r="B83" s="142"/>
      <c r="C83" s="142"/>
      <c r="D83" s="142"/>
      <c r="E83" s="142"/>
      <c r="F83" s="143"/>
    </row>
    <row r="84" spans="1:6" ht="15.75">
      <c r="A84" s="142"/>
      <c r="B84" s="142"/>
      <c r="C84" s="142"/>
      <c r="D84" s="142"/>
      <c r="E84" s="142"/>
      <c r="F84" s="143"/>
    </row>
    <row r="85" spans="1:6" ht="15.75">
      <c r="A85" s="142"/>
      <c r="B85" s="142"/>
      <c r="C85" s="142"/>
      <c r="D85" s="142"/>
      <c r="E85" s="142"/>
      <c r="F85" s="143"/>
    </row>
    <row r="86" spans="1:6" ht="15.75">
      <c r="A86" s="142"/>
      <c r="B86" s="142"/>
      <c r="C86" s="142"/>
      <c r="D86" s="142"/>
      <c r="E86" s="142"/>
      <c r="F86" s="143"/>
    </row>
    <row r="87" spans="1:6" ht="15.75">
      <c r="A87" s="142"/>
      <c r="B87" s="142"/>
      <c r="C87" s="142"/>
      <c r="D87" s="142"/>
      <c r="E87" s="142"/>
      <c r="F87" s="143"/>
    </row>
    <row r="88" spans="1:6" ht="15.75">
      <c r="A88" s="142"/>
      <c r="B88" s="142"/>
      <c r="C88" s="142"/>
      <c r="D88" s="142"/>
      <c r="E88" s="142"/>
      <c r="F88" s="143"/>
    </row>
    <row r="89" spans="1:6" ht="15.75">
      <c r="A89" s="142"/>
      <c r="B89" s="142"/>
      <c r="C89" s="142"/>
      <c r="D89" s="142"/>
      <c r="E89" s="142"/>
      <c r="F89" s="143"/>
    </row>
    <row r="90" spans="1:6" ht="15.75">
      <c r="A90" s="142"/>
      <c r="B90" s="142"/>
      <c r="C90" s="142"/>
      <c r="D90" s="142"/>
      <c r="E90" s="142"/>
      <c r="F90" s="143"/>
    </row>
    <row r="91" spans="1:6" ht="15.75">
      <c r="A91" s="142"/>
      <c r="B91" s="142"/>
      <c r="C91" s="142"/>
      <c r="D91" s="142"/>
      <c r="E91" s="142"/>
      <c r="F91" s="143"/>
    </row>
    <row r="92" spans="1:6" ht="15.75">
      <c r="A92" s="142"/>
      <c r="B92" s="142"/>
      <c r="C92" s="142"/>
      <c r="D92" s="142"/>
      <c r="E92" s="142"/>
      <c r="F92" s="143"/>
    </row>
    <row r="93" spans="1:6" ht="15.75">
      <c r="A93" s="142"/>
      <c r="B93" s="142"/>
      <c r="C93" s="142"/>
      <c r="D93" s="142"/>
      <c r="E93" s="142"/>
      <c r="F93" s="143"/>
    </row>
    <row r="94" spans="1:6" ht="15.75">
      <c r="A94" s="142"/>
      <c r="B94" s="142"/>
      <c r="C94" s="142"/>
      <c r="D94" s="142"/>
      <c r="E94" s="142"/>
      <c r="F94" s="143"/>
    </row>
    <row r="95" spans="1:6" ht="15.75">
      <c r="A95" s="142"/>
      <c r="B95" s="142"/>
      <c r="C95" s="142"/>
      <c r="D95" s="142"/>
      <c r="E95" s="142"/>
      <c r="F95" s="143"/>
    </row>
    <row r="96" spans="1:6" ht="15.75">
      <c r="A96" s="142"/>
      <c r="B96" s="142"/>
      <c r="C96" s="142"/>
      <c r="D96" s="142"/>
      <c r="E96" s="142"/>
      <c r="F96" s="143"/>
    </row>
    <row r="97" spans="1:6" ht="15.75">
      <c r="A97" s="142"/>
      <c r="B97" s="142"/>
      <c r="C97" s="142"/>
      <c r="D97" s="142"/>
      <c r="E97" s="142"/>
      <c r="F97" s="143"/>
    </row>
    <row r="98" spans="1:6" ht="15.75">
      <c r="A98" s="142"/>
      <c r="B98" s="142"/>
      <c r="C98" s="142"/>
      <c r="D98" s="142"/>
      <c r="E98" s="142"/>
      <c r="F98" s="143"/>
    </row>
    <row r="99" spans="1:6" ht="15.75">
      <c r="A99" s="142"/>
      <c r="B99" s="142"/>
      <c r="C99" s="142"/>
      <c r="D99" s="142"/>
      <c r="E99" s="142"/>
      <c r="F99" s="143"/>
    </row>
    <row r="100" spans="1:6" ht="15.75">
      <c r="A100" s="142"/>
      <c r="B100" s="142"/>
      <c r="C100" s="142"/>
      <c r="D100" s="142"/>
      <c r="E100" s="142"/>
      <c r="F100" s="143"/>
    </row>
    <row r="101" spans="1:6" ht="15.75">
      <c r="A101" s="142"/>
      <c r="B101" s="142"/>
      <c r="C101" s="142"/>
      <c r="D101" s="142"/>
      <c r="E101" s="142"/>
      <c r="F101" s="143"/>
    </row>
    <row r="102" spans="1:6" ht="15.75">
      <c r="A102" s="142"/>
      <c r="B102" s="142"/>
      <c r="C102" s="142"/>
      <c r="D102" s="142"/>
      <c r="E102" s="142"/>
      <c r="F102" s="143"/>
    </row>
    <row r="103" spans="1:6" ht="15.75">
      <c r="A103" s="142"/>
      <c r="B103" s="142"/>
      <c r="C103" s="142"/>
      <c r="D103" s="142"/>
      <c r="E103" s="142"/>
      <c r="F103" s="143"/>
    </row>
    <row r="104" spans="1:6" ht="15.75">
      <c r="A104" s="142"/>
      <c r="B104" s="142"/>
      <c r="C104" s="142"/>
      <c r="D104" s="142"/>
      <c r="E104" s="142"/>
      <c r="F104" s="143"/>
    </row>
    <row r="105" spans="1:6" ht="15.75">
      <c r="A105" s="142"/>
      <c r="B105" s="142"/>
      <c r="C105" s="142"/>
      <c r="D105" s="142"/>
      <c r="E105" s="142"/>
      <c r="F105" s="143"/>
    </row>
    <row r="106" spans="1:6" ht="15.75">
      <c r="A106" s="142"/>
      <c r="B106" s="142"/>
      <c r="C106" s="142"/>
      <c r="D106" s="142"/>
      <c r="E106" s="142"/>
      <c r="F106" s="143"/>
    </row>
    <row r="107" spans="1:6" ht="15.75">
      <c r="A107" s="142"/>
      <c r="B107" s="142"/>
      <c r="C107" s="142"/>
      <c r="D107" s="142"/>
      <c r="E107" s="142"/>
      <c r="F107" s="143"/>
    </row>
    <row r="108" spans="1:6" ht="15.75">
      <c r="A108" s="142"/>
      <c r="B108" s="142"/>
      <c r="C108" s="142"/>
      <c r="D108" s="142"/>
      <c r="E108" s="142"/>
      <c r="F108" s="143"/>
    </row>
    <row r="109" spans="1:6" ht="15.75">
      <c r="A109" s="142"/>
      <c r="B109" s="142"/>
      <c r="C109" s="142"/>
      <c r="D109" s="142"/>
      <c r="E109" s="142"/>
      <c r="F109" s="143"/>
    </row>
    <row r="110" spans="1:6" ht="15.75">
      <c r="A110" s="142"/>
      <c r="B110" s="142"/>
      <c r="C110" s="142"/>
      <c r="D110" s="142"/>
      <c r="E110" s="142"/>
      <c r="F110" s="143"/>
    </row>
    <row r="111" spans="1:6" ht="15.75">
      <c r="A111" s="142"/>
      <c r="B111" s="142"/>
      <c r="C111" s="142"/>
      <c r="D111" s="142"/>
      <c r="E111" s="142"/>
      <c r="F111" s="143"/>
    </row>
    <row r="112" spans="1:6" ht="15.75">
      <c r="A112" s="142"/>
      <c r="B112" s="142"/>
      <c r="C112" s="142"/>
      <c r="D112" s="142"/>
      <c r="E112" s="142"/>
      <c r="F112" s="143"/>
    </row>
    <row r="113" spans="1:6" ht="15.75">
      <c r="A113" s="142"/>
      <c r="B113" s="142"/>
      <c r="C113" s="142"/>
      <c r="D113" s="142"/>
      <c r="E113" s="142"/>
      <c r="F113" s="143"/>
    </row>
    <row r="114" spans="1:6" ht="15.75">
      <c r="A114" s="142"/>
      <c r="B114" s="142"/>
      <c r="C114" s="142"/>
      <c r="D114" s="142"/>
      <c r="E114" s="142"/>
      <c r="F114" s="143"/>
    </row>
    <row r="115" spans="1:6" ht="15.75">
      <c r="A115" s="142"/>
      <c r="B115" s="142"/>
      <c r="C115" s="142"/>
      <c r="D115" s="142"/>
      <c r="E115" s="142"/>
      <c r="F115" s="143"/>
    </row>
    <row r="116" spans="1:6" ht="15.75">
      <c r="A116" s="142"/>
      <c r="B116" s="142"/>
      <c r="C116" s="142"/>
      <c r="D116" s="142"/>
      <c r="E116" s="142"/>
      <c r="F116" s="143"/>
    </row>
    <row r="117" spans="1:6" ht="15.75">
      <c r="A117" s="142"/>
      <c r="B117" s="142"/>
      <c r="C117" s="142"/>
      <c r="D117" s="142"/>
      <c r="E117" s="142"/>
      <c r="F117" s="143"/>
    </row>
    <row r="118" spans="1:6" ht="15.75">
      <c r="A118" s="142"/>
      <c r="B118" s="142"/>
      <c r="C118" s="142"/>
      <c r="D118" s="142"/>
      <c r="E118" s="142"/>
      <c r="F118" s="143"/>
    </row>
    <row r="119" spans="1:6" ht="15.75">
      <c r="A119" s="142"/>
      <c r="B119" s="142"/>
      <c r="C119" s="142"/>
      <c r="D119" s="142"/>
      <c r="E119" s="142"/>
      <c r="F119" s="143"/>
    </row>
    <row r="120" spans="1:6" ht="15.75">
      <c r="A120" s="142"/>
      <c r="B120" s="142"/>
      <c r="C120" s="142"/>
      <c r="D120" s="142"/>
      <c r="E120" s="142"/>
      <c r="F120" s="143"/>
    </row>
    <row r="121" spans="1:6" ht="15.75">
      <c r="A121" s="142"/>
      <c r="B121" s="142"/>
      <c r="C121" s="142"/>
      <c r="D121" s="142"/>
      <c r="E121" s="142"/>
      <c r="F121" s="143"/>
    </row>
    <row r="122" spans="1:6" ht="15.75">
      <c r="A122" s="142"/>
      <c r="B122" s="142"/>
      <c r="C122" s="142"/>
      <c r="D122" s="142"/>
      <c r="E122" s="142"/>
      <c r="F122" s="143"/>
    </row>
    <row r="123" spans="1:6" ht="15.75">
      <c r="A123" s="142"/>
      <c r="B123" s="142"/>
      <c r="C123" s="142"/>
      <c r="D123" s="142"/>
      <c r="E123" s="142"/>
      <c r="F123" s="143"/>
    </row>
    <row r="124" spans="1:6" ht="15.75">
      <c r="A124" s="142"/>
      <c r="B124" s="142"/>
      <c r="C124" s="142"/>
      <c r="D124" s="142"/>
      <c r="E124" s="142"/>
      <c r="F124" s="143"/>
    </row>
    <row r="125" spans="1:6" ht="15.75">
      <c r="A125" s="142"/>
      <c r="B125" s="142"/>
      <c r="C125" s="142"/>
      <c r="D125" s="142"/>
      <c r="E125" s="142"/>
      <c r="F125" s="143"/>
    </row>
    <row r="126" spans="1:6" ht="15.75">
      <c r="A126" s="142"/>
      <c r="B126" s="142"/>
      <c r="C126" s="142"/>
      <c r="D126" s="142"/>
      <c r="E126" s="142"/>
      <c r="F126" s="143"/>
    </row>
    <row r="127" spans="1:6" ht="15.75">
      <c r="A127" s="142"/>
      <c r="B127" s="142"/>
      <c r="C127" s="142"/>
      <c r="D127" s="142"/>
      <c r="E127" s="142"/>
      <c r="F127" s="143"/>
    </row>
    <row r="128" spans="1:6" ht="15.75">
      <c r="A128" s="142"/>
      <c r="B128" s="142"/>
      <c r="C128" s="142"/>
      <c r="D128" s="142"/>
      <c r="E128" s="142"/>
      <c r="F128" s="143"/>
    </row>
    <row r="129" spans="1:6" ht="15.75">
      <c r="A129" s="142"/>
      <c r="B129" s="142"/>
      <c r="C129" s="142"/>
      <c r="D129" s="142"/>
      <c r="E129" s="142"/>
      <c r="F129" s="143"/>
    </row>
    <row r="130" spans="1:6" ht="15.75">
      <c r="A130" s="142"/>
      <c r="B130" s="142"/>
      <c r="C130" s="142"/>
      <c r="D130" s="142"/>
      <c r="E130" s="142"/>
      <c r="F130" s="143"/>
    </row>
    <row r="131" spans="1:6" ht="15.75">
      <c r="A131" s="142"/>
      <c r="B131" s="142"/>
      <c r="C131" s="142"/>
      <c r="D131" s="142"/>
      <c r="E131" s="142"/>
      <c r="F131" s="143"/>
    </row>
    <row r="132" spans="1:6" ht="15.75">
      <c r="A132" s="142"/>
      <c r="B132" s="142"/>
      <c r="C132" s="142"/>
      <c r="D132" s="142"/>
      <c r="E132" s="142"/>
      <c r="F132" s="143"/>
    </row>
    <row r="133" spans="1:6" ht="15.75">
      <c r="A133" s="142"/>
      <c r="B133" s="142"/>
      <c r="C133" s="142"/>
      <c r="D133" s="142"/>
      <c r="E133" s="142"/>
      <c r="F133" s="143"/>
    </row>
    <row r="134" spans="1:6" ht="15.75">
      <c r="A134" s="142"/>
      <c r="B134" s="142"/>
      <c r="C134" s="142"/>
      <c r="D134" s="142"/>
      <c r="E134" s="142"/>
      <c r="F134" s="143"/>
    </row>
    <row r="135" spans="1:6" ht="15.75">
      <c r="A135" s="142"/>
      <c r="B135" s="142"/>
      <c r="C135" s="142"/>
      <c r="D135" s="142"/>
      <c r="E135" s="142"/>
      <c r="F135" s="143"/>
    </row>
    <row r="136" spans="1:6" ht="15.75">
      <c r="A136" s="142"/>
      <c r="B136" s="142"/>
      <c r="C136" s="142"/>
      <c r="D136" s="142"/>
      <c r="E136" s="142"/>
      <c r="F136" s="143"/>
    </row>
    <row r="137" spans="1:6" ht="15.75">
      <c r="A137" s="142"/>
      <c r="B137" s="142"/>
      <c r="C137" s="142"/>
      <c r="D137" s="142"/>
      <c r="E137" s="142"/>
      <c r="F137" s="143"/>
    </row>
    <row r="138" spans="1:6" ht="15.75">
      <c r="A138" s="142"/>
      <c r="B138" s="142"/>
      <c r="C138" s="142"/>
      <c r="D138" s="142"/>
      <c r="E138" s="142"/>
      <c r="F138" s="143"/>
    </row>
    <row r="139" spans="1:6" ht="15.75">
      <c r="A139" s="142"/>
      <c r="B139" s="142"/>
      <c r="C139" s="142"/>
      <c r="D139" s="142"/>
      <c r="E139" s="142"/>
      <c r="F139" s="143"/>
    </row>
    <row r="140" spans="1:6" ht="15.75">
      <c r="A140" s="142"/>
      <c r="B140" s="142"/>
      <c r="C140" s="142"/>
      <c r="D140" s="142"/>
      <c r="E140" s="142"/>
      <c r="F140" s="143"/>
    </row>
    <row r="141" spans="1:6" ht="15.75">
      <c r="A141" s="142"/>
      <c r="B141" s="142"/>
      <c r="C141" s="142"/>
      <c r="D141" s="142"/>
      <c r="E141" s="142"/>
      <c r="F141" s="143"/>
    </row>
    <row r="142" spans="1:6" ht="15.75">
      <c r="A142" s="142"/>
      <c r="B142" s="142"/>
      <c r="C142" s="142"/>
      <c r="D142" s="142"/>
      <c r="E142" s="142"/>
      <c r="F142" s="143"/>
    </row>
    <row r="143" spans="1:6" ht="15.75">
      <c r="A143" s="142"/>
      <c r="B143" s="142"/>
      <c r="C143" s="142"/>
      <c r="D143" s="142"/>
      <c r="E143" s="142"/>
      <c r="F143" s="143"/>
    </row>
    <row r="144" spans="1:6" ht="15.75">
      <c r="A144" s="142"/>
      <c r="B144" s="142"/>
      <c r="C144" s="142"/>
      <c r="D144" s="142"/>
      <c r="E144" s="142"/>
      <c r="F144" s="143"/>
    </row>
    <row r="145" spans="1:6" ht="15.75">
      <c r="A145" s="142"/>
      <c r="B145" s="142"/>
      <c r="C145" s="142"/>
      <c r="D145" s="142"/>
      <c r="E145" s="142"/>
      <c r="F145" s="143"/>
    </row>
    <row r="146" spans="1:6" ht="15.75">
      <c r="A146" s="142"/>
      <c r="B146" s="142"/>
      <c r="C146" s="142"/>
      <c r="D146" s="142"/>
      <c r="E146" s="142"/>
      <c r="F146" s="143"/>
    </row>
    <row r="147" spans="1:6" ht="15.75">
      <c r="A147" s="142"/>
      <c r="B147" s="142"/>
      <c r="C147" s="142"/>
      <c r="D147" s="142"/>
      <c r="E147" s="142"/>
      <c r="F147" s="143"/>
    </row>
    <row r="148" spans="1:6" ht="15.75">
      <c r="A148" s="142"/>
      <c r="B148" s="142"/>
      <c r="C148" s="142"/>
      <c r="D148" s="142"/>
      <c r="E148" s="142"/>
      <c r="F148" s="143"/>
    </row>
    <row r="149" spans="1:6" ht="15.75">
      <c r="A149" s="142"/>
      <c r="B149" s="142"/>
      <c r="C149" s="142"/>
      <c r="D149" s="142"/>
      <c r="E149" s="142"/>
      <c r="F149" s="143"/>
    </row>
  </sheetData>
  <sheetProtection formatCells="0" formatColumns="0" formatRows="0" insertColumns="0" insertRows="0" insertHyperlinks="0" deleteColumns="0" deleteRows="0" sort="0" autoFilter="0" pivotTables="0"/>
  <mergeCells count="29">
    <mergeCell ref="A7:F7"/>
    <mergeCell ref="A1:F1"/>
    <mergeCell ref="A2:F2"/>
    <mergeCell ref="A3:F3"/>
    <mergeCell ref="A4:F4"/>
    <mergeCell ref="A5:F5"/>
    <mergeCell ref="A27:A31"/>
    <mergeCell ref="A32:A36"/>
    <mergeCell ref="A37:A41"/>
    <mergeCell ref="B22:B26"/>
    <mergeCell ref="B27:B31"/>
    <mergeCell ref="B32:B36"/>
    <mergeCell ref="D9:E9"/>
    <mergeCell ref="F9:F10"/>
    <mergeCell ref="A12:A16"/>
    <mergeCell ref="B12:B16"/>
    <mergeCell ref="A9:A10"/>
    <mergeCell ref="A17:A21"/>
    <mergeCell ref="B17:B21"/>
    <mergeCell ref="A48:B52"/>
    <mergeCell ref="A53:B57"/>
    <mergeCell ref="A63:B67"/>
    <mergeCell ref="B37:B41"/>
    <mergeCell ref="B9:B10"/>
    <mergeCell ref="C9:C10"/>
    <mergeCell ref="A42:B46"/>
    <mergeCell ref="A47:B47"/>
    <mergeCell ref="A58:B62"/>
    <mergeCell ref="A22:A26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2016-12-12T05:54:35Z</cp:lastPrinted>
  <dcterms:created xsi:type="dcterms:W3CDTF">2011-05-17T05:04:33Z</dcterms:created>
  <dcterms:modified xsi:type="dcterms:W3CDTF">2024-04-26T10:48:16Z</dcterms:modified>
  <cp:category/>
  <cp:version/>
  <cp:contentType/>
  <cp:contentStatus/>
</cp:coreProperties>
</file>