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1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Titles" localSheetId="3">'таблица'!$2:$4</definedName>
    <definedName name="_xlnm.Print_Area" localSheetId="2">'Выполнение работ'!$A$1:$Q$81</definedName>
    <definedName name="_xlnm.Print_Area" localSheetId="3">'таблица'!$A$1:$K$78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<sst xmlns="http://schemas.openxmlformats.org/spreadsheetml/2006/main" count="579" uniqueCount="297">
  <si>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</si>
  <si>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</si>
  <si>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</si>
  <si>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</si>
  <si>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</si>
  <si>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</si>
  <si>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</si>
  <si>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</si>
  <si>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</si>
  <si>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</si>
  <si>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</si>
  <si>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</si>
  <si>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</si>
  <si>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</si>
  <si>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</si>
  <si>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</si>
  <si>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</si>
  <si>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</si>
  <si>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</si>
  <si>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</si>
  <si>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</si>
  <si>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</si>
  <si>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</si>
  <si>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</si>
  <si>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</si>
  <si>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</si>
  <si>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</si>
  <si>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</si>
  <si>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</si>
  <si>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</si>
  <si>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</si>
  <si>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</si>
  <si>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</si>
  <si>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</si>
  <si>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</si>
  <si>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</si>
  <si>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</si>
  <si>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</si>
  <si>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</si>
  <si>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</si>
  <si>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</si>
  <si>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</si>
  <si>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</si>
  <si>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</si>
  <si>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</si>
  <si>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</si>
  <si>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</si>
  <si>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</si>
  <si>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</si>
  <si>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</si>
  <si>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</si>
  <si>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</si>
  <si>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</si>
  <si>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</si>
  <si>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</si>
  <si>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</si>
  <si>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</si>
  <si>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</si>
  <si>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</si>
  <si>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</si>
  <si>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</si>
  <si>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</si>
  <si>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</si>
  <si>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</si>
  <si>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</si>
  <si>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</si>
  <si>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</si>
  <si>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</si>
  <si>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</si>
  <si>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</si>
  <si>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</si>
  <si>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</si>
  <si>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</si>
  <si>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</si>
  <si>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</si>
  <si>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</si>
  <si>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</si>
  <si>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</si>
  <si>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</si>
  <si>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</si>
  <si>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</si>
  <si>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</si>
  <si>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</si>
  <si>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</si>
  <si>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</si>
  <si>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</si>
  <si>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</si>
  <si>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</si>
  <si>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</si>
  <si>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</si>
  <si>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</si>
  <si>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</si>
  <si>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</si>
  <si>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</si>
  <si>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</si>
  <si>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</si>
  <si>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</si>
  <si>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</si>
  <si>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</si>
  <si>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</si>
  <si>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</si>
  <si>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</si>
  <si>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</si>
  <si>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</si>
  <si>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</si>
  <si>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</si>
  <si>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</si>
  <si>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</si>
  <si>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</si>
  <si>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</si>
  <si>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</si>
  <si>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</si>
  <si>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</si>
  <si>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</si>
  <si>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</si>
  <si>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</si>
  <si>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</si>
  <si>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</si>
  <si>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</si>
  <si>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</si>
  <si>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</si>
  <si>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</si>
  <si>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</si>
  <si>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</si>
  <si>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</si>
  <si>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</si>
  <si>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</si>
  <si>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</si>
  <si>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</si>
  <si>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</si>
  <si>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</si>
  <si>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</si>
  <si>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</si>
  <si>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</si>
  <si>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</si>
  <si>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</si>
  <si>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</si>
  <si>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</si>
  <si>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</si>
  <si>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</si>
  <si>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</si>
  <si>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</si>
  <si>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</si>
  <si>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</si>
  <si>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</si>
  <si>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</si>
  <si>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</si>
  <si>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</si>
  <si>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</si>
  <si>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</si>
  <si>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</si>
  <si>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</si>
  <si>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</si>
  <si>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</si>
  <si>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</si>
  <si>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</si>
  <si>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</si>
  <si>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</si>
  <si>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</si>
  <si>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</si>
  <si>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</si>
  <si>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</si>
  <si>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</si>
  <si>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</si>
  <si>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</si>
  <si>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</si>
  <si>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</si>
  <si>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</si>
  <si>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</si>
  <si>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</si>
  <si>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</si>
  <si>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</si>
  <si>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</si>
  <si>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</si>
  <si>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</si>
  <si>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</si>
  <si>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</si>
  <si>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</si>
  <si>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</si>
  <si>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</si>
  <si>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</si>
  <si>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</si>
  <si>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</si>
  <si>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</si>
  <si>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</si>
  <si>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</si>
  <si>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</si>
  <si>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</si>
  <si>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</si>
  <si>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</si>
  <si>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</si>
  <si>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</si>
  <si>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</si>
  <si>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</si>
  <si>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</si>
  <si>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</si>
  <si>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</si>
  <si>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</si>
  <si>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</si>
  <si>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</si>
  <si>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</si>
  <si>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</si>
  <si>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</si>
  <si>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</si>
  <si>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</si>
  <si>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</si>
  <si>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</si>
  <si>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</si>
  <si>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</si>
  <si>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</si>
  <si>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</si>
  <si>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</si>
  <si>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</si>
  <si>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</si>
  <si>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</si>
  <si>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</si>
  <si>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</si>
  <si>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</si>
  <si>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</si>
  <si>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</si>
  <si>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</si>
  <si>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</si>
  <si>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</si>
  <si>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</si>
  <si>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</si>
  <si>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</si>
  <si>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</si>
  <si>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</si>
  <si>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</si>
  <si>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</si>
  <si>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</si>
  <si>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</si>
  <si>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</si>
  <si>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</si>
  <si>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</si>
  <si>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</si>
  <si>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</si>
  <si>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</si>
  <si>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</si>
  <si>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</si>
  <si>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</si>
  <si>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</si>
  <si>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</si>
  <si>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</si>
  <si>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</si>
  <si>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</si>
  <si>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</si>
  <si>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</si>
  <si>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</si>
  <si>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</si>
  <si>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</si>
  <si>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</si>
  <si>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</si>
  <si>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</si>
  <si>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</si>
  <si>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</si>
  <si>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</si>
  <si>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тыс. рублей</t>
  </si>
  <si>
    <t>бюджет района</t>
  </si>
  <si>
    <t>2.</t>
  </si>
  <si>
    <t>План                            на 2022 год,               тыс. рублей</t>
  </si>
  <si>
    <t>справочно: средства предприятий-недропользователей</t>
  </si>
  <si>
    <t>3.</t>
  </si>
  <si>
    <t>справочно: бюджет сельских поселений района</t>
  </si>
  <si>
    <t xml:space="preserve">%                          </t>
  </si>
  <si>
    <t>Плановые освоения денежных средств, тыс.рублей</t>
  </si>
  <si>
    <t>Освоение денежных средств муниципальной программы в 2022 году (на 01.10.2022)</t>
  </si>
  <si>
    <t>сумма невостребованных средств, тыс.рублей</t>
  </si>
  <si>
    <t>4.</t>
  </si>
  <si>
    <t>1.</t>
  </si>
  <si>
    <t>5.</t>
  </si>
  <si>
    <t>Основное мероприятие: Паспортизация объектов муниципальной собственности (иполнитель депимущества района)</t>
  </si>
  <si>
    <t xml:space="preserve">мероприятие исполнено в полном объеме: проведена техническая инвентаризация в отношении 10 объектов нежилого фонда для постановки объектов на государственный кадастровый учет в связи с выявлением бесхозяйного имущества (Памятный знак «Обской городок» в п. Кирпичный), уточнением местоположения объектов с привязкой к земельным участкам, 16 км линейных объектов для уточнения технических характеристик объектов. </t>
  </si>
  <si>
    <t>Основное мероприятие: Оценка объектов муниципальной собственности (исполнитель депимущества района)</t>
  </si>
  <si>
    <t>В рамках реализации данного мероприятия произведена оценка объектов муниципальной собственности Ханты-Мансийского района для совершения сделок по передаче прав владения и (или) пользования и приватизации муниципального имущества в соответствии с действующим законодательством. Экономию денежных средств в сумме 124,6 тыс. рублей в 4 квартале 2022 года планируется перераспределить на мероприятие «Содержание имущества муниципальной казны» в связи с наличием потребности в дополнительном финансировании.</t>
  </si>
  <si>
    <t>Основное мероприятие: Содержание имущества муниципальной казны (исполнитель депимущества района)</t>
  </si>
  <si>
    <t>Основное мероприятие: 
Снос объектов муниципальной собственности 
(исполнитель депимущества района)</t>
  </si>
  <si>
    <t>Снос объектов муниципальной собственности, бюджет района (иполнитель депимущества района)</t>
  </si>
  <si>
    <t>4.2.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</si>
  <si>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(иполнитель депимущества района)</t>
  </si>
  <si>
    <t>В рамках реализации данного мероприятия выполнены работы по сносу следующих объектов муниципальной собственности:здания детского сада, кухни, тира в п. Выкатной, ул. Школьная, д. 6-8, оплата за выполненные работы будет произведена в 4 квартале 2022 года в рамках софинансирования  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 и Ханты-Мансийского района. Осток средств в сумме 1 114,9 тыс. рублей планируется использовать до конца года на подготовку ЗУ под ИЖС и снос МКД</t>
  </si>
  <si>
    <t>Основное мероприятие: 
Финансовое и организационно-техническое обеспечение функций депимущества района 
(исполнитель депимущества района)</t>
  </si>
  <si>
    <t>В рамках данного мероприятия за отчетный период профинансированы расходы на обеспечение деятельности департамента в целях исполнения полномочий по решению вопросов местного значения в соответствии с Положением о департаменте и  исполнения должностных обязанностей сотрудниками департамента  в пределах утвержденых лимитов. Исполнение мероприятия планируется до конца года в полном объеме</t>
  </si>
  <si>
    <t>6.</t>
  </si>
  <si>
    <t xml:space="preserve">Основное мероприятие: 
Ремонт объектов муниципальной собственности:
</t>
  </si>
  <si>
    <t>6.1.</t>
  </si>
  <si>
    <t>Ремонт муниципального жилого фонда за счет средств ПТЭК (соисполнитель администрация СП Селиярово)</t>
  </si>
  <si>
    <t>Денежные средства в сумме 162,9 тыс. рублей в 3 квартале текущего года направлены сельским поселением Селиярово на проведение ремонта инженерных сетей в муниципальном жилом фонде по адресу: с. Селиярово, ул. Братьев Фирсовых, д. 18, кв. 2, в соответствии с заключенным соглашением о сотрудничестве с ООО «РН-Юганскнефтегаз».</t>
  </si>
  <si>
    <t>Ремонт муниципального жилого фонда за счет средств ПТЭК (соисполнитель администрация СП Выкатной)</t>
  </si>
  <si>
    <t>Денежные средства в сумме 277,0 тыс. рублей планируется до конца 2022 года направить сельским поселением Выкатной на ремонт муниципального жилого фонда сельского поселения в соответствии с заключенным соглашением о сотрудничестве с  ООО ««Газпромнефть-Хантос».</t>
  </si>
  <si>
    <t xml:space="preserve">Ремонт объектов муниципальной собственности (соисполнитель департамент строительства, архитектуры и ЖКХ (МКУ «УКСиР») </t>
  </si>
  <si>
    <t>В рамках реализации данного мероприятия осуществляется оплата коммунальных услуг по заключенным муниципальным контрактам за фактические объемы потребленных ресурсов, ежемесячная оплата взносов на капитальный ремонт общего имущества в многоквартирных домах, в отношении жилых помещений, являющихся муниципальной собственностью района, произведена замена внутриквартирного газового оборудования в трех муниципальных жилых помещениях (д. Шапша, ул. Боровая, д. 4а кв. 11, д. Ярки, ул. Ягодная, д. 19 кв.3, ул. Сосновая, д. 4/1 кв. 1), произведена замена (поверка) приборов учета на объектах муниципальной собственности.
До конца 2022 года планируется реализовать указанное мероприятие в полном объеме.</t>
  </si>
  <si>
    <t>В рамках реализации данного мероприятия выполнены работы по сносу следующих объектов муниципальной собственности: здание электростанции в п. Кедровый, ул. Дорожная, д. 2в, оплата произведена в полном объеме. Остаток средств в сумме 72, тыс. рублей планируется перераспределить на мероприятие "Содержание имущества муниципальной казны"</t>
  </si>
  <si>
    <t>В связи с нарушением подрядчиком сроков выполнения работ по ремонту жилого дома № 5 по ул. Кедровая в д. Чембакчина по муниципальным контрактам, заключенным МКУ ХМР «УКСиР» в 2021 году, окончательный расчет в сумме 734,6 тыс. рублей запланирован в 4 квартале 2022 года.
Денежные средства в сумме 2145,2 тыс. рублей, дополнительно выделенные из бюджета Ханты-Мансийского района в соответствии с  решением Думы Ханты-Мансийского района от 16.09.2022 № 171 «О внесении изменений в решение Думы Ханты-Мансийского района от 17.12.2021 № 34 «О бюджете Ханты-Мансийского района на 2022 год и плановый период 2023 и 2024 годов», планируется направить на проведение ремонта следующих объектов муниципальной собственности: участковый пункт полиции в д. Шапша, ул. Северная, д. 18а, жилое помещение в с. Кышик, пер. Ягодный, д. 3 кв. 2</t>
  </si>
  <si>
    <t>№ мероприятия</t>
  </si>
  <si>
    <t>Информация об исполнении муниципальной программы "Формирование и развитие муниципального имущества Ханты-Мансийского района на 2022-2024 годы" за 9 месяцев 2022 года</t>
  </si>
  <si>
    <t>информация об исполнении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</si>
</sst>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  <numFmt numFmtId="190" formatCode="#,##0.0\ _₽"/>
    <numFmt numFmtId="191" formatCode="0.000"/>
    <numFmt numFmtId="192" formatCode="#,##0.0;[Red]#,##0.0"/>
    <numFmt numFmtId="193" formatCode="0.0000000"/>
    <numFmt numFmtId="194" formatCode="0.000000"/>
    <numFmt numFmtId="195" formatCode="0.00000"/>
    <numFmt numFmtId="196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60" fillId="0" borderId="0" xfId="0" applyFont="1" applyAlignment="1" applyProtection="1">
      <alignment vertical="center"/>
      <protection hidden="1"/>
    </xf>
    <xf numFmtId="172" fontId="61" fillId="0" borderId="10" xfId="0" applyNumberFormat="1" applyFont="1" applyBorder="1" applyAlignment="1" applyProtection="1">
      <alignment horizontal="center" vertical="top" wrapText="1"/>
      <protection hidden="1"/>
    </xf>
    <xf numFmtId="172" fontId="61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1" fillId="0" borderId="0" xfId="0" applyNumberFormat="1" applyFont="1" applyAlignment="1" applyProtection="1">
      <alignment vertical="center"/>
      <protection hidden="1"/>
    </xf>
    <xf numFmtId="172" fontId="61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1" fillId="0" borderId="11" xfId="0" applyNumberFormat="1" applyFont="1" applyBorder="1" applyAlignment="1" applyProtection="1">
      <alignment vertical="center"/>
      <protection hidden="1"/>
    </xf>
    <xf numFmtId="172" fontId="61" fillId="0" borderId="12" xfId="0" applyNumberFormat="1" applyFont="1" applyBorder="1" applyAlignment="1" applyProtection="1">
      <alignment horizontal="center" vertical="top" wrapText="1"/>
      <protection hidden="1"/>
    </xf>
    <xf numFmtId="172" fontId="61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1" fillId="0" borderId="19" xfId="0" applyFont="1" applyFill="1" applyBorder="1" applyAlignment="1">
      <alignment horizontal="center" wrapText="1"/>
    </xf>
    <xf numFmtId="0" fontId="60" fillId="0" borderId="0" xfId="0" applyFont="1" applyAlignment="1">
      <alignment vertical="center"/>
    </xf>
    <xf numFmtId="174" fontId="15" fillId="6" borderId="10" xfId="0" applyNumberFormat="1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left" vertical="top" wrapText="1"/>
    </xf>
    <xf numFmtId="174" fontId="62" fillId="6" borderId="10" xfId="0" applyNumberFormat="1" applyFont="1" applyFill="1" applyBorder="1" applyAlignment="1">
      <alignment horizontal="center" vertical="top"/>
    </xf>
    <xf numFmtId="174" fontId="16" fillId="0" borderId="10" xfId="0" applyNumberFormat="1" applyFont="1" applyFill="1" applyBorder="1" applyAlignment="1">
      <alignment horizontal="center" vertical="top" wrapText="1"/>
    </xf>
    <xf numFmtId="174" fontId="16" fillId="6" borderId="10" xfId="61" applyNumberFormat="1" applyFont="1" applyFill="1" applyBorder="1" applyAlignment="1">
      <alignment horizontal="center" vertical="top" wrapText="1"/>
    </xf>
    <xf numFmtId="174" fontId="16" fillId="0" borderId="10" xfId="61" applyNumberFormat="1" applyFont="1" applyFill="1" applyBorder="1" applyAlignment="1">
      <alignment horizontal="center" vertical="top" wrapText="1"/>
    </xf>
    <xf numFmtId="174" fontId="16" fillId="33" borderId="10" xfId="0" applyNumberFormat="1" applyFont="1" applyFill="1" applyBorder="1" applyAlignment="1">
      <alignment horizontal="center" vertical="top" wrapText="1"/>
    </xf>
    <xf numFmtId="174" fontId="62" fillId="0" borderId="10" xfId="0" applyNumberFormat="1" applyFont="1" applyBorder="1" applyAlignment="1">
      <alignment horizontal="center" vertical="top"/>
    </xf>
    <xf numFmtId="174" fontId="17" fillId="6" borderId="10" xfId="0" applyNumberFormat="1" applyFont="1" applyFill="1" applyBorder="1" applyAlignment="1">
      <alignment horizontal="center" vertical="top" wrapText="1"/>
    </xf>
    <xf numFmtId="174" fontId="63" fillId="6" borderId="10" xfId="0" applyNumberFormat="1" applyFont="1" applyFill="1" applyBorder="1" applyAlignment="1">
      <alignment horizontal="center" vertical="top"/>
    </xf>
    <xf numFmtId="174" fontId="62" fillId="0" borderId="10" xfId="0" applyNumberFormat="1" applyFont="1" applyBorder="1" applyAlignment="1">
      <alignment vertical="top"/>
    </xf>
    <xf numFmtId="0" fontId="60" fillId="0" borderId="0" xfId="0" applyFont="1" applyAlignment="1">
      <alignment vertical="top"/>
    </xf>
    <xf numFmtId="174" fontId="62" fillId="0" borderId="10" xfId="0" applyNumberFormat="1" applyFont="1" applyBorder="1" applyAlignment="1">
      <alignment horizontal="center" vertical="top" wrapText="1"/>
    </xf>
    <xf numFmtId="174" fontId="6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left" vertical="center"/>
    </xf>
    <xf numFmtId="172" fontId="61" fillId="0" borderId="13" xfId="0" applyNumberFormat="1" applyFont="1" applyBorder="1" applyAlignment="1" applyProtection="1">
      <alignment horizontal="center" vertical="top" wrapText="1"/>
      <protection hidden="1"/>
    </xf>
    <xf numFmtId="172" fontId="61" fillId="0" borderId="16" xfId="0" applyNumberFormat="1" applyFont="1" applyBorder="1" applyAlignment="1" applyProtection="1">
      <alignment horizontal="center" vertical="top" wrapText="1"/>
      <protection hidden="1"/>
    </xf>
    <xf numFmtId="172" fontId="61" fillId="0" borderId="11" xfId="0" applyNumberFormat="1" applyFont="1" applyBorder="1" applyAlignment="1" applyProtection="1">
      <alignment horizontal="center" vertical="top" wrapText="1"/>
      <protection hidden="1"/>
    </xf>
    <xf numFmtId="172" fontId="61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1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1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1" fillId="0" borderId="10" xfId="0" applyNumberFormat="1" applyFont="1" applyBorder="1" applyAlignment="1" applyProtection="1">
      <alignment vertical="center"/>
      <protection hidden="1"/>
    </xf>
    <xf numFmtId="172" fontId="61" fillId="0" borderId="10" xfId="0" applyNumberFormat="1" applyFont="1" applyBorder="1" applyAlignment="1">
      <alignment vertical="center"/>
    </xf>
    <xf numFmtId="172" fontId="61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top"/>
    </xf>
    <xf numFmtId="0" fontId="14" fillId="33" borderId="14" xfId="0" applyFont="1" applyFill="1" applyBorder="1" applyAlignment="1">
      <alignment horizontal="center" vertical="top"/>
    </xf>
    <xf numFmtId="0" fontId="61" fillId="0" borderId="17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17" xfId="0" applyFont="1" applyFill="1" applyBorder="1" applyAlignment="1">
      <alignment horizontal="left" vertical="top" wrapText="1"/>
    </xf>
    <xf numFmtId="0" fontId="61" fillId="0" borderId="14" xfId="0" applyFont="1" applyFill="1" applyBorder="1" applyAlignment="1">
      <alignment horizontal="left" vertical="top" wrapText="1"/>
    </xf>
    <xf numFmtId="174" fontId="17" fillId="0" borderId="21" xfId="0" applyNumberFormat="1" applyFont="1" applyFill="1" applyBorder="1" applyAlignment="1">
      <alignment horizontal="center" vertical="center" wrapText="1"/>
    </xf>
    <xf numFmtId="174" fontId="17" fillId="0" borderId="22" xfId="0" applyNumberFormat="1" applyFont="1" applyFill="1" applyBorder="1" applyAlignment="1">
      <alignment horizontal="center" vertical="center" wrapText="1"/>
    </xf>
    <xf numFmtId="174" fontId="17" fillId="0" borderId="18" xfId="0" applyNumberFormat="1" applyFont="1" applyFill="1" applyBorder="1" applyAlignment="1">
      <alignment horizontal="center" vertical="center" wrapText="1"/>
    </xf>
    <xf numFmtId="174" fontId="17" fillId="0" borderId="23" xfId="0" applyNumberFormat="1" applyFont="1" applyFill="1" applyBorder="1" applyAlignment="1">
      <alignment horizontal="center" vertical="center" wrapText="1"/>
    </xf>
    <xf numFmtId="174" fontId="17" fillId="0" borderId="24" xfId="0" applyNumberFormat="1" applyFont="1" applyFill="1" applyBorder="1" applyAlignment="1">
      <alignment horizontal="center" vertical="center" wrapText="1"/>
    </xf>
    <xf numFmtId="174" fontId="17" fillId="0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61" fillId="0" borderId="19" xfId="0" applyFont="1" applyBorder="1" applyAlignment="1">
      <alignment vertical="top" wrapText="1"/>
    </xf>
    <xf numFmtId="2" fontId="14" fillId="0" borderId="19" xfId="61" applyNumberFormat="1" applyFont="1" applyFill="1" applyBorder="1" applyAlignment="1">
      <alignment horizontal="left" vertical="top" wrapText="1"/>
    </xf>
    <xf numFmtId="2" fontId="14" fillId="0" borderId="17" xfId="61" applyNumberFormat="1" applyFont="1" applyFill="1" applyBorder="1" applyAlignment="1">
      <alignment horizontal="left" vertical="top" wrapText="1"/>
    </xf>
    <xf numFmtId="2" fontId="14" fillId="0" borderId="14" xfId="61" applyNumberFormat="1" applyFont="1" applyFill="1" applyBorder="1" applyAlignment="1">
      <alignment horizontal="left" vertical="top" wrapText="1"/>
    </xf>
    <xf numFmtId="2" fontId="14" fillId="0" borderId="10" xfId="61" applyNumberFormat="1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center" vertical="top"/>
    </xf>
    <xf numFmtId="0" fontId="61" fillId="0" borderId="19" xfId="0" applyFont="1" applyFill="1" applyBorder="1" applyAlignment="1">
      <alignment vertical="top" wrapText="1"/>
    </xf>
    <xf numFmtId="0" fontId="65" fillId="0" borderId="17" xfId="0" applyFont="1" applyFill="1" applyBorder="1" applyAlignment="1">
      <alignment vertical="top" wrapText="1"/>
    </xf>
    <xf numFmtId="0" fontId="65" fillId="0" borderId="14" xfId="0" applyFont="1" applyFill="1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2" fontId="15" fillId="0" borderId="19" xfId="0" applyNumberFormat="1" applyFont="1" applyFill="1" applyBorder="1" applyAlignment="1">
      <alignment horizontal="center" vertical="top" wrapText="1"/>
    </xf>
    <xf numFmtId="2" fontId="15" fillId="0" borderId="17" xfId="0" applyNumberFormat="1" applyFont="1" applyFill="1" applyBorder="1" applyAlignment="1">
      <alignment horizontal="center" vertical="top" wrapText="1"/>
    </xf>
    <xf numFmtId="2" fontId="15" fillId="0" borderId="14" xfId="0" applyNumberFormat="1" applyFont="1" applyFill="1" applyBorder="1" applyAlignment="1">
      <alignment horizontal="center" vertical="top" wrapText="1"/>
    </xf>
    <xf numFmtId="2" fontId="15" fillId="0" borderId="19" xfId="61" applyNumberFormat="1" applyFont="1" applyFill="1" applyBorder="1" applyAlignment="1">
      <alignment horizontal="center" vertical="top" wrapText="1"/>
    </xf>
    <xf numFmtId="2" fontId="15" fillId="0" borderId="17" xfId="61" applyNumberFormat="1" applyFont="1" applyFill="1" applyBorder="1" applyAlignment="1">
      <alignment horizontal="center" vertical="top" wrapText="1"/>
    </xf>
    <xf numFmtId="2" fontId="15" fillId="0" borderId="14" xfId="61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19" t="s">
        <v>39</v>
      </c>
      <c r="B1" s="120"/>
      <c r="C1" s="121" t="s">
        <v>40</v>
      </c>
      <c r="D1" s="113" t="s">
        <v>44</v>
      </c>
      <c r="E1" s="114"/>
      <c r="F1" s="115"/>
      <c r="G1" s="113" t="s">
        <v>17</v>
      </c>
      <c r="H1" s="114"/>
      <c r="I1" s="115"/>
      <c r="J1" s="113" t="s">
        <v>18</v>
      </c>
      <c r="K1" s="114"/>
      <c r="L1" s="115"/>
      <c r="M1" s="113" t="s">
        <v>22</v>
      </c>
      <c r="N1" s="114"/>
      <c r="O1" s="115"/>
      <c r="P1" s="116" t="s">
        <v>23</v>
      </c>
      <c r="Q1" s="117"/>
      <c r="R1" s="113" t="s">
        <v>24</v>
      </c>
      <c r="S1" s="114"/>
      <c r="T1" s="115"/>
      <c r="U1" s="113" t="s">
        <v>25</v>
      </c>
      <c r="V1" s="114"/>
      <c r="W1" s="115"/>
      <c r="X1" s="116" t="s">
        <v>26</v>
      </c>
      <c r="Y1" s="118"/>
      <c r="Z1" s="117"/>
      <c r="AA1" s="116" t="s">
        <v>27</v>
      </c>
      <c r="AB1" s="117"/>
      <c r="AC1" s="113" t="s">
        <v>28</v>
      </c>
      <c r="AD1" s="114"/>
      <c r="AE1" s="115"/>
      <c r="AF1" s="113" t="s">
        <v>29</v>
      </c>
      <c r="AG1" s="114"/>
      <c r="AH1" s="115"/>
      <c r="AI1" s="113" t="s">
        <v>30</v>
      </c>
      <c r="AJ1" s="114"/>
      <c r="AK1" s="115"/>
      <c r="AL1" s="116" t="s">
        <v>31</v>
      </c>
      <c r="AM1" s="117"/>
      <c r="AN1" s="113" t="s">
        <v>32</v>
      </c>
      <c r="AO1" s="114"/>
      <c r="AP1" s="115"/>
      <c r="AQ1" s="113" t="s">
        <v>33</v>
      </c>
      <c r="AR1" s="114"/>
      <c r="AS1" s="115"/>
      <c r="AT1" s="113" t="s">
        <v>34</v>
      </c>
      <c r="AU1" s="114"/>
      <c r="AV1" s="115"/>
    </row>
    <row r="2" spans="1:48" ht="39" customHeight="1">
      <c r="A2" s="120"/>
      <c r="B2" s="120"/>
      <c r="C2" s="12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1" t="s">
        <v>82</v>
      </c>
      <c r="B3" s="12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1"/>
      <c r="B4" s="12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1"/>
      <c r="B5" s="12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1"/>
      <c r="B6" s="12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1"/>
      <c r="B7" s="12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1"/>
      <c r="B8" s="12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1"/>
      <c r="B9" s="12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2" t="s">
        <v>57</v>
      </c>
      <c r="B1" s="122"/>
      <c r="C1" s="122"/>
      <c r="D1" s="122"/>
      <c r="E1" s="122"/>
    </row>
    <row r="2" spans="1:5" ht="15">
      <c r="A2" s="12"/>
      <c r="B2" s="12"/>
      <c r="C2" s="12"/>
      <c r="D2" s="12"/>
      <c r="E2" s="12"/>
    </row>
    <row r="3" spans="1:5" ht="15">
      <c r="A3" s="123" t="s">
        <v>129</v>
      </c>
      <c r="B3" s="123"/>
      <c r="C3" s="123"/>
      <c r="D3" s="123"/>
      <c r="E3" s="123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24" t="s">
        <v>78</v>
      </c>
      <c r="B26" s="124"/>
      <c r="C26" s="124"/>
      <c r="D26" s="124"/>
      <c r="E26" s="124"/>
    </row>
    <row r="27" spans="1:5" ht="15">
      <c r="A27" s="28"/>
      <c r="B27" s="28"/>
      <c r="C27" s="28"/>
      <c r="D27" s="28"/>
      <c r="E27" s="28"/>
    </row>
    <row r="28" spans="1:5" ht="15">
      <c r="A28" s="124" t="s">
        <v>79</v>
      </c>
      <c r="B28" s="124"/>
      <c r="C28" s="124"/>
      <c r="D28" s="124"/>
      <c r="E28" s="124"/>
    </row>
    <row r="29" spans="1:5" ht="15">
      <c r="A29" s="124"/>
      <c r="B29" s="124"/>
      <c r="C29" s="124"/>
      <c r="D29" s="124"/>
      <c r="E29" s="124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1" t="s">
        <v>45</v>
      </c>
      <c r="C3" s="15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2" t="s">
        <v>1</v>
      </c>
      <c r="B5" s="13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2"/>
      <c r="B6" s="13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2"/>
      <c r="B7" s="13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2" t="s">
        <v>3</v>
      </c>
      <c r="B8" s="13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48" t="s">
        <v>204</v>
      </c>
      <c r="N8" s="149"/>
      <c r="O8" s="150"/>
      <c r="P8" s="56"/>
      <c r="Q8" s="56"/>
    </row>
    <row r="9" spans="1:17" ht="33.75" customHeight="1">
      <c r="A9" s="132"/>
      <c r="B9" s="13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2" t="s">
        <v>4</v>
      </c>
      <c r="B10" s="13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2"/>
      <c r="B11" s="13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2" t="s">
        <v>5</v>
      </c>
      <c r="B12" s="13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2"/>
      <c r="B13" s="13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2" t="s">
        <v>9</v>
      </c>
      <c r="B14" s="13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2"/>
      <c r="B15" s="13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31"/>
      <c r="AJ16" s="131"/>
      <c r="AK16" s="131"/>
      <c r="AZ16" s="131"/>
      <c r="BA16" s="131"/>
      <c r="BB16" s="131"/>
      <c r="BQ16" s="131"/>
      <c r="BR16" s="131"/>
      <c r="BS16" s="131"/>
      <c r="CH16" s="131"/>
      <c r="CI16" s="131"/>
      <c r="CJ16" s="131"/>
      <c r="CY16" s="131"/>
      <c r="CZ16" s="131"/>
      <c r="DA16" s="131"/>
      <c r="DP16" s="131"/>
      <c r="DQ16" s="131"/>
      <c r="DR16" s="131"/>
      <c r="EG16" s="131"/>
      <c r="EH16" s="131"/>
      <c r="EI16" s="131"/>
      <c r="EX16" s="131"/>
      <c r="EY16" s="131"/>
      <c r="EZ16" s="131"/>
      <c r="FO16" s="131"/>
      <c r="FP16" s="131"/>
      <c r="FQ16" s="131"/>
      <c r="GF16" s="131"/>
      <c r="GG16" s="131"/>
      <c r="GH16" s="131"/>
      <c r="GW16" s="131"/>
      <c r="GX16" s="131"/>
      <c r="GY16" s="131"/>
      <c r="HN16" s="131"/>
      <c r="HO16" s="131"/>
      <c r="HP16" s="131"/>
      <c r="IE16" s="131"/>
      <c r="IF16" s="131"/>
      <c r="IG16" s="131"/>
      <c r="IV16" s="131"/>
    </row>
    <row r="17" spans="1:17" ht="320.25" customHeight="1">
      <c r="A17" s="132" t="s">
        <v>6</v>
      </c>
      <c r="B17" s="13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2"/>
      <c r="B18" s="13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2" t="s">
        <v>7</v>
      </c>
      <c r="B19" s="13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2"/>
      <c r="B20" s="13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2" t="s">
        <v>8</v>
      </c>
      <c r="B21" s="13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2"/>
      <c r="B22" s="13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2" t="s">
        <v>14</v>
      </c>
      <c r="B23" s="13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3"/>
      <c r="B24" s="13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1" t="s">
        <v>15</v>
      </c>
      <c r="B25" s="13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1"/>
      <c r="B26" s="13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2" t="s">
        <v>93</v>
      </c>
      <c r="B31" s="13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2"/>
      <c r="B32" s="13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2" t="s">
        <v>95</v>
      </c>
      <c r="B34" s="13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2"/>
      <c r="B35" s="13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4" t="s">
        <v>97</v>
      </c>
      <c r="B36" s="13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5"/>
      <c r="B37" s="14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2" t="s">
        <v>99</v>
      </c>
      <c r="B39" s="13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34" t="s">
        <v>246</v>
      </c>
      <c r="I39" s="135"/>
      <c r="J39" s="135"/>
      <c r="K39" s="135"/>
      <c r="L39" s="135"/>
      <c r="M39" s="135"/>
      <c r="N39" s="135"/>
      <c r="O39" s="136"/>
      <c r="P39" s="55" t="s">
        <v>188</v>
      </c>
      <c r="Q39" s="56"/>
    </row>
    <row r="40" spans="1:17" ht="39.75" customHeight="1">
      <c r="A40" s="132" t="s">
        <v>10</v>
      </c>
      <c r="B40" s="13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2" t="s">
        <v>100</v>
      </c>
      <c r="B41" s="13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2"/>
      <c r="B42" s="13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2" t="s">
        <v>102</v>
      </c>
      <c r="B43" s="13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27" t="s">
        <v>191</v>
      </c>
      <c r="H43" s="128"/>
      <c r="I43" s="128"/>
      <c r="J43" s="128"/>
      <c r="K43" s="128"/>
      <c r="L43" s="128"/>
      <c r="M43" s="128"/>
      <c r="N43" s="128"/>
      <c r="O43" s="129"/>
      <c r="P43" s="56"/>
      <c r="Q43" s="56"/>
    </row>
    <row r="44" spans="1:17" ht="39.75" customHeight="1">
      <c r="A44" s="132"/>
      <c r="B44" s="13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2" t="s">
        <v>104</v>
      </c>
      <c r="B45" s="13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2" t="s">
        <v>12</v>
      </c>
      <c r="B46" s="13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7" t="s">
        <v>107</v>
      </c>
      <c r="B47" s="13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38"/>
      <c r="B48" s="14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7" t="s">
        <v>108</v>
      </c>
      <c r="B49" s="13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38"/>
      <c r="B50" s="14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2" t="s">
        <v>110</v>
      </c>
      <c r="B51" s="13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2"/>
      <c r="B52" s="13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2" t="s">
        <v>113</v>
      </c>
      <c r="B53" s="13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2"/>
      <c r="B54" s="13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2" t="s">
        <v>114</v>
      </c>
      <c r="B55" s="13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2"/>
      <c r="B56" s="13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2" t="s">
        <v>116</v>
      </c>
      <c r="B57" s="130" t="s">
        <v>117</v>
      </c>
      <c r="C57" s="53" t="s">
        <v>20</v>
      </c>
      <c r="D57" s="93" t="s">
        <v>234</v>
      </c>
      <c r="E57" s="92"/>
      <c r="F57" s="92" t="s">
        <v>235</v>
      </c>
      <c r="G57" s="147" t="s">
        <v>232</v>
      </c>
      <c r="H57" s="147"/>
      <c r="I57" s="92" t="s">
        <v>236</v>
      </c>
      <c r="J57" s="92" t="s">
        <v>237</v>
      </c>
      <c r="K57" s="148" t="s">
        <v>238</v>
      </c>
      <c r="L57" s="149"/>
      <c r="M57" s="149"/>
      <c r="N57" s="149"/>
      <c r="O57" s="150"/>
      <c r="P57" s="88" t="s">
        <v>198</v>
      </c>
      <c r="Q57" s="56"/>
    </row>
    <row r="58" spans="1:17" ht="39.75" customHeight="1">
      <c r="A58" s="132"/>
      <c r="B58" s="13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2" t="s">
        <v>119</v>
      </c>
      <c r="B59" s="142" t="s">
        <v>118</v>
      </c>
      <c r="C59" s="14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6"/>
      <c r="B60" s="146"/>
      <c r="C60" s="14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6"/>
      <c r="B61" s="146"/>
      <c r="C61" s="14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3"/>
      <c r="B62" s="14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2" t="s">
        <v>120</v>
      </c>
      <c r="B63" s="13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2"/>
      <c r="B64" s="13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1" t="s">
        <v>122</v>
      </c>
      <c r="B65" s="13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1"/>
      <c r="B66" s="13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2" t="s">
        <v>124</v>
      </c>
      <c r="B67" s="13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2"/>
      <c r="B68" s="13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7" t="s">
        <v>126</v>
      </c>
      <c r="B69" s="13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38"/>
      <c r="B70" s="14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25" t="s">
        <v>254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26" t="s">
        <v>215</v>
      </c>
      <c r="C79" s="126"/>
      <c r="D79" s="126"/>
      <c r="E79" s="12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70">
      <selection activeCell="L26" sqref="L26"/>
    </sheetView>
  </sheetViews>
  <sheetFormatPr defaultColWidth="9.140625" defaultRowHeight="15"/>
  <cols>
    <col min="1" max="1" width="8.140625" style="107" customWidth="1"/>
    <col min="2" max="2" width="42.140625" style="107" customWidth="1"/>
    <col min="3" max="3" width="21.7109375" style="107" bestFit="1" customWidth="1"/>
    <col min="4" max="4" width="16.57421875" style="107" customWidth="1"/>
    <col min="5" max="5" width="17.57421875" style="107" customWidth="1"/>
    <col min="6" max="6" width="14.57421875" style="107" customWidth="1"/>
    <col min="7" max="7" width="13.8515625" style="107" hidden="1" customWidth="1"/>
    <col min="8" max="8" width="18.140625" style="107" hidden="1" customWidth="1"/>
    <col min="9" max="9" width="16.00390625" style="107" hidden="1" customWidth="1"/>
    <col min="10" max="10" width="18.7109375" style="107" hidden="1" customWidth="1"/>
    <col min="11" max="11" width="54.00390625" style="107" customWidth="1"/>
    <col min="12" max="12" width="24.140625" style="112" customWidth="1"/>
    <col min="13" max="16384" width="9.140625" style="95" customWidth="1"/>
  </cols>
  <sheetData>
    <row r="1" spans="1:11" ht="44.25" customHeight="1">
      <c r="A1" s="152" t="s">
        <v>295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1.75" customHeight="1">
      <c r="A2" s="154" t="s">
        <v>294</v>
      </c>
      <c r="B2" s="154" t="s">
        <v>256</v>
      </c>
      <c r="C2" s="154" t="s">
        <v>40</v>
      </c>
      <c r="D2" s="154" t="s">
        <v>260</v>
      </c>
      <c r="E2" s="153" t="s">
        <v>266</v>
      </c>
      <c r="F2" s="153"/>
      <c r="G2" s="160" t="s">
        <v>265</v>
      </c>
      <c r="H2" s="160"/>
      <c r="I2" s="160"/>
      <c r="J2" s="155" t="s">
        <v>267</v>
      </c>
      <c r="K2" s="155" t="s">
        <v>296</v>
      </c>
    </row>
    <row r="3" spans="1:11" ht="24" customHeight="1">
      <c r="A3" s="154"/>
      <c r="B3" s="154"/>
      <c r="C3" s="154"/>
      <c r="D3" s="154"/>
      <c r="E3" s="153"/>
      <c r="F3" s="153"/>
      <c r="G3" s="161"/>
      <c r="H3" s="161"/>
      <c r="I3" s="161"/>
      <c r="J3" s="156"/>
      <c r="K3" s="158"/>
    </row>
    <row r="4" spans="1:11" ht="43.5" customHeight="1">
      <c r="A4" s="154"/>
      <c r="B4" s="154"/>
      <c r="C4" s="154"/>
      <c r="D4" s="154"/>
      <c r="E4" s="110" t="s">
        <v>257</v>
      </c>
      <c r="F4" s="110" t="s">
        <v>264</v>
      </c>
      <c r="G4" s="111" t="s">
        <v>32</v>
      </c>
      <c r="H4" s="111" t="s">
        <v>33</v>
      </c>
      <c r="I4" s="111" t="s">
        <v>34</v>
      </c>
      <c r="J4" s="157"/>
      <c r="K4" s="159"/>
    </row>
    <row r="5" spans="1:11" ht="36" hidden="1">
      <c r="A5" s="162"/>
      <c r="B5" s="164"/>
      <c r="C5" s="97" t="s">
        <v>261</v>
      </c>
      <c r="D5" s="101"/>
      <c r="E5" s="101"/>
      <c r="F5" s="101"/>
      <c r="G5" s="106"/>
      <c r="H5" s="106"/>
      <c r="I5" s="106"/>
      <c r="J5" s="103"/>
      <c r="K5" s="166"/>
    </row>
    <row r="6" spans="1:11" ht="24" hidden="1">
      <c r="A6" s="163"/>
      <c r="B6" s="165"/>
      <c r="C6" s="97" t="s">
        <v>263</v>
      </c>
      <c r="D6" s="101"/>
      <c r="E6" s="101"/>
      <c r="F6" s="101"/>
      <c r="G6" s="106"/>
      <c r="H6" s="106"/>
      <c r="I6" s="106"/>
      <c r="J6" s="103"/>
      <c r="K6" s="167"/>
    </row>
    <row r="7" spans="1:11" ht="15.75">
      <c r="A7" s="168" t="s">
        <v>255</v>
      </c>
      <c r="B7" s="169"/>
      <c r="C7" s="96" t="s">
        <v>41</v>
      </c>
      <c r="D7" s="104">
        <f>D10+D9</f>
        <v>55317.799999999996</v>
      </c>
      <c r="E7" s="104">
        <f>E10</f>
        <v>32261.8</v>
      </c>
      <c r="F7" s="104">
        <f>E7/D7*100</f>
        <v>58.32082982331185</v>
      </c>
      <c r="G7" s="105">
        <f>G10+G9</f>
        <v>6461.299999999999</v>
      </c>
      <c r="H7" s="105">
        <f>H10+H9</f>
        <v>4789</v>
      </c>
      <c r="I7" s="105">
        <f>I10+I9</f>
        <v>11805.700000000004</v>
      </c>
      <c r="J7" s="104">
        <v>0</v>
      </c>
      <c r="K7" s="190"/>
    </row>
    <row r="8" spans="1:11" ht="15.75">
      <c r="A8" s="170"/>
      <c r="B8" s="171"/>
      <c r="C8" s="97" t="s">
        <v>37</v>
      </c>
      <c r="D8" s="99"/>
      <c r="E8" s="99"/>
      <c r="F8" s="99"/>
      <c r="G8" s="103"/>
      <c r="H8" s="103"/>
      <c r="I8" s="103"/>
      <c r="J8" s="99"/>
      <c r="K8" s="191"/>
    </row>
    <row r="9" spans="1:11" ht="24">
      <c r="A9" s="170"/>
      <c r="B9" s="171"/>
      <c r="C9" s="97" t="s">
        <v>2</v>
      </c>
      <c r="D9" s="99">
        <f>D45</f>
        <v>2480.6</v>
      </c>
      <c r="E9" s="99">
        <f>E45</f>
        <v>0</v>
      </c>
      <c r="F9" s="99">
        <f>E9/D9*100</f>
        <v>0</v>
      </c>
      <c r="G9" s="103">
        <f>G33</f>
        <v>1488.4</v>
      </c>
      <c r="H9" s="103">
        <f>H33</f>
        <v>0</v>
      </c>
      <c r="I9" s="103">
        <f>I33</f>
        <v>992.1999999999998</v>
      </c>
      <c r="J9" s="99">
        <v>0</v>
      </c>
      <c r="K9" s="191"/>
    </row>
    <row r="10" spans="1:11" ht="15.75">
      <c r="A10" s="170"/>
      <c r="B10" s="171"/>
      <c r="C10" s="97" t="s">
        <v>258</v>
      </c>
      <c r="D10" s="99">
        <f>D16+D22+D28+D34+D52+D58</f>
        <v>52837.2</v>
      </c>
      <c r="E10" s="99">
        <f>E16+E22+E28+E34+E52+E58</f>
        <v>32261.8</v>
      </c>
      <c r="F10" s="99">
        <f>E10/D10*100</f>
        <v>61.05887518642169</v>
      </c>
      <c r="G10" s="103">
        <f aca="true" t="shared" si="0" ref="G10:I11">G16+G22+G28+G34+G52+G58</f>
        <v>4972.9</v>
      </c>
      <c r="H10" s="103">
        <f t="shared" si="0"/>
        <v>4789</v>
      </c>
      <c r="I10" s="103">
        <f t="shared" si="0"/>
        <v>10813.500000000004</v>
      </c>
      <c r="J10" s="99">
        <v>0</v>
      </c>
      <c r="K10" s="191"/>
    </row>
    <row r="11" spans="1:11" ht="36">
      <c r="A11" s="170"/>
      <c r="B11" s="171"/>
      <c r="C11" s="97" t="s">
        <v>261</v>
      </c>
      <c r="D11" s="99">
        <f>D65+D71</f>
        <v>439.9</v>
      </c>
      <c r="E11" s="99">
        <f>E65+E71</f>
        <v>162.9</v>
      </c>
      <c r="F11" s="99">
        <f>E11/D11*100</f>
        <v>37.03114344169129</v>
      </c>
      <c r="G11" s="103">
        <f t="shared" si="0"/>
        <v>0</v>
      </c>
      <c r="H11" s="103">
        <f t="shared" si="0"/>
        <v>0</v>
      </c>
      <c r="I11" s="103">
        <f t="shared" si="0"/>
        <v>277</v>
      </c>
      <c r="J11" s="99">
        <v>0</v>
      </c>
      <c r="K11" s="191"/>
    </row>
    <row r="12" spans="1:11" ht="24">
      <c r="A12" s="172"/>
      <c r="B12" s="173"/>
      <c r="C12" s="97" t="s">
        <v>263</v>
      </c>
      <c r="D12" s="99"/>
      <c r="E12" s="99"/>
      <c r="F12" s="99"/>
      <c r="G12" s="103"/>
      <c r="H12" s="103"/>
      <c r="I12" s="103">
        <f>I65</f>
        <v>0</v>
      </c>
      <c r="J12" s="99">
        <v>0</v>
      </c>
      <c r="K12" s="192"/>
    </row>
    <row r="13" spans="1:11" ht="15.75">
      <c r="A13" s="174" t="s">
        <v>269</v>
      </c>
      <c r="B13" s="175" t="s">
        <v>271</v>
      </c>
      <c r="C13" s="96" t="s">
        <v>41</v>
      </c>
      <c r="D13" s="100">
        <f aca="true" t="shared" si="1" ref="D13:I13">D16</f>
        <v>700</v>
      </c>
      <c r="E13" s="100">
        <f t="shared" si="1"/>
        <v>700</v>
      </c>
      <c r="F13" s="100">
        <f t="shared" si="1"/>
        <v>100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100">
        <v>0</v>
      </c>
      <c r="K13" s="180" t="s">
        <v>272</v>
      </c>
    </row>
    <row r="14" spans="1:11" ht="15.75">
      <c r="A14" s="174"/>
      <c r="B14" s="175"/>
      <c r="C14" s="97" t="s">
        <v>37</v>
      </c>
      <c r="D14" s="101"/>
      <c r="E14" s="101"/>
      <c r="F14" s="101"/>
      <c r="G14" s="103"/>
      <c r="H14" s="103"/>
      <c r="I14" s="103"/>
      <c r="J14" s="109"/>
      <c r="K14" s="188"/>
    </row>
    <row r="15" spans="1:11" ht="15.75" customHeight="1">
      <c r="A15" s="174"/>
      <c r="B15" s="175"/>
      <c r="C15" s="97" t="s">
        <v>2</v>
      </c>
      <c r="D15" s="101"/>
      <c r="E15" s="101"/>
      <c r="F15" s="101"/>
      <c r="G15" s="103"/>
      <c r="H15" s="103"/>
      <c r="I15" s="103"/>
      <c r="J15" s="109"/>
      <c r="K15" s="188"/>
    </row>
    <row r="16" spans="1:11" ht="15.75">
      <c r="A16" s="174"/>
      <c r="B16" s="175"/>
      <c r="C16" s="97" t="s">
        <v>258</v>
      </c>
      <c r="D16" s="101">
        <v>700</v>
      </c>
      <c r="E16" s="101">
        <v>700</v>
      </c>
      <c r="F16" s="101">
        <f>E16/D16*100</f>
        <v>100</v>
      </c>
      <c r="G16" s="102">
        <v>0</v>
      </c>
      <c r="H16" s="102">
        <v>0</v>
      </c>
      <c r="I16" s="103">
        <v>0</v>
      </c>
      <c r="J16" s="109">
        <v>0</v>
      </c>
      <c r="K16" s="188"/>
    </row>
    <row r="17" spans="1:11" ht="36">
      <c r="A17" s="174"/>
      <c r="B17" s="175"/>
      <c r="C17" s="97" t="s">
        <v>261</v>
      </c>
      <c r="D17" s="101"/>
      <c r="E17" s="101"/>
      <c r="F17" s="101"/>
      <c r="G17" s="102"/>
      <c r="H17" s="102"/>
      <c r="I17" s="103"/>
      <c r="J17" s="109"/>
      <c r="K17" s="188"/>
    </row>
    <row r="18" spans="1:11" ht="24">
      <c r="A18" s="174"/>
      <c r="B18" s="175"/>
      <c r="C18" s="97" t="s">
        <v>263</v>
      </c>
      <c r="D18" s="101"/>
      <c r="E18" s="101"/>
      <c r="F18" s="101"/>
      <c r="G18" s="102"/>
      <c r="H18" s="102"/>
      <c r="I18" s="103"/>
      <c r="J18" s="109"/>
      <c r="K18" s="189"/>
    </row>
    <row r="19" spans="1:11" ht="15.75">
      <c r="A19" s="184" t="s">
        <v>259</v>
      </c>
      <c r="B19" s="175" t="s">
        <v>273</v>
      </c>
      <c r="C19" s="96" t="s">
        <v>41</v>
      </c>
      <c r="D19" s="100">
        <f aca="true" t="shared" si="2" ref="D19:I19">D22</f>
        <v>200</v>
      </c>
      <c r="E19" s="100">
        <f t="shared" si="2"/>
        <v>75.4</v>
      </c>
      <c r="F19" s="100">
        <f t="shared" si="2"/>
        <v>37.7</v>
      </c>
      <c r="G19" s="98">
        <f t="shared" si="2"/>
        <v>0</v>
      </c>
      <c r="H19" s="98">
        <f t="shared" si="2"/>
        <v>0</v>
      </c>
      <c r="I19" s="98">
        <f t="shared" si="2"/>
        <v>124.6</v>
      </c>
      <c r="J19" s="100">
        <v>0</v>
      </c>
      <c r="K19" s="180" t="s">
        <v>274</v>
      </c>
    </row>
    <row r="20" spans="1:11" ht="13.5" customHeight="1">
      <c r="A20" s="162"/>
      <c r="B20" s="175"/>
      <c r="C20" s="97" t="s">
        <v>37</v>
      </c>
      <c r="D20" s="101"/>
      <c r="E20" s="101"/>
      <c r="F20" s="101"/>
      <c r="G20" s="102"/>
      <c r="H20" s="102"/>
      <c r="I20" s="103"/>
      <c r="J20" s="109"/>
      <c r="K20" s="188"/>
    </row>
    <row r="21" spans="1:11" ht="13.5" customHeight="1">
      <c r="A21" s="162"/>
      <c r="B21" s="175"/>
      <c r="C21" s="97" t="s">
        <v>2</v>
      </c>
      <c r="D21" s="101"/>
      <c r="E21" s="101"/>
      <c r="F21" s="101"/>
      <c r="G21" s="102"/>
      <c r="H21" s="102"/>
      <c r="I21" s="103"/>
      <c r="J21" s="109"/>
      <c r="K21" s="188"/>
    </row>
    <row r="22" spans="1:11" ht="15.75">
      <c r="A22" s="162"/>
      <c r="B22" s="175"/>
      <c r="C22" s="97" t="s">
        <v>258</v>
      </c>
      <c r="D22" s="101">
        <v>200</v>
      </c>
      <c r="E22" s="101">
        <v>75.4</v>
      </c>
      <c r="F22" s="101">
        <f>E22/D22*100</f>
        <v>37.7</v>
      </c>
      <c r="G22" s="102">
        <v>0</v>
      </c>
      <c r="H22" s="102">
        <v>0</v>
      </c>
      <c r="I22" s="102">
        <f>D22-E22-H22-G22</f>
        <v>124.6</v>
      </c>
      <c r="J22" s="109">
        <v>0</v>
      </c>
      <c r="K22" s="188"/>
    </row>
    <row r="23" spans="1:11" ht="36">
      <c r="A23" s="162"/>
      <c r="B23" s="175"/>
      <c r="C23" s="97" t="s">
        <v>261</v>
      </c>
      <c r="D23" s="101"/>
      <c r="E23" s="101"/>
      <c r="F23" s="101"/>
      <c r="G23" s="103"/>
      <c r="H23" s="103"/>
      <c r="I23" s="103"/>
      <c r="J23" s="109"/>
      <c r="K23" s="188"/>
    </row>
    <row r="24" spans="1:11" ht="24">
      <c r="A24" s="163"/>
      <c r="B24" s="175"/>
      <c r="C24" s="97" t="s">
        <v>263</v>
      </c>
      <c r="D24" s="101"/>
      <c r="E24" s="101"/>
      <c r="F24" s="101"/>
      <c r="G24" s="103"/>
      <c r="H24" s="103"/>
      <c r="I24" s="103"/>
      <c r="J24" s="109"/>
      <c r="K24" s="189"/>
    </row>
    <row r="25" spans="1:11" ht="15.75">
      <c r="A25" s="174" t="s">
        <v>262</v>
      </c>
      <c r="B25" s="185" t="s">
        <v>275</v>
      </c>
      <c r="C25" s="96" t="s">
        <v>41</v>
      </c>
      <c r="D25" s="100">
        <f aca="true" t="shared" si="3" ref="D25:I25">D28</f>
        <v>3893.9</v>
      </c>
      <c r="E25" s="100">
        <f t="shared" si="3"/>
        <v>1525.3</v>
      </c>
      <c r="F25" s="100">
        <f t="shared" si="3"/>
        <v>39.1715246924677</v>
      </c>
      <c r="G25" s="98">
        <f t="shared" si="3"/>
        <v>789</v>
      </c>
      <c r="H25" s="98">
        <f t="shared" si="3"/>
        <v>789</v>
      </c>
      <c r="I25" s="98">
        <f t="shared" si="3"/>
        <v>790.6000000000001</v>
      </c>
      <c r="J25" s="100">
        <v>0</v>
      </c>
      <c r="K25" s="180" t="s">
        <v>291</v>
      </c>
    </row>
    <row r="26" spans="1:11" ht="15.75">
      <c r="A26" s="174"/>
      <c r="B26" s="186"/>
      <c r="C26" s="97" t="s">
        <v>37</v>
      </c>
      <c r="D26" s="101"/>
      <c r="E26" s="101"/>
      <c r="F26" s="101"/>
      <c r="G26" s="103"/>
      <c r="H26" s="103"/>
      <c r="I26" s="103"/>
      <c r="J26" s="109"/>
      <c r="K26" s="188"/>
    </row>
    <row r="27" spans="1:11" ht="24">
      <c r="A27" s="174"/>
      <c r="B27" s="186"/>
      <c r="C27" s="97" t="s">
        <v>2</v>
      </c>
      <c r="D27" s="101"/>
      <c r="E27" s="101"/>
      <c r="F27" s="101"/>
      <c r="G27" s="103"/>
      <c r="H27" s="103"/>
      <c r="I27" s="103"/>
      <c r="J27" s="109"/>
      <c r="K27" s="188"/>
    </row>
    <row r="28" spans="1:11" ht="15.75">
      <c r="A28" s="174"/>
      <c r="B28" s="186"/>
      <c r="C28" s="97" t="s">
        <v>258</v>
      </c>
      <c r="D28" s="101">
        <v>3893.9</v>
      </c>
      <c r="E28" s="101">
        <v>1525.3</v>
      </c>
      <c r="F28" s="101">
        <f>E28/D28*100</f>
        <v>39.1715246924677</v>
      </c>
      <c r="G28" s="102">
        <v>789</v>
      </c>
      <c r="H28" s="103">
        <v>789</v>
      </c>
      <c r="I28" s="103">
        <f>D28-H28-G28-E28</f>
        <v>790.6000000000001</v>
      </c>
      <c r="J28" s="109">
        <v>0</v>
      </c>
      <c r="K28" s="188"/>
    </row>
    <row r="29" spans="1:11" ht="36">
      <c r="A29" s="174"/>
      <c r="B29" s="186"/>
      <c r="C29" s="97" t="s">
        <v>261</v>
      </c>
      <c r="D29" s="101"/>
      <c r="E29" s="101"/>
      <c r="F29" s="101"/>
      <c r="G29" s="103"/>
      <c r="H29" s="103"/>
      <c r="I29" s="103"/>
      <c r="J29" s="109"/>
      <c r="K29" s="188"/>
    </row>
    <row r="30" spans="1:11" ht="35.25" customHeight="1">
      <c r="A30" s="174"/>
      <c r="B30" s="187"/>
      <c r="C30" s="97" t="s">
        <v>263</v>
      </c>
      <c r="D30" s="101"/>
      <c r="E30" s="101"/>
      <c r="F30" s="101"/>
      <c r="G30" s="103"/>
      <c r="H30" s="103"/>
      <c r="I30" s="103"/>
      <c r="J30" s="109"/>
      <c r="K30" s="189"/>
    </row>
    <row r="31" spans="1:11" ht="15.75">
      <c r="A31" s="176" t="s">
        <v>268</v>
      </c>
      <c r="B31" s="175" t="s">
        <v>276</v>
      </c>
      <c r="C31" s="96" t="s">
        <v>41</v>
      </c>
      <c r="D31" s="100">
        <f>D33+D34</f>
        <v>4345.299999999999</v>
      </c>
      <c r="E31" s="100">
        <f>E33+E34</f>
        <v>1486.1</v>
      </c>
      <c r="F31" s="100">
        <f>E31/D31*100</f>
        <v>34.20017029894369</v>
      </c>
      <c r="G31" s="98">
        <f>G33+G34</f>
        <v>1672.3000000000002</v>
      </c>
      <c r="H31" s="98">
        <f>H34</f>
        <v>0</v>
      </c>
      <c r="I31" s="98">
        <f>I33+I34</f>
        <v>1186.8999999999999</v>
      </c>
      <c r="J31" s="100">
        <v>0</v>
      </c>
      <c r="K31" s="180"/>
    </row>
    <row r="32" spans="1:11" ht="15.75">
      <c r="A32" s="177"/>
      <c r="B32" s="175"/>
      <c r="C32" s="97" t="s">
        <v>37</v>
      </c>
      <c r="D32" s="101"/>
      <c r="E32" s="101"/>
      <c r="F32" s="101"/>
      <c r="G32" s="103"/>
      <c r="H32" s="103"/>
      <c r="I32" s="103"/>
      <c r="J32" s="101"/>
      <c r="K32" s="181"/>
    </row>
    <row r="33" spans="1:11" ht="24">
      <c r="A33" s="177"/>
      <c r="B33" s="175"/>
      <c r="C33" s="97" t="s">
        <v>2</v>
      </c>
      <c r="D33" s="101">
        <f>D45+D39</f>
        <v>2480.6</v>
      </c>
      <c r="E33" s="101">
        <f>E39+E45</f>
        <v>0</v>
      </c>
      <c r="F33" s="101">
        <f>E33/D33*100</f>
        <v>0</v>
      </c>
      <c r="G33" s="103">
        <f>G39+G45</f>
        <v>1488.4</v>
      </c>
      <c r="H33" s="103">
        <v>0</v>
      </c>
      <c r="I33" s="103">
        <f>I39+I45</f>
        <v>992.1999999999998</v>
      </c>
      <c r="J33" s="101">
        <v>0</v>
      </c>
      <c r="K33" s="181"/>
    </row>
    <row r="34" spans="1:11" ht="15.75">
      <c r="A34" s="177"/>
      <c r="B34" s="175"/>
      <c r="C34" s="97" t="s">
        <v>258</v>
      </c>
      <c r="D34" s="101">
        <f>D40+D46</f>
        <v>1864.6999999999998</v>
      </c>
      <c r="E34" s="101">
        <f>E40+E46</f>
        <v>1486.1</v>
      </c>
      <c r="F34" s="101">
        <f>E34/D34*100</f>
        <v>79.69646591945086</v>
      </c>
      <c r="G34" s="103">
        <f>G40+G46</f>
        <v>183.9</v>
      </c>
      <c r="H34" s="103">
        <v>0</v>
      </c>
      <c r="I34" s="103">
        <f>I40+I46</f>
        <v>194.70000000000002</v>
      </c>
      <c r="J34" s="101">
        <v>0</v>
      </c>
      <c r="K34" s="181"/>
    </row>
    <row r="35" spans="1:11" ht="36">
      <c r="A35" s="177"/>
      <c r="B35" s="175"/>
      <c r="C35" s="97" t="s">
        <v>261</v>
      </c>
      <c r="D35" s="101"/>
      <c r="E35" s="101"/>
      <c r="F35" s="101"/>
      <c r="G35" s="103"/>
      <c r="H35" s="103"/>
      <c r="I35" s="103"/>
      <c r="J35" s="101"/>
      <c r="K35" s="181"/>
    </row>
    <row r="36" spans="1:11" ht="24">
      <c r="A36" s="178"/>
      <c r="B36" s="175"/>
      <c r="C36" s="97" t="s">
        <v>263</v>
      </c>
      <c r="D36" s="101"/>
      <c r="E36" s="101"/>
      <c r="F36" s="101"/>
      <c r="G36" s="103"/>
      <c r="H36" s="103"/>
      <c r="I36" s="103"/>
      <c r="J36" s="101"/>
      <c r="K36" s="182"/>
    </row>
    <row r="37" spans="1:11" ht="15.75">
      <c r="A37" s="176" t="s">
        <v>93</v>
      </c>
      <c r="B37" s="179" t="s">
        <v>277</v>
      </c>
      <c r="C37" s="96" t="s">
        <v>41</v>
      </c>
      <c r="D37" s="100">
        <f aca="true" t="shared" si="4" ref="D37:I37">D40</f>
        <v>1558.1</v>
      </c>
      <c r="E37" s="100">
        <f t="shared" si="4"/>
        <v>1486.1</v>
      </c>
      <c r="F37" s="100">
        <f t="shared" si="4"/>
        <v>95.37898722803413</v>
      </c>
      <c r="G37" s="98">
        <f t="shared" si="4"/>
        <v>0</v>
      </c>
      <c r="H37" s="98">
        <f t="shared" si="4"/>
        <v>0</v>
      </c>
      <c r="I37" s="98">
        <f t="shared" si="4"/>
        <v>72</v>
      </c>
      <c r="J37" s="100">
        <v>0</v>
      </c>
      <c r="K37" s="180" t="s">
        <v>292</v>
      </c>
    </row>
    <row r="38" spans="1:11" ht="15.75">
      <c r="A38" s="177"/>
      <c r="B38" s="164"/>
      <c r="C38" s="97" t="s">
        <v>37</v>
      </c>
      <c r="D38" s="101"/>
      <c r="E38" s="101"/>
      <c r="F38" s="101"/>
      <c r="G38" s="103"/>
      <c r="H38" s="103"/>
      <c r="I38" s="103"/>
      <c r="J38" s="101"/>
      <c r="K38" s="181"/>
    </row>
    <row r="39" spans="1:11" ht="24">
      <c r="A39" s="177"/>
      <c r="B39" s="164"/>
      <c r="C39" s="97" t="s">
        <v>2</v>
      </c>
      <c r="D39" s="101"/>
      <c r="E39" s="101"/>
      <c r="F39" s="101"/>
      <c r="G39" s="103"/>
      <c r="H39" s="103"/>
      <c r="I39" s="103"/>
      <c r="J39" s="101"/>
      <c r="K39" s="181"/>
    </row>
    <row r="40" spans="1:11" ht="15.75">
      <c r="A40" s="177"/>
      <c r="B40" s="164"/>
      <c r="C40" s="97" t="s">
        <v>258</v>
      </c>
      <c r="D40" s="101">
        <v>1558.1</v>
      </c>
      <c r="E40" s="101">
        <v>1486.1</v>
      </c>
      <c r="F40" s="101">
        <f>E40/D40*100</f>
        <v>95.37898722803413</v>
      </c>
      <c r="G40" s="103">
        <v>0</v>
      </c>
      <c r="H40" s="103">
        <v>0</v>
      </c>
      <c r="I40" s="103">
        <f>D40-E40</f>
        <v>72</v>
      </c>
      <c r="J40" s="101">
        <v>0</v>
      </c>
      <c r="K40" s="181"/>
    </row>
    <row r="41" spans="1:11" ht="36">
      <c r="A41" s="177"/>
      <c r="B41" s="164"/>
      <c r="C41" s="97" t="s">
        <v>261</v>
      </c>
      <c r="D41" s="101"/>
      <c r="E41" s="101"/>
      <c r="F41" s="101"/>
      <c r="G41" s="103"/>
      <c r="H41" s="103"/>
      <c r="I41" s="103"/>
      <c r="J41" s="101"/>
      <c r="K41" s="181"/>
    </row>
    <row r="42" spans="1:11" ht="24">
      <c r="A42" s="178"/>
      <c r="B42" s="165"/>
      <c r="C42" s="97" t="s">
        <v>263</v>
      </c>
      <c r="D42" s="101"/>
      <c r="E42" s="101"/>
      <c r="F42" s="101"/>
      <c r="G42" s="103"/>
      <c r="H42" s="103"/>
      <c r="I42" s="103"/>
      <c r="J42" s="101"/>
      <c r="K42" s="182"/>
    </row>
    <row r="43" spans="1:11" ht="15.75">
      <c r="A43" s="176" t="s">
        <v>278</v>
      </c>
      <c r="B43" s="179" t="s">
        <v>279</v>
      </c>
      <c r="C43" s="96" t="s">
        <v>41</v>
      </c>
      <c r="D43" s="100">
        <f>D46+D45</f>
        <v>2787.2</v>
      </c>
      <c r="E43" s="100">
        <f>E46+E45</f>
        <v>0</v>
      </c>
      <c r="F43" s="100">
        <f>E43/D43*100</f>
        <v>0</v>
      </c>
      <c r="G43" s="98">
        <f>G45+G46</f>
        <v>1672.3000000000002</v>
      </c>
      <c r="H43" s="98">
        <f>H46</f>
        <v>0</v>
      </c>
      <c r="I43" s="98">
        <f>I45+I46</f>
        <v>1114.8999999999999</v>
      </c>
      <c r="J43" s="100">
        <v>0</v>
      </c>
      <c r="K43" s="183" t="s">
        <v>280</v>
      </c>
    </row>
    <row r="44" spans="1:11" ht="15.75">
      <c r="A44" s="177"/>
      <c r="B44" s="164"/>
      <c r="C44" s="97" t="s">
        <v>37</v>
      </c>
      <c r="D44" s="101"/>
      <c r="E44" s="101"/>
      <c r="F44" s="101"/>
      <c r="G44" s="103"/>
      <c r="H44" s="103"/>
      <c r="I44" s="103"/>
      <c r="J44" s="101"/>
      <c r="K44" s="183"/>
    </row>
    <row r="45" spans="1:11" ht="24">
      <c r="A45" s="177"/>
      <c r="B45" s="164"/>
      <c r="C45" s="97" t="s">
        <v>2</v>
      </c>
      <c r="D45" s="101">
        <v>2480.6</v>
      </c>
      <c r="E45" s="101">
        <v>0</v>
      </c>
      <c r="F45" s="101">
        <f>E45/D45*100</f>
        <v>0</v>
      </c>
      <c r="G45" s="103">
        <v>1488.4</v>
      </c>
      <c r="H45" s="103">
        <v>0</v>
      </c>
      <c r="I45" s="103">
        <f>D45-E45-G45</f>
        <v>992.1999999999998</v>
      </c>
      <c r="J45" s="101">
        <v>0</v>
      </c>
      <c r="K45" s="183"/>
    </row>
    <row r="46" spans="1:11" ht="15.75">
      <c r="A46" s="177"/>
      <c r="B46" s="164"/>
      <c r="C46" s="97" t="s">
        <v>258</v>
      </c>
      <c r="D46" s="101">
        <v>306.6</v>
      </c>
      <c r="E46" s="101">
        <v>0</v>
      </c>
      <c r="F46" s="101">
        <f>E46/D46*100</f>
        <v>0</v>
      </c>
      <c r="G46" s="103">
        <v>183.9</v>
      </c>
      <c r="H46" s="103">
        <v>0</v>
      </c>
      <c r="I46" s="103">
        <f>D46-E46-G46</f>
        <v>122.70000000000002</v>
      </c>
      <c r="J46" s="101"/>
      <c r="K46" s="183"/>
    </row>
    <row r="47" spans="1:11" ht="36">
      <c r="A47" s="177"/>
      <c r="B47" s="164"/>
      <c r="C47" s="97" t="s">
        <v>261</v>
      </c>
      <c r="D47" s="101"/>
      <c r="E47" s="101"/>
      <c r="F47" s="101"/>
      <c r="G47" s="103"/>
      <c r="H47" s="103"/>
      <c r="I47" s="103"/>
      <c r="J47" s="101"/>
      <c r="K47" s="183"/>
    </row>
    <row r="48" spans="1:11" ht="24">
      <c r="A48" s="178"/>
      <c r="B48" s="165"/>
      <c r="C48" s="97" t="s">
        <v>263</v>
      </c>
      <c r="D48" s="101"/>
      <c r="E48" s="101"/>
      <c r="F48" s="101"/>
      <c r="G48" s="103"/>
      <c r="H48" s="103"/>
      <c r="I48" s="103"/>
      <c r="J48" s="101"/>
      <c r="K48" s="183"/>
    </row>
    <row r="49" spans="1:11" ht="15.75">
      <c r="A49" s="174" t="s">
        <v>270</v>
      </c>
      <c r="B49" s="175" t="s">
        <v>281</v>
      </c>
      <c r="C49" s="96" t="s">
        <v>41</v>
      </c>
      <c r="D49" s="100">
        <f aca="true" t="shared" si="5" ref="D49:I49">D52</f>
        <v>42858.9</v>
      </c>
      <c r="E49" s="100">
        <f t="shared" si="5"/>
        <v>28312.1</v>
      </c>
      <c r="F49" s="100">
        <f t="shared" si="5"/>
        <v>66.05885825347826</v>
      </c>
      <c r="G49" s="98">
        <f t="shared" si="5"/>
        <v>4000</v>
      </c>
      <c r="H49" s="98">
        <f t="shared" si="5"/>
        <v>4000</v>
      </c>
      <c r="I49" s="98">
        <f t="shared" si="5"/>
        <v>6546.800000000003</v>
      </c>
      <c r="J49" s="100">
        <v>0</v>
      </c>
      <c r="K49" s="180" t="s">
        <v>282</v>
      </c>
    </row>
    <row r="50" spans="1:11" ht="15.75">
      <c r="A50" s="174"/>
      <c r="B50" s="175"/>
      <c r="C50" s="97" t="s">
        <v>37</v>
      </c>
      <c r="D50" s="101"/>
      <c r="E50" s="101"/>
      <c r="F50" s="101"/>
      <c r="G50" s="103"/>
      <c r="H50" s="103"/>
      <c r="I50" s="103"/>
      <c r="J50" s="101"/>
      <c r="K50" s="181"/>
    </row>
    <row r="51" spans="1:11" ht="24">
      <c r="A51" s="174"/>
      <c r="B51" s="175"/>
      <c r="C51" s="97" t="s">
        <v>2</v>
      </c>
      <c r="D51" s="101"/>
      <c r="E51" s="101"/>
      <c r="F51" s="101"/>
      <c r="G51" s="103"/>
      <c r="H51" s="103"/>
      <c r="I51" s="103"/>
      <c r="J51" s="101"/>
      <c r="K51" s="181"/>
    </row>
    <row r="52" spans="1:11" ht="15.75">
      <c r="A52" s="174"/>
      <c r="B52" s="175"/>
      <c r="C52" s="97" t="s">
        <v>258</v>
      </c>
      <c r="D52" s="101">
        <v>42858.9</v>
      </c>
      <c r="E52" s="101">
        <v>28312.1</v>
      </c>
      <c r="F52" s="101">
        <f>E52/D52*100</f>
        <v>66.05885825347826</v>
      </c>
      <c r="G52" s="103">
        <v>4000</v>
      </c>
      <c r="H52" s="103">
        <v>4000</v>
      </c>
      <c r="I52" s="103">
        <f>D52-H52-G52-E52</f>
        <v>6546.800000000003</v>
      </c>
      <c r="J52" s="101">
        <v>0</v>
      </c>
      <c r="K52" s="181"/>
    </row>
    <row r="53" spans="1:11" ht="36">
      <c r="A53" s="174"/>
      <c r="B53" s="175"/>
      <c r="C53" s="97" t="s">
        <v>261</v>
      </c>
      <c r="D53" s="101"/>
      <c r="E53" s="101"/>
      <c r="F53" s="101"/>
      <c r="G53" s="103"/>
      <c r="H53" s="103"/>
      <c r="I53" s="103"/>
      <c r="J53" s="101"/>
      <c r="K53" s="181"/>
    </row>
    <row r="54" spans="1:11" ht="24">
      <c r="A54" s="174"/>
      <c r="B54" s="175"/>
      <c r="C54" s="97" t="s">
        <v>263</v>
      </c>
      <c r="D54" s="101"/>
      <c r="E54" s="101"/>
      <c r="F54" s="101"/>
      <c r="G54" s="103"/>
      <c r="H54" s="103"/>
      <c r="I54" s="103"/>
      <c r="J54" s="101"/>
      <c r="K54" s="182"/>
    </row>
    <row r="55" spans="1:11" ht="15.75">
      <c r="A55" s="174" t="s">
        <v>283</v>
      </c>
      <c r="B55" s="175" t="s">
        <v>284</v>
      </c>
      <c r="C55" s="96" t="s">
        <v>41</v>
      </c>
      <c r="D55" s="100">
        <f>D58</f>
        <v>3319.7000000000003</v>
      </c>
      <c r="E55" s="100">
        <f>E58</f>
        <v>162.9</v>
      </c>
      <c r="F55" s="100">
        <f>F58</f>
        <v>4.907069915956261</v>
      </c>
      <c r="G55" s="98">
        <f>G58</f>
        <v>0</v>
      </c>
      <c r="H55" s="98">
        <f>H58</f>
        <v>0</v>
      </c>
      <c r="I55" s="98">
        <f>I61+I73+I67</f>
        <v>3156.8</v>
      </c>
      <c r="J55" s="100">
        <v>0</v>
      </c>
      <c r="K55" s="193"/>
    </row>
    <row r="56" spans="1:11" ht="15.75">
      <c r="A56" s="174"/>
      <c r="B56" s="175"/>
      <c r="C56" s="97" t="s">
        <v>37</v>
      </c>
      <c r="D56" s="101"/>
      <c r="E56" s="101"/>
      <c r="F56" s="101"/>
      <c r="G56" s="103"/>
      <c r="H56" s="103"/>
      <c r="I56" s="103"/>
      <c r="J56" s="101"/>
      <c r="K56" s="194"/>
    </row>
    <row r="57" spans="1:11" ht="24">
      <c r="A57" s="174"/>
      <c r="B57" s="175"/>
      <c r="C57" s="97" t="s">
        <v>2</v>
      </c>
      <c r="D57" s="101"/>
      <c r="E57" s="101"/>
      <c r="F57" s="101"/>
      <c r="G57" s="103"/>
      <c r="H57" s="103"/>
      <c r="I57" s="103"/>
      <c r="J57" s="101"/>
      <c r="K57" s="194"/>
    </row>
    <row r="58" spans="1:11" ht="15.75">
      <c r="A58" s="174"/>
      <c r="B58" s="175"/>
      <c r="C58" s="97" t="s">
        <v>258</v>
      </c>
      <c r="D58" s="101">
        <f>D64+D70+D76</f>
        <v>3319.7000000000003</v>
      </c>
      <c r="E58" s="101">
        <f>E64+E70+E76</f>
        <v>162.9</v>
      </c>
      <c r="F58" s="101">
        <f>E58/D58*100</f>
        <v>4.907069915956261</v>
      </c>
      <c r="G58" s="103">
        <v>0</v>
      </c>
      <c r="H58" s="103">
        <v>0</v>
      </c>
      <c r="I58" s="103">
        <f>I64+I70+I76</f>
        <v>3156.8</v>
      </c>
      <c r="J58" s="101">
        <v>0</v>
      </c>
      <c r="K58" s="194"/>
    </row>
    <row r="59" spans="1:11" ht="36">
      <c r="A59" s="174"/>
      <c r="B59" s="175"/>
      <c r="C59" s="97" t="s">
        <v>261</v>
      </c>
      <c r="D59" s="101">
        <f>D65+D71</f>
        <v>439.9</v>
      </c>
      <c r="E59" s="101">
        <f>E65+E71</f>
        <v>162.9</v>
      </c>
      <c r="F59" s="101">
        <f>E59/D59*100</f>
        <v>37.03114344169129</v>
      </c>
      <c r="G59" s="103">
        <v>0</v>
      </c>
      <c r="H59" s="103">
        <v>0</v>
      </c>
      <c r="I59" s="103">
        <f>I65+I71</f>
        <v>277</v>
      </c>
      <c r="J59" s="101">
        <v>0</v>
      </c>
      <c r="K59" s="194"/>
    </row>
    <row r="60" spans="1:11" ht="24">
      <c r="A60" s="174"/>
      <c r="B60" s="175"/>
      <c r="C60" s="97" t="s">
        <v>263</v>
      </c>
      <c r="D60" s="101"/>
      <c r="E60" s="101"/>
      <c r="F60" s="101"/>
      <c r="G60" s="103"/>
      <c r="H60" s="103"/>
      <c r="I60" s="103"/>
      <c r="J60" s="101"/>
      <c r="K60" s="195"/>
    </row>
    <row r="61" spans="1:11" ht="15.75">
      <c r="A61" s="174" t="s">
        <v>285</v>
      </c>
      <c r="B61" s="175" t="s">
        <v>286</v>
      </c>
      <c r="C61" s="96" t="s">
        <v>41</v>
      </c>
      <c r="D61" s="100">
        <f>D64</f>
        <v>162.9</v>
      </c>
      <c r="E61" s="100">
        <f>SUM(E64)</f>
        <v>162.9</v>
      </c>
      <c r="F61" s="100">
        <f>F64</f>
        <v>100</v>
      </c>
      <c r="G61" s="98">
        <f>G64</f>
        <v>0</v>
      </c>
      <c r="H61" s="98">
        <f>H64</f>
        <v>0</v>
      </c>
      <c r="I61" s="98">
        <v>0</v>
      </c>
      <c r="J61" s="100">
        <v>0</v>
      </c>
      <c r="K61" s="180" t="s">
        <v>287</v>
      </c>
    </row>
    <row r="62" spans="1:11" ht="15.75">
      <c r="A62" s="174"/>
      <c r="B62" s="175"/>
      <c r="C62" s="97" t="s">
        <v>37</v>
      </c>
      <c r="D62" s="101"/>
      <c r="E62" s="101"/>
      <c r="F62" s="101"/>
      <c r="G62" s="103"/>
      <c r="H62" s="103"/>
      <c r="I62" s="103"/>
      <c r="J62" s="101"/>
      <c r="K62" s="181"/>
    </row>
    <row r="63" spans="1:11" ht="24">
      <c r="A63" s="174"/>
      <c r="B63" s="175"/>
      <c r="C63" s="97" t="s">
        <v>2</v>
      </c>
      <c r="D63" s="101"/>
      <c r="E63" s="101"/>
      <c r="F63" s="101"/>
      <c r="G63" s="103"/>
      <c r="H63" s="103"/>
      <c r="I63" s="103"/>
      <c r="J63" s="101"/>
      <c r="K63" s="181"/>
    </row>
    <row r="64" spans="1:11" ht="15.75">
      <c r="A64" s="174"/>
      <c r="B64" s="175"/>
      <c r="C64" s="97" t="s">
        <v>258</v>
      </c>
      <c r="D64" s="101">
        <v>162.9</v>
      </c>
      <c r="E64" s="101">
        <v>162.9</v>
      </c>
      <c r="F64" s="101">
        <f>E64/D64*100</f>
        <v>100</v>
      </c>
      <c r="G64" s="103">
        <v>0</v>
      </c>
      <c r="H64" s="103">
        <v>0</v>
      </c>
      <c r="I64" s="103">
        <v>0</v>
      </c>
      <c r="J64" s="101"/>
      <c r="K64" s="181"/>
    </row>
    <row r="65" spans="1:11" ht="36">
      <c r="A65" s="174"/>
      <c r="B65" s="175"/>
      <c r="C65" s="97" t="s">
        <v>261</v>
      </c>
      <c r="D65" s="101">
        <v>162.9</v>
      </c>
      <c r="E65" s="101">
        <v>162.9</v>
      </c>
      <c r="F65" s="101">
        <f>E65/D65*100</f>
        <v>100</v>
      </c>
      <c r="G65" s="103">
        <v>0</v>
      </c>
      <c r="H65" s="103">
        <v>0</v>
      </c>
      <c r="I65" s="103">
        <v>0</v>
      </c>
      <c r="J65" s="101"/>
      <c r="K65" s="181"/>
    </row>
    <row r="66" spans="1:11" ht="24">
      <c r="A66" s="174"/>
      <c r="B66" s="175"/>
      <c r="C66" s="97" t="s">
        <v>263</v>
      </c>
      <c r="D66" s="101"/>
      <c r="E66" s="101"/>
      <c r="F66" s="101"/>
      <c r="G66" s="103"/>
      <c r="H66" s="103"/>
      <c r="I66" s="103"/>
      <c r="J66" s="101"/>
      <c r="K66" s="182"/>
    </row>
    <row r="67" spans="1:11" ht="15.75">
      <c r="A67" s="176" t="s">
        <v>116</v>
      </c>
      <c r="B67" s="175" t="s">
        <v>288</v>
      </c>
      <c r="C67" s="96" t="s">
        <v>41</v>
      </c>
      <c r="D67" s="100">
        <f>D70</f>
        <v>277</v>
      </c>
      <c r="E67" s="100">
        <f>SUM(E70)</f>
        <v>0</v>
      </c>
      <c r="F67" s="100">
        <f>F70</f>
        <v>0</v>
      </c>
      <c r="G67" s="98">
        <f>G70</f>
        <v>0</v>
      </c>
      <c r="H67" s="98">
        <f>H70</f>
        <v>0</v>
      </c>
      <c r="I67" s="98">
        <f>I70</f>
        <v>277</v>
      </c>
      <c r="J67" s="100">
        <v>0</v>
      </c>
      <c r="K67" s="180" t="s">
        <v>289</v>
      </c>
    </row>
    <row r="68" spans="1:11" ht="15.75">
      <c r="A68" s="177"/>
      <c r="B68" s="175"/>
      <c r="C68" s="97" t="s">
        <v>37</v>
      </c>
      <c r="D68" s="101"/>
      <c r="E68" s="101"/>
      <c r="F68" s="101"/>
      <c r="G68" s="103"/>
      <c r="H68" s="103"/>
      <c r="I68" s="103"/>
      <c r="J68" s="101"/>
      <c r="K68" s="181"/>
    </row>
    <row r="69" spans="1:11" ht="24">
      <c r="A69" s="177"/>
      <c r="B69" s="175"/>
      <c r="C69" s="97" t="s">
        <v>2</v>
      </c>
      <c r="D69" s="101"/>
      <c r="E69" s="101"/>
      <c r="F69" s="101"/>
      <c r="G69" s="103"/>
      <c r="H69" s="103"/>
      <c r="I69" s="103"/>
      <c r="J69" s="101"/>
      <c r="K69" s="181"/>
    </row>
    <row r="70" spans="1:11" ht="15.75">
      <c r="A70" s="177"/>
      <c r="B70" s="175"/>
      <c r="C70" s="97" t="s">
        <v>258</v>
      </c>
      <c r="D70" s="101">
        <v>277</v>
      </c>
      <c r="E70" s="101">
        <v>0</v>
      </c>
      <c r="F70" s="101">
        <f>E70/D70*100</f>
        <v>0</v>
      </c>
      <c r="G70" s="103">
        <v>0</v>
      </c>
      <c r="H70" s="103">
        <v>0</v>
      </c>
      <c r="I70" s="108">
        <v>277</v>
      </c>
      <c r="J70" s="101">
        <v>0</v>
      </c>
      <c r="K70" s="181"/>
    </row>
    <row r="71" spans="1:11" ht="36">
      <c r="A71" s="177"/>
      <c r="B71" s="175"/>
      <c r="C71" s="97" t="s">
        <v>261</v>
      </c>
      <c r="D71" s="101">
        <v>277</v>
      </c>
      <c r="E71" s="101">
        <v>0</v>
      </c>
      <c r="F71" s="101">
        <v>0</v>
      </c>
      <c r="G71" s="103">
        <v>0</v>
      </c>
      <c r="H71" s="103">
        <v>0</v>
      </c>
      <c r="I71" s="108">
        <v>277</v>
      </c>
      <c r="J71" s="101">
        <v>0</v>
      </c>
      <c r="K71" s="181"/>
    </row>
    <row r="72" spans="1:11" ht="24">
      <c r="A72" s="178"/>
      <c r="B72" s="175"/>
      <c r="C72" s="97" t="s">
        <v>263</v>
      </c>
      <c r="D72" s="101"/>
      <c r="E72" s="101"/>
      <c r="F72" s="101"/>
      <c r="G72" s="103"/>
      <c r="H72" s="103"/>
      <c r="I72" s="103"/>
      <c r="J72" s="101"/>
      <c r="K72" s="182"/>
    </row>
    <row r="73" spans="1:11" ht="26.25" customHeight="1">
      <c r="A73" s="174" t="s">
        <v>119</v>
      </c>
      <c r="B73" s="175" t="s">
        <v>290</v>
      </c>
      <c r="C73" s="96" t="s">
        <v>41</v>
      </c>
      <c r="D73" s="100">
        <f>D76</f>
        <v>2879.8</v>
      </c>
      <c r="E73" s="100">
        <f>E76</f>
        <v>0</v>
      </c>
      <c r="F73" s="100">
        <v>0</v>
      </c>
      <c r="G73" s="98">
        <f>G76</f>
        <v>0</v>
      </c>
      <c r="H73" s="98">
        <f>H76</f>
        <v>0</v>
      </c>
      <c r="I73" s="98">
        <f>I76</f>
        <v>2879.8</v>
      </c>
      <c r="J73" s="100">
        <v>0</v>
      </c>
      <c r="K73" s="180" t="s">
        <v>293</v>
      </c>
    </row>
    <row r="74" spans="1:11" ht="23.25" customHeight="1">
      <c r="A74" s="174"/>
      <c r="B74" s="175"/>
      <c r="C74" s="97" t="s">
        <v>37</v>
      </c>
      <c r="D74" s="101"/>
      <c r="E74" s="101"/>
      <c r="F74" s="101"/>
      <c r="G74" s="103"/>
      <c r="H74" s="103"/>
      <c r="I74" s="103"/>
      <c r="J74" s="109"/>
      <c r="K74" s="188"/>
    </row>
    <row r="75" spans="1:11" ht="24">
      <c r="A75" s="174"/>
      <c r="B75" s="175"/>
      <c r="C75" s="97" t="s">
        <v>2</v>
      </c>
      <c r="D75" s="101"/>
      <c r="E75" s="101"/>
      <c r="F75" s="101"/>
      <c r="G75" s="103"/>
      <c r="H75" s="103"/>
      <c r="I75" s="103"/>
      <c r="J75" s="109"/>
      <c r="K75" s="188"/>
    </row>
    <row r="76" spans="1:11" ht="24.75" customHeight="1">
      <c r="A76" s="174"/>
      <c r="B76" s="175"/>
      <c r="C76" s="97" t="s">
        <v>258</v>
      </c>
      <c r="D76" s="101">
        <v>2879.8</v>
      </c>
      <c r="E76" s="101">
        <v>0</v>
      </c>
      <c r="F76" s="101">
        <v>0</v>
      </c>
      <c r="G76" s="103">
        <v>0</v>
      </c>
      <c r="H76" s="103">
        <v>0</v>
      </c>
      <c r="I76" s="103">
        <v>2879.8</v>
      </c>
      <c r="J76" s="109">
        <v>0</v>
      </c>
      <c r="K76" s="188"/>
    </row>
    <row r="77" spans="1:11" ht="42.75" customHeight="1">
      <c r="A77" s="174"/>
      <c r="B77" s="175"/>
      <c r="C77" s="97" t="s">
        <v>261</v>
      </c>
      <c r="D77" s="101"/>
      <c r="E77" s="101"/>
      <c r="F77" s="101"/>
      <c r="G77" s="103"/>
      <c r="H77" s="103"/>
      <c r="I77" s="103"/>
      <c r="J77" s="109"/>
      <c r="K77" s="188"/>
    </row>
    <row r="78" spans="1:11" ht="28.5" customHeight="1">
      <c r="A78" s="174"/>
      <c r="B78" s="175"/>
      <c r="C78" s="97" t="s">
        <v>263</v>
      </c>
      <c r="D78" s="101"/>
      <c r="E78" s="101"/>
      <c r="F78" s="101"/>
      <c r="G78" s="101"/>
      <c r="H78" s="101"/>
      <c r="I78" s="101"/>
      <c r="J78" s="109"/>
      <c r="K78" s="189"/>
    </row>
  </sheetData>
  <sheetProtection/>
  <mergeCells count="47">
    <mergeCell ref="K73:K78"/>
    <mergeCell ref="A73:A78"/>
    <mergeCell ref="B73:B78"/>
    <mergeCell ref="K7:K12"/>
    <mergeCell ref="K55:K60"/>
    <mergeCell ref="K13:K18"/>
    <mergeCell ref="K19:K24"/>
    <mergeCell ref="K25:K30"/>
    <mergeCell ref="K31:K36"/>
    <mergeCell ref="K37:K42"/>
    <mergeCell ref="K43:K48"/>
    <mergeCell ref="K49:K54"/>
    <mergeCell ref="A19:A24"/>
    <mergeCell ref="B19:B24"/>
    <mergeCell ref="A25:A30"/>
    <mergeCell ref="B25:B30"/>
    <mergeCell ref="A37:A42"/>
    <mergeCell ref="B37:B42"/>
    <mergeCell ref="A43:A48"/>
    <mergeCell ref="A67:A72"/>
    <mergeCell ref="B67:B72"/>
    <mergeCell ref="A49:A54"/>
    <mergeCell ref="B49:B54"/>
    <mergeCell ref="K61:K66"/>
    <mergeCell ref="K67:K72"/>
    <mergeCell ref="A31:A36"/>
    <mergeCell ref="B31:B36"/>
    <mergeCell ref="B43:B48"/>
    <mergeCell ref="A55:A60"/>
    <mergeCell ref="B55:B60"/>
    <mergeCell ref="A61:A66"/>
    <mergeCell ref="B61:B66"/>
    <mergeCell ref="A5:A6"/>
    <mergeCell ref="B5:B6"/>
    <mergeCell ref="K5:K6"/>
    <mergeCell ref="A7:B12"/>
    <mergeCell ref="A13:A18"/>
    <mergeCell ref="B13:B18"/>
    <mergeCell ref="A1:K1"/>
    <mergeCell ref="E2:F3"/>
    <mergeCell ref="C2:C4"/>
    <mergeCell ref="B2:B4"/>
    <mergeCell ref="D2:D4"/>
    <mergeCell ref="J2:J4"/>
    <mergeCell ref="K2:K4"/>
    <mergeCell ref="G2:I3"/>
    <mergeCell ref="A2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2022-10-24T09:43:46Z</cp:lastPrinted>
  <dcterms:created xsi:type="dcterms:W3CDTF">2011-05-17T05:04:33Z</dcterms:created>
  <dcterms:modified xsi:type="dcterms:W3CDTF">2022-10-24T12:30:58Z</dcterms:modified>
  <cp:category/>
  <cp:version/>
  <cp:contentType/>
  <cp:contentStatus/>
</cp:coreProperties>
</file>