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SHARE\Ekonom\Программы\All\2022\разное\Итоги\год\Ответы\Образование\"/>
    </mc:Choice>
  </mc:AlternateContent>
  <bookViews>
    <workbookView xWindow="0" yWindow="0" windowWidth="28800" windowHeight="11730"/>
  </bookViews>
  <sheets>
    <sheet name="на 01.01.2023" sheetId="28" r:id="rId1"/>
    <sheet name="Лист1" sheetId="29" r:id="rId2"/>
  </sheets>
  <definedNames>
    <definedName name="_xlnm.Print_Titles" localSheetId="0">'на 01.01.2023'!$7:$10</definedName>
    <definedName name="_xlnm.Print_Area" localSheetId="0">'на 01.01.2023'!$A$1:$M$413</definedName>
  </definedNames>
  <calcPr calcId="152511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28" l="1"/>
  <c r="E83" i="28"/>
  <c r="E392" i="28" l="1"/>
  <c r="E387" i="28"/>
  <c r="D387" i="28"/>
  <c r="F395" i="28"/>
  <c r="E394" i="28"/>
  <c r="D394" i="28"/>
  <c r="E324" i="28"/>
  <c r="D359" i="28"/>
  <c r="F394" i="28" l="1"/>
  <c r="D228" i="28"/>
  <c r="D305" i="28"/>
  <c r="E301" i="28"/>
  <c r="D301" i="28"/>
  <c r="F302" i="28"/>
  <c r="F204" i="28" l="1"/>
  <c r="E207" i="28"/>
  <c r="D207" i="28"/>
  <c r="E193" i="28"/>
  <c r="D193" i="28"/>
  <c r="E187" i="28"/>
  <c r="D187" i="28"/>
  <c r="F192" i="28"/>
  <c r="F191" i="28"/>
  <c r="E190" i="28"/>
  <c r="D190" i="28"/>
  <c r="D44" i="28"/>
  <c r="E20" i="28"/>
  <c r="D18" i="28"/>
  <c r="D25" i="28" s="1"/>
  <c r="D24" i="28" s="1"/>
  <c r="F190" i="28" l="1"/>
  <c r="R409" i="28"/>
  <c r="D77" i="28" l="1"/>
  <c r="E359" i="28" l="1"/>
  <c r="E102" i="28"/>
  <c r="D97" i="28"/>
  <c r="E39" i="28" l="1"/>
  <c r="E34" i="28"/>
  <c r="E31" i="28"/>
  <c r="E22" i="28"/>
  <c r="D75" i="28" l="1"/>
  <c r="D275" i="28" l="1"/>
  <c r="F375" i="28"/>
  <c r="F376" i="28"/>
  <c r="E374" i="28"/>
  <c r="D374" i="28"/>
  <c r="D363" i="28"/>
  <c r="E331" i="28"/>
  <c r="E325" i="28" s="1"/>
  <c r="F336" i="28"/>
  <c r="E335" i="28"/>
  <c r="D341" i="28"/>
  <c r="E341" i="28"/>
  <c r="F341" i="28" s="1"/>
  <c r="F343" i="28"/>
  <c r="F342" i="28"/>
  <c r="E321" i="28"/>
  <c r="F374" i="28" l="1"/>
  <c r="E329" i="28"/>
  <c r="E257" i="28"/>
  <c r="F303" i="28"/>
  <c r="F298" i="28"/>
  <c r="L297" i="28"/>
  <c r="K297" i="28"/>
  <c r="J297" i="28"/>
  <c r="I297" i="28"/>
  <c r="H297" i="28"/>
  <c r="G297" i="28"/>
  <c r="E297" i="28"/>
  <c r="D297" i="28"/>
  <c r="F296" i="28"/>
  <c r="G301" i="28"/>
  <c r="H301" i="28"/>
  <c r="I301" i="28"/>
  <c r="J301" i="28"/>
  <c r="K301" i="28"/>
  <c r="L301" i="28"/>
  <c r="N301" i="28"/>
  <c r="O301" i="28"/>
  <c r="P301" i="28"/>
  <c r="Q301" i="28"/>
  <c r="F301" i="28" l="1"/>
  <c r="F297" i="28"/>
  <c r="D282" i="28"/>
  <c r="D240" i="28" l="1"/>
  <c r="D39" i="28"/>
  <c r="E18" i="28"/>
  <c r="L331" i="28" l="1"/>
  <c r="K331" i="28"/>
  <c r="J331" i="28"/>
  <c r="I331" i="28"/>
  <c r="L282" i="28"/>
  <c r="K138" i="28"/>
  <c r="L138" i="28"/>
  <c r="J138" i="28"/>
  <c r="H121" i="28"/>
  <c r="I121" i="28"/>
  <c r="J121" i="28"/>
  <c r="K121" i="28"/>
  <c r="L121" i="28"/>
  <c r="G121" i="28"/>
  <c r="H119" i="28"/>
  <c r="I119" i="28"/>
  <c r="J119" i="28"/>
  <c r="K119" i="28"/>
  <c r="L119" i="28"/>
  <c r="G119" i="28"/>
  <c r="H117" i="28"/>
  <c r="I117" i="28"/>
  <c r="J117" i="28"/>
  <c r="K117" i="28"/>
  <c r="L117" i="28"/>
  <c r="G117" i="28"/>
  <c r="I105" i="28"/>
  <c r="J105" i="28"/>
  <c r="K105" i="28"/>
  <c r="L105" i="28"/>
  <c r="H105" i="28"/>
  <c r="I103" i="28"/>
  <c r="J103" i="28"/>
  <c r="K103" i="28"/>
  <c r="L103" i="28"/>
  <c r="H103" i="28"/>
  <c r="H97" i="28"/>
  <c r="I97" i="28"/>
  <c r="J97" i="28"/>
  <c r="K97" i="28"/>
  <c r="L97" i="28"/>
  <c r="G97" i="28"/>
  <c r="H95" i="28"/>
  <c r="I95" i="28"/>
  <c r="J95" i="28"/>
  <c r="K95" i="28"/>
  <c r="L95" i="28"/>
  <c r="G95" i="28"/>
  <c r="I89" i="28"/>
  <c r="J89" i="28"/>
  <c r="K89" i="28"/>
  <c r="L89" i="28"/>
  <c r="H89" i="28"/>
  <c r="I85" i="28"/>
  <c r="H85" i="28"/>
  <c r="I81" i="28"/>
  <c r="J77" i="28"/>
  <c r="I77" i="28"/>
  <c r="J75" i="28"/>
  <c r="K75" i="28"/>
  <c r="I75" i="28"/>
  <c r="K30" i="28"/>
  <c r="L30" i="28"/>
  <c r="J30" i="28"/>
  <c r="J22" i="28"/>
  <c r="K22" i="28"/>
  <c r="L22" i="28"/>
  <c r="I22" i="28"/>
  <c r="J20" i="28"/>
  <c r="K20" i="28"/>
  <c r="L20" i="28"/>
  <c r="I20" i="28"/>
  <c r="J18" i="28"/>
  <c r="K18" i="28"/>
  <c r="L18" i="28"/>
  <c r="I18" i="28"/>
  <c r="D335" i="28" l="1"/>
  <c r="F335" i="28" s="1"/>
  <c r="E282" i="28"/>
  <c r="P159" i="28"/>
  <c r="P156" i="28" s="1"/>
  <c r="Q159" i="28"/>
  <c r="Q156" i="28" s="1"/>
  <c r="N161" i="28"/>
  <c r="N159" i="28" s="1"/>
  <c r="N156" i="28" s="1"/>
  <c r="O161" i="28"/>
  <c r="O159" i="28" s="1"/>
  <c r="O156" i="28" s="1"/>
  <c r="F45" i="28"/>
  <c r="E30" i="28"/>
  <c r="E28" i="28" s="1"/>
  <c r="D30" i="28"/>
  <c r="F43" i="28"/>
  <c r="E42" i="28"/>
  <c r="D42" i="28"/>
  <c r="F42" i="28" l="1"/>
  <c r="E74" i="28"/>
  <c r="L387" i="28" l="1"/>
  <c r="K387" i="28"/>
  <c r="K386" i="28" s="1"/>
  <c r="J387" i="28"/>
  <c r="J386" i="28" s="1"/>
  <c r="I387" i="28"/>
  <c r="I386" i="28" s="1"/>
  <c r="H387" i="28"/>
  <c r="G387" i="28"/>
  <c r="G386" i="28" s="1"/>
  <c r="L396" i="28"/>
  <c r="K396" i="28"/>
  <c r="J396" i="28"/>
  <c r="I396" i="28"/>
  <c r="H396" i="28"/>
  <c r="G396" i="28"/>
  <c r="L392" i="28"/>
  <c r="K392" i="28"/>
  <c r="J392" i="28"/>
  <c r="I392" i="28"/>
  <c r="H392" i="28"/>
  <c r="G392" i="28"/>
  <c r="L390" i="28"/>
  <c r="K390" i="28"/>
  <c r="J390" i="28"/>
  <c r="I390" i="28"/>
  <c r="H390" i="28"/>
  <c r="G390" i="28"/>
  <c r="L388" i="28"/>
  <c r="K388" i="28"/>
  <c r="J388" i="28"/>
  <c r="I388" i="28"/>
  <c r="H388" i="28"/>
  <c r="G388" i="28"/>
  <c r="L370" i="28"/>
  <c r="L369" i="28" s="1"/>
  <c r="K370" i="28"/>
  <c r="K369" i="28" s="1"/>
  <c r="J370" i="28"/>
  <c r="J369" i="28" s="1"/>
  <c r="I370" i="28"/>
  <c r="I369" i="28" s="1"/>
  <c r="H370" i="28"/>
  <c r="H369" i="28" s="1"/>
  <c r="G370" i="28"/>
  <c r="G369" i="28" s="1"/>
  <c r="L371" i="28"/>
  <c r="K371" i="28"/>
  <c r="J371" i="28"/>
  <c r="I371" i="28"/>
  <c r="H371" i="28"/>
  <c r="G371" i="28"/>
  <c r="L374" i="28"/>
  <c r="K374" i="28"/>
  <c r="J374" i="28"/>
  <c r="I374" i="28"/>
  <c r="H374" i="28"/>
  <c r="G374" i="28"/>
  <c r="L330" i="28"/>
  <c r="L324" i="28" s="1"/>
  <c r="K324" i="28"/>
  <c r="J330" i="28"/>
  <c r="J324" i="28" s="1"/>
  <c r="I330" i="28"/>
  <c r="I324" i="28" s="1"/>
  <c r="H330" i="28"/>
  <c r="H324" i="28" s="1"/>
  <c r="G330" i="28"/>
  <c r="L325" i="28"/>
  <c r="K325" i="28"/>
  <c r="I325" i="28"/>
  <c r="H325" i="28"/>
  <c r="G331" i="28"/>
  <c r="G325" i="28" s="1"/>
  <c r="L363" i="28"/>
  <c r="K363" i="28"/>
  <c r="J363" i="28"/>
  <c r="I363" i="28"/>
  <c r="H363" i="28"/>
  <c r="G363" i="28"/>
  <c r="L361" i="28"/>
  <c r="K361" i="28"/>
  <c r="J361" i="28"/>
  <c r="I361" i="28"/>
  <c r="H361" i="28"/>
  <c r="G361" i="28"/>
  <c r="H359" i="28"/>
  <c r="I359" i="28"/>
  <c r="J359" i="28"/>
  <c r="K359" i="28"/>
  <c r="L359" i="28"/>
  <c r="G359" i="28"/>
  <c r="L341" i="28"/>
  <c r="K341" i="28"/>
  <c r="J341" i="28"/>
  <c r="I341" i="28"/>
  <c r="H341" i="28"/>
  <c r="G341" i="28"/>
  <c r="H335" i="28"/>
  <c r="I335" i="28"/>
  <c r="J335" i="28"/>
  <c r="K335" i="28"/>
  <c r="L335" i="28"/>
  <c r="G335" i="28"/>
  <c r="L321" i="28"/>
  <c r="K321" i="28"/>
  <c r="J321" i="28"/>
  <c r="I321" i="28"/>
  <c r="H321" i="28"/>
  <c r="G321" i="28"/>
  <c r="L319" i="28"/>
  <c r="K319" i="28"/>
  <c r="J319" i="28"/>
  <c r="I319" i="28"/>
  <c r="H319" i="28"/>
  <c r="G319" i="28"/>
  <c r="J329" i="28" l="1"/>
  <c r="L399" i="28"/>
  <c r="G329" i="28"/>
  <c r="H329" i="28"/>
  <c r="H399" i="28"/>
  <c r="I400" i="28"/>
  <c r="I323" i="28"/>
  <c r="I399" i="28"/>
  <c r="L323" i="28"/>
  <c r="K323" i="28"/>
  <c r="K399" i="28"/>
  <c r="H323" i="28"/>
  <c r="K400" i="28"/>
  <c r="I329" i="28"/>
  <c r="G324" i="28"/>
  <c r="G323" i="28" s="1"/>
  <c r="L386" i="28"/>
  <c r="J399" i="28"/>
  <c r="L400" i="28"/>
  <c r="K329" i="28"/>
  <c r="J325" i="28"/>
  <c r="J400" i="28" s="1"/>
  <c r="L329" i="28"/>
  <c r="H386" i="28"/>
  <c r="G400" i="28"/>
  <c r="H400" i="28"/>
  <c r="L295" i="28"/>
  <c r="K295" i="28"/>
  <c r="J295" i="28"/>
  <c r="I295" i="28"/>
  <c r="H295" i="28"/>
  <c r="G295" i="28"/>
  <c r="L270" i="28"/>
  <c r="K282" i="28"/>
  <c r="K270" i="28" s="1"/>
  <c r="J282" i="28"/>
  <c r="J281" i="28" s="1"/>
  <c r="I282" i="28"/>
  <c r="I281" i="28" s="1"/>
  <c r="H281" i="28"/>
  <c r="G270" i="28"/>
  <c r="L283" i="28"/>
  <c r="K283" i="28"/>
  <c r="J283" i="28"/>
  <c r="I283" i="28"/>
  <c r="H283" i="28"/>
  <c r="G283" i="28"/>
  <c r="L285" i="28"/>
  <c r="K285" i="28"/>
  <c r="J285" i="28"/>
  <c r="I285" i="28"/>
  <c r="H285" i="28"/>
  <c r="G285" i="28"/>
  <c r="L281" i="28"/>
  <c r="L275" i="28"/>
  <c r="K275" i="28"/>
  <c r="J275" i="28"/>
  <c r="I275" i="28"/>
  <c r="H275" i="28"/>
  <c r="G275" i="28"/>
  <c r="L257" i="28"/>
  <c r="L255" i="28" s="1"/>
  <c r="K257" i="28"/>
  <c r="K255" i="28" s="1"/>
  <c r="J257" i="28"/>
  <c r="J255" i="28" s="1"/>
  <c r="I257" i="28"/>
  <c r="I255" i="28" s="1"/>
  <c r="H255" i="28"/>
  <c r="G255" i="28"/>
  <c r="L265" i="28"/>
  <c r="K265" i="28"/>
  <c r="J265" i="28"/>
  <c r="I265" i="28"/>
  <c r="H265" i="28"/>
  <c r="G265" i="28"/>
  <c r="L263" i="28"/>
  <c r="K263" i="28"/>
  <c r="J263" i="28"/>
  <c r="I263" i="28"/>
  <c r="H263" i="28"/>
  <c r="G263" i="28"/>
  <c r="L261" i="28"/>
  <c r="K261" i="28"/>
  <c r="J261" i="28"/>
  <c r="I261" i="28"/>
  <c r="H261" i="28"/>
  <c r="G261" i="28"/>
  <c r="L251" i="28"/>
  <c r="K251" i="28"/>
  <c r="J251" i="28"/>
  <c r="I251" i="28"/>
  <c r="H251" i="28"/>
  <c r="G251" i="28"/>
  <c r="L228" i="28"/>
  <c r="L305" i="28" s="1"/>
  <c r="L406" i="28" s="1"/>
  <c r="K228" i="28"/>
  <c r="J228" i="28"/>
  <c r="J305" i="28" s="1"/>
  <c r="I228" i="28"/>
  <c r="I305" i="28" s="1"/>
  <c r="H228" i="28"/>
  <c r="G228" i="28"/>
  <c r="G305" i="28" s="1"/>
  <c r="G406" i="28" s="1"/>
  <c r="L229" i="28"/>
  <c r="L306" i="28" s="1"/>
  <c r="L407" i="28" s="1"/>
  <c r="L13" i="28" s="1"/>
  <c r="K229" i="28"/>
  <c r="K306" i="28" s="1"/>
  <c r="J229" i="28"/>
  <c r="J306" i="28" s="1"/>
  <c r="I229" i="28"/>
  <c r="I306" i="28" s="1"/>
  <c r="H229" i="28"/>
  <c r="H306" i="28" s="1"/>
  <c r="H407" i="28" s="1"/>
  <c r="H13" i="28" s="1"/>
  <c r="G229" i="28"/>
  <c r="G306" i="28" s="1"/>
  <c r="L233" i="28"/>
  <c r="K233" i="28"/>
  <c r="J233" i="28"/>
  <c r="I233" i="28"/>
  <c r="H233" i="28"/>
  <c r="G233" i="28"/>
  <c r="L242" i="28"/>
  <c r="H242" i="28"/>
  <c r="I245" i="28"/>
  <c r="I242" i="28" s="1"/>
  <c r="J245" i="28"/>
  <c r="J242" i="28" s="1"/>
  <c r="K245" i="28"/>
  <c r="K242" i="28" s="1"/>
  <c r="L232" i="28"/>
  <c r="L230" i="28" s="1"/>
  <c r="G232" i="28"/>
  <c r="G230" i="28" s="1"/>
  <c r="L240" i="28"/>
  <c r="K240" i="28"/>
  <c r="J240" i="28"/>
  <c r="I240" i="28"/>
  <c r="H240" i="28"/>
  <c r="G240" i="28"/>
  <c r="L238" i="28"/>
  <c r="K238" i="28"/>
  <c r="J238" i="28"/>
  <c r="I238" i="28"/>
  <c r="H238" i="28"/>
  <c r="G238" i="28"/>
  <c r="L236" i="28"/>
  <c r="K236" i="28"/>
  <c r="J236" i="28"/>
  <c r="I236" i="28"/>
  <c r="H236" i="28"/>
  <c r="G236" i="28"/>
  <c r="L234" i="28"/>
  <c r="K234" i="28"/>
  <c r="J234" i="28"/>
  <c r="I234" i="28"/>
  <c r="H234" i="28"/>
  <c r="G234" i="28"/>
  <c r="L207" i="28"/>
  <c r="K207" i="28"/>
  <c r="J207" i="28"/>
  <c r="I207" i="28"/>
  <c r="H207" i="28"/>
  <c r="G207" i="28"/>
  <c r="L132" i="28"/>
  <c r="K132" i="28"/>
  <c r="J132" i="28"/>
  <c r="I132" i="28"/>
  <c r="H132" i="28"/>
  <c r="G132" i="28"/>
  <c r="H134" i="28"/>
  <c r="I134" i="28"/>
  <c r="I203" i="28" s="1"/>
  <c r="I201" i="28" s="1"/>
  <c r="J134" i="28"/>
  <c r="J203" i="28" s="1"/>
  <c r="J201" i="28" s="1"/>
  <c r="K134" i="28"/>
  <c r="K203" i="28" s="1"/>
  <c r="K201" i="28" s="1"/>
  <c r="L134" i="28"/>
  <c r="L203" i="28" s="1"/>
  <c r="L201" i="28" s="1"/>
  <c r="G134" i="28"/>
  <c r="G203" i="28" s="1"/>
  <c r="G201" i="28" s="1"/>
  <c r="H203" i="28"/>
  <c r="H201" i="28" s="1"/>
  <c r="L193" i="28"/>
  <c r="L187" i="28" s="1"/>
  <c r="L186" i="28" s="1"/>
  <c r="K193" i="28"/>
  <c r="K187" i="28" s="1"/>
  <c r="K186" i="28" s="1"/>
  <c r="J193" i="28"/>
  <c r="J187" i="28" s="1"/>
  <c r="J186" i="28" s="1"/>
  <c r="I193" i="28"/>
  <c r="I187" i="28" s="1"/>
  <c r="I186" i="28" s="1"/>
  <c r="H193" i="28"/>
  <c r="H187" i="28" s="1"/>
  <c r="H186" i="28" s="1"/>
  <c r="G193" i="28"/>
  <c r="G187" i="28" s="1"/>
  <c r="G186" i="28" s="1"/>
  <c r="J270" i="28" l="1"/>
  <c r="J267" i="28" s="1"/>
  <c r="J323" i="28"/>
  <c r="H232" i="28"/>
  <c r="H230" i="28" s="1"/>
  <c r="H227" i="28" s="1"/>
  <c r="L307" i="28"/>
  <c r="L304" i="28" s="1"/>
  <c r="G227" i="28"/>
  <c r="K267" i="28"/>
  <c r="J406" i="28"/>
  <c r="G307" i="28"/>
  <c r="G304" i="28" s="1"/>
  <c r="G267" i="28"/>
  <c r="I406" i="28"/>
  <c r="J232" i="28"/>
  <c r="J230" i="28" s="1"/>
  <c r="J227" i="28" s="1"/>
  <c r="J307" i="28"/>
  <c r="J304" i="28" s="1"/>
  <c r="H305" i="28"/>
  <c r="I232" i="28"/>
  <c r="I230" i="28" s="1"/>
  <c r="I227" i="28" s="1"/>
  <c r="L267" i="28"/>
  <c r="G12" i="28"/>
  <c r="G242" i="28"/>
  <c r="K232" i="28"/>
  <c r="K230" i="28" s="1"/>
  <c r="K227" i="28" s="1"/>
  <c r="G281" i="28"/>
  <c r="G399" i="28"/>
  <c r="H398" i="28"/>
  <c r="K281" i="28"/>
  <c r="H270" i="28"/>
  <c r="L227" i="28"/>
  <c r="I270" i="28"/>
  <c r="K305" i="28"/>
  <c r="L398" i="28"/>
  <c r="L12" i="28"/>
  <c r="J407" i="28"/>
  <c r="J13" i="28" s="1"/>
  <c r="J398" i="28"/>
  <c r="K407" i="28"/>
  <c r="K13" i="28" s="1"/>
  <c r="K398" i="28"/>
  <c r="I407" i="28"/>
  <c r="I13" i="28" s="1"/>
  <c r="I398" i="28"/>
  <c r="H151" i="28"/>
  <c r="I151" i="28"/>
  <c r="J151" i="28"/>
  <c r="K151" i="28"/>
  <c r="L151" i="28"/>
  <c r="G151" i="28"/>
  <c r="H152" i="28"/>
  <c r="I152" i="28"/>
  <c r="J152" i="28"/>
  <c r="K152" i="28"/>
  <c r="L152" i="28"/>
  <c r="G152" i="28"/>
  <c r="L144" i="28"/>
  <c r="K144" i="28"/>
  <c r="J144" i="28"/>
  <c r="I144" i="28"/>
  <c r="H144" i="28"/>
  <c r="G144" i="28"/>
  <c r="L141" i="28"/>
  <c r="K141" i="28"/>
  <c r="J141" i="28"/>
  <c r="I141" i="28"/>
  <c r="H141" i="28"/>
  <c r="G141" i="28"/>
  <c r="I138" i="28"/>
  <c r="H138" i="28"/>
  <c r="G138" i="28"/>
  <c r="L126" i="28"/>
  <c r="K126" i="28"/>
  <c r="J126" i="28"/>
  <c r="I126" i="28"/>
  <c r="H126" i="28"/>
  <c r="G126" i="28"/>
  <c r="L74" i="28"/>
  <c r="L73" i="28" s="1"/>
  <c r="K74" i="28"/>
  <c r="K73" i="28" s="1"/>
  <c r="J74" i="28"/>
  <c r="J73" i="28" s="1"/>
  <c r="I74" i="28"/>
  <c r="I73" i="28" s="1"/>
  <c r="H74" i="28"/>
  <c r="H73" i="28" s="1"/>
  <c r="G74" i="28"/>
  <c r="G73" i="28" s="1"/>
  <c r="D74" i="28"/>
  <c r="D73" i="28" s="1"/>
  <c r="L84" i="28"/>
  <c r="L83" i="28" s="1"/>
  <c r="K84" i="28"/>
  <c r="K83" i="28" s="1"/>
  <c r="J84" i="28"/>
  <c r="J83" i="28" s="1"/>
  <c r="I84" i="28"/>
  <c r="I83" i="28" s="1"/>
  <c r="H84" i="28"/>
  <c r="H83" i="28" s="1"/>
  <c r="G84" i="28"/>
  <c r="G83" i="28" s="1"/>
  <c r="I150" i="28" l="1"/>
  <c r="G150" i="28"/>
  <c r="H150" i="28"/>
  <c r="K307" i="28"/>
  <c r="K304" i="28" s="1"/>
  <c r="L150" i="28"/>
  <c r="J150" i="28"/>
  <c r="G398" i="28"/>
  <c r="G407" i="28"/>
  <c r="K150" i="28"/>
  <c r="I12" i="28"/>
  <c r="H267" i="28"/>
  <c r="H307" i="28"/>
  <c r="H304" i="28" s="1"/>
  <c r="I267" i="28"/>
  <c r="I307" i="28"/>
  <c r="K406" i="28"/>
  <c r="H406" i="28"/>
  <c r="J12" i="28"/>
  <c r="G116" i="28"/>
  <c r="G115" i="28" s="1"/>
  <c r="L116" i="28"/>
  <c r="L115" i="28" s="1"/>
  <c r="K116" i="28"/>
  <c r="K115" i="28" s="1"/>
  <c r="J116" i="28"/>
  <c r="J115" i="28" s="1"/>
  <c r="I116" i="28"/>
  <c r="I115" i="28" s="1"/>
  <c r="H116" i="28"/>
  <c r="H115" i="28" s="1"/>
  <c r="L102" i="28"/>
  <c r="L101" i="28" s="1"/>
  <c r="K102" i="28"/>
  <c r="K101" i="28" s="1"/>
  <c r="J102" i="28"/>
  <c r="J101" i="28" s="1"/>
  <c r="I102" i="28"/>
  <c r="I101" i="28" s="1"/>
  <c r="H102" i="28"/>
  <c r="H101" i="28" s="1"/>
  <c r="G102" i="28"/>
  <c r="G101" i="28" s="1"/>
  <c r="L94" i="28"/>
  <c r="L93" i="28" s="1"/>
  <c r="K94" i="28"/>
  <c r="K93" i="28" s="1"/>
  <c r="J94" i="28"/>
  <c r="J93" i="28" s="1"/>
  <c r="I94" i="28"/>
  <c r="I93" i="28" s="1"/>
  <c r="H94" i="28"/>
  <c r="H93" i="28" s="1"/>
  <c r="G94" i="28"/>
  <c r="G93" i="28" s="1"/>
  <c r="L28" i="28"/>
  <c r="K28" i="28"/>
  <c r="J29" i="28"/>
  <c r="I30" i="28"/>
  <c r="I29" i="28" s="1"/>
  <c r="H30" i="28"/>
  <c r="H28" i="28" s="1"/>
  <c r="H27" i="28" s="1"/>
  <c r="G30" i="28"/>
  <c r="G28" i="28" s="1"/>
  <c r="I25" i="28"/>
  <c r="I24" i="28" s="1"/>
  <c r="J25" i="28"/>
  <c r="J24" i="28" s="1"/>
  <c r="K25" i="28"/>
  <c r="K24" i="28" s="1"/>
  <c r="L25" i="28"/>
  <c r="L24" i="28" s="1"/>
  <c r="H124" i="28" l="1"/>
  <c r="H123" i="28" s="1"/>
  <c r="H408" i="28" s="1"/>
  <c r="H14" i="28" s="1"/>
  <c r="K27" i="28"/>
  <c r="K124" i="28"/>
  <c r="K123" i="28" s="1"/>
  <c r="K408" i="28" s="1"/>
  <c r="K14" i="28" s="1"/>
  <c r="K12" i="28"/>
  <c r="G13" i="28"/>
  <c r="J28" i="28"/>
  <c r="L27" i="28"/>
  <c r="L124" i="28"/>
  <c r="L123" i="28" s="1"/>
  <c r="L408" i="28" s="1"/>
  <c r="I28" i="28"/>
  <c r="H12" i="28"/>
  <c r="G27" i="28"/>
  <c r="G124" i="28"/>
  <c r="G123" i="28" s="1"/>
  <c r="G408" i="28" s="1"/>
  <c r="G14" i="28" s="1"/>
  <c r="I304" i="28"/>
  <c r="L29" i="28"/>
  <c r="K29" i="28"/>
  <c r="G29" i="28"/>
  <c r="H29" i="28"/>
  <c r="F194" i="28"/>
  <c r="F32" i="28"/>
  <c r="F40" i="28"/>
  <c r="F35" i="28"/>
  <c r="F142" i="28"/>
  <c r="F139" i="28"/>
  <c r="H405" i="28" l="1"/>
  <c r="H11" i="28" s="1"/>
  <c r="J27" i="28"/>
  <c r="J124" i="28"/>
  <c r="J123" i="28" s="1"/>
  <c r="J408" i="28" s="1"/>
  <c r="G405" i="28"/>
  <c r="G11" i="28" s="1"/>
  <c r="I27" i="28"/>
  <c r="I124" i="28"/>
  <c r="I123" i="28" s="1"/>
  <c r="I408" i="28" s="1"/>
  <c r="K405" i="28"/>
  <c r="K11" i="28" s="1"/>
  <c r="L14" i="28"/>
  <c r="L405" i="28"/>
  <c r="L11" i="28" s="1"/>
  <c r="D331" i="28"/>
  <c r="E361" i="28"/>
  <c r="D361" i="28"/>
  <c r="E363" i="28"/>
  <c r="E323" i="28" s="1"/>
  <c r="D325" i="28" l="1"/>
  <c r="F325" i="28" s="1"/>
  <c r="F331" i="28"/>
  <c r="I14" i="28"/>
  <c r="I405" i="28"/>
  <c r="I11" i="28" s="1"/>
  <c r="J14" i="28"/>
  <c r="J405" i="28"/>
  <c r="J11" i="28" s="1"/>
  <c r="E234" i="28"/>
  <c r="E228" i="28"/>
  <c r="E305" i="28" s="1"/>
  <c r="E229" i="28"/>
  <c r="E306" i="28" s="1"/>
  <c r="D47" i="28" l="1"/>
  <c r="D337" i="28" l="1"/>
  <c r="F316" i="28" l="1"/>
  <c r="F317" i="28"/>
  <c r="F318" i="28"/>
  <c r="F320" i="28"/>
  <c r="F322" i="28"/>
  <c r="F332" i="28"/>
  <c r="F337" i="28"/>
  <c r="F338" i="28"/>
  <c r="F339" i="28"/>
  <c r="F340" i="28"/>
  <c r="F345" i="28"/>
  <c r="F346" i="28"/>
  <c r="F347" i="28"/>
  <c r="F348" i="28"/>
  <c r="F349" i="28"/>
  <c r="F351" i="28"/>
  <c r="F352" i="28"/>
  <c r="F353" i="28"/>
  <c r="F354" i="28"/>
  <c r="F355" i="28"/>
  <c r="F358" i="28"/>
  <c r="F359" i="28"/>
  <c r="F360" i="28"/>
  <c r="F361" i="28"/>
  <c r="F362" i="28"/>
  <c r="F363" i="28"/>
  <c r="F364" i="28"/>
  <c r="F366" i="28"/>
  <c r="F367" i="28"/>
  <c r="F368" i="28"/>
  <c r="F373" i="28"/>
  <c r="F377" i="28"/>
  <c r="F378" i="28"/>
  <c r="F379" i="28"/>
  <c r="F380" i="28"/>
  <c r="F381" i="28"/>
  <c r="F382" i="28"/>
  <c r="F383" i="28"/>
  <c r="F384" i="28"/>
  <c r="F385" i="28"/>
  <c r="F389" i="28"/>
  <c r="F391" i="28"/>
  <c r="F393" i="28"/>
  <c r="F397" i="28"/>
  <c r="E388" i="28"/>
  <c r="E390" i="28"/>
  <c r="E396" i="28"/>
  <c r="D396" i="28"/>
  <c r="D392" i="28"/>
  <c r="D390" i="28"/>
  <c r="D388" i="28"/>
  <c r="E386" i="28"/>
  <c r="D386" i="28"/>
  <c r="E371" i="28"/>
  <c r="E370" i="28"/>
  <c r="E369" i="28" s="1"/>
  <c r="D371" i="28"/>
  <c r="E372" i="28"/>
  <c r="D372" i="28"/>
  <c r="E334" i="28"/>
  <c r="E328" i="28" s="1"/>
  <c r="E403" i="28" s="1"/>
  <c r="E333" i="28"/>
  <c r="D330" i="28"/>
  <c r="D333" i="28"/>
  <c r="D334" i="28"/>
  <c r="D328" i="28" s="1"/>
  <c r="D403" i="28" s="1"/>
  <c r="D321" i="28"/>
  <c r="E319" i="28"/>
  <c r="D319" i="28"/>
  <c r="E310" i="28"/>
  <c r="D310" i="28"/>
  <c r="F287" i="28"/>
  <c r="F288" i="28"/>
  <c r="F289" i="28"/>
  <c r="F290" i="28"/>
  <c r="F291" i="28"/>
  <c r="F292" i="28"/>
  <c r="F293" i="28"/>
  <c r="F294" i="28"/>
  <c r="E295" i="28"/>
  <c r="D295" i="28"/>
  <c r="F286" i="28"/>
  <c r="E285" i="28"/>
  <c r="E283" i="28"/>
  <c r="D285" i="28"/>
  <c r="D283" i="28"/>
  <c r="E270" i="28"/>
  <c r="D281" i="28"/>
  <c r="E275" i="28"/>
  <c r="D270" i="28"/>
  <c r="F268" i="28"/>
  <c r="F269" i="28"/>
  <c r="F271" i="28"/>
  <c r="F272" i="28"/>
  <c r="F273" i="28"/>
  <c r="F274" i="28"/>
  <c r="F276" i="28"/>
  <c r="F277" i="28"/>
  <c r="F278" i="28"/>
  <c r="F279" i="28"/>
  <c r="F280" i="28"/>
  <c r="F284" i="28"/>
  <c r="F249" i="28"/>
  <c r="F250" i="28"/>
  <c r="F252" i="28"/>
  <c r="F253" i="28"/>
  <c r="F254" i="28"/>
  <c r="F256" i="28"/>
  <c r="F258" i="28"/>
  <c r="F259" i="28"/>
  <c r="F260" i="28"/>
  <c r="F262" i="28"/>
  <c r="F264" i="28"/>
  <c r="F266" i="28"/>
  <c r="E255" i="28"/>
  <c r="D257" i="28"/>
  <c r="D255" i="28" s="1"/>
  <c r="E265" i="28"/>
  <c r="D265" i="28"/>
  <c r="E263" i="28"/>
  <c r="E261" i="28"/>
  <c r="D263" i="28"/>
  <c r="D261" i="28"/>
  <c r="E251" i="28"/>
  <c r="D251" i="28"/>
  <c r="F243" i="28"/>
  <c r="F244" i="28"/>
  <c r="F248" i="28"/>
  <c r="F224" i="28"/>
  <c r="F225" i="28"/>
  <c r="F226" i="28"/>
  <c r="D406" i="28"/>
  <c r="D12" i="28" s="1"/>
  <c r="D229" i="28"/>
  <c r="D306" i="28" s="1"/>
  <c r="E233" i="28"/>
  <c r="D233" i="28"/>
  <c r="F235" i="28"/>
  <c r="F237" i="28"/>
  <c r="F239" i="28"/>
  <c r="F241" i="28"/>
  <c r="E247" i="28"/>
  <c r="D247" i="28"/>
  <c r="D245" i="28" s="1"/>
  <c r="D232" i="28" s="1"/>
  <c r="D234" i="28"/>
  <c r="F234" i="28" s="1"/>
  <c r="E236" i="28"/>
  <c r="D236" i="28"/>
  <c r="E238" i="28"/>
  <c r="D238" i="28"/>
  <c r="E240" i="28"/>
  <c r="E189" i="28"/>
  <c r="D189" i="28"/>
  <c r="E198" i="28"/>
  <c r="E196" i="28"/>
  <c r="E188" i="28"/>
  <c r="E186" i="28" s="1"/>
  <c r="F195" i="28"/>
  <c r="F145" i="28"/>
  <c r="F167" i="28"/>
  <c r="F173" i="28"/>
  <c r="F183" i="28"/>
  <c r="E154" i="28"/>
  <c r="E152" i="28" s="1"/>
  <c r="D155" i="28"/>
  <c r="F155" i="28" s="1"/>
  <c r="F129" i="28"/>
  <c r="F140" i="28"/>
  <c r="F143" i="28"/>
  <c r="E144" i="28"/>
  <c r="E141" i="28"/>
  <c r="E138" i="28"/>
  <c r="D144" i="28"/>
  <c r="D141" i="28"/>
  <c r="D138" i="28"/>
  <c r="E116" i="28"/>
  <c r="E115" i="28" s="1"/>
  <c r="E121" i="28"/>
  <c r="E119" i="28"/>
  <c r="E117" i="28"/>
  <c r="E105" i="28"/>
  <c r="E103" i="28"/>
  <c r="E101" i="28"/>
  <c r="D121" i="28"/>
  <c r="D119" i="28"/>
  <c r="D117" i="28"/>
  <c r="D105" i="28"/>
  <c r="D103" i="28"/>
  <c r="D116" i="28"/>
  <c r="D115" i="28" s="1"/>
  <c r="D102" i="28"/>
  <c r="D101" i="28" s="1"/>
  <c r="F96" i="28"/>
  <c r="F98" i="28"/>
  <c r="F99" i="28"/>
  <c r="F100" i="28"/>
  <c r="F104" i="28"/>
  <c r="F106" i="28"/>
  <c r="F107" i="28"/>
  <c r="F108" i="28"/>
  <c r="F109" i="28"/>
  <c r="F110" i="28"/>
  <c r="F111" i="28"/>
  <c r="F112" i="28"/>
  <c r="F113" i="28"/>
  <c r="F114" i="28"/>
  <c r="F118" i="28"/>
  <c r="F120" i="28"/>
  <c r="F122" i="28"/>
  <c r="E94" i="28"/>
  <c r="E97" i="28"/>
  <c r="E95" i="28"/>
  <c r="D95" i="28"/>
  <c r="D94" i="28"/>
  <c r="D93" i="28" s="1"/>
  <c r="F92" i="28"/>
  <c r="F86" i="28"/>
  <c r="F87" i="28"/>
  <c r="F88" i="28"/>
  <c r="F90" i="28"/>
  <c r="E91" i="28"/>
  <c r="E89" i="28"/>
  <c r="E85" i="28"/>
  <c r="D91" i="28"/>
  <c r="D89" i="28"/>
  <c r="D85" i="28"/>
  <c r="D84" i="28"/>
  <c r="D83" i="28" s="1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4" i="28"/>
  <c r="F76" i="28"/>
  <c r="F78" i="28"/>
  <c r="F79" i="28"/>
  <c r="F80" i="28"/>
  <c r="F82" i="28"/>
  <c r="D37" i="28"/>
  <c r="F37" i="28" s="1"/>
  <c r="F31" i="28"/>
  <c r="F33" i="28"/>
  <c r="F36" i="28"/>
  <c r="F38" i="28"/>
  <c r="F41" i="28"/>
  <c r="F46" i="28"/>
  <c r="E27" i="28"/>
  <c r="E29" i="28"/>
  <c r="D29" i="28"/>
  <c r="F39" i="28"/>
  <c r="E44" i="28"/>
  <c r="D34" i="28"/>
  <c r="E81" i="28"/>
  <c r="F81" i="28" s="1"/>
  <c r="E77" i="28"/>
  <c r="F77" i="28" s="1"/>
  <c r="E75" i="28"/>
  <c r="F75" i="28" s="1"/>
  <c r="E73" i="28"/>
  <c r="F73" i="28" s="1"/>
  <c r="F19" i="28"/>
  <c r="F20" i="28"/>
  <c r="F21" i="28"/>
  <c r="F22" i="28"/>
  <c r="F23" i="28"/>
  <c r="F18" i="28"/>
  <c r="E25" i="28"/>
  <c r="E24" i="28" s="1"/>
  <c r="F24" i="28" s="1"/>
  <c r="E150" i="28" l="1"/>
  <c r="E232" i="28"/>
  <c r="E245" i="28"/>
  <c r="E242" i="28" s="1"/>
  <c r="D324" i="28"/>
  <c r="D399" i="28" s="1"/>
  <c r="D407" i="28" s="1"/>
  <c r="D13" i="28" s="1"/>
  <c r="F330" i="28"/>
  <c r="D329" i="28"/>
  <c r="F329" i="28" s="1"/>
  <c r="D323" i="28"/>
  <c r="F323" i="28" s="1"/>
  <c r="F285" i="28"/>
  <c r="F103" i="28"/>
  <c r="F101" i="28"/>
  <c r="F144" i="28"/>
  <c r="F95" i="28"/>
  <c r="F105" i="28"/>
  <c r="F390" i="28"/>
  <c r="D136" i="28"/>
  <c r="D134" i="28" s="1"/>
  <c r="F121" i="28"/>
  <c r="F263" i="28"/>
  <c r="F396" i="28"/>
  <c r="F34" i="28"/>
  <c r="F371" i="28"/>
  <c r="F392" i="28"/>
  <c r="F388" i="28"/>
  <c r="F85" i="28"/>
  <c r="F89" i="28"/>
  <c r="F321" i="28"/>
  <c r="F261" i="28"/>
  <c r="F251" i="28"/>
  <c r="F97" i="28"/>
  <c r="F94" i="28"/>
  <c r="D327" i="28"/>
  <c r="F44" i="28"/>
  <c r="F29" i="28"/>
  <c r="F115" i="28"/>
  <c r="F240" i="28"/>
  <c r="F275" i="28"/>
  <c r="F91" i="28"/>
  <c r="E93" i="28"/>
  <c r="F93" i="28" s="1"/>
  <c r="F193" i="28"/>
  <c r="F319" i="28"/>
  <c r="F386" i="28"/>
  <c r="F141" i="28"/>
  <c r="F138" i="28"/>
  <c r="F238" i="28"/>
  <c r="F295" i="28"/>
  <c r="F236" i="28"/>
  <c r="F228" i="28"/>
  <c r="F265" i="28"/>
  <c r="F372" i="28"/>
  <c r="F229" i="28"/>
  <c r="F117" i="28"/>
  <c r="E136" i="28"/>
  <c r="E134" i="28" s="1"/>
  <c r="E203" i="28" s="1"/>
  <c r="F255" i="28"/>
  <c r="F333" i="28"/>
  <c r="F247" i="28"/>
  <c r="E309" i="28"/>
  <c r="E267" i="28"/>
  <c r="F328" i="28"/>
  <c r="F83" i="28"/>
  <c r="F403" i="28"/>
  <c r="E406" i="28"/>
  <c r="E12" i="28" s="1"/>
  <c r="F102" i="28"/>
  <c r="F119" i="28"/>
  <c r="D309" i="28"/>
  <c r="D28" i="28"/>
  <c r="F116" i="28"/>
  <c r="D230" i="28"/>
  <c r="D307" i="28" s="1"/>
  <c r="D304" i="28" s="1"/>
  <c r="F84" i="28"/>
  <c r="F257" i="28"/>
  <c r="E281" i="28"/>
  <c r="F281" i="28" s="1"/>
  <c r="D370" i="28"/>
  <c r="F387" i="28"/>
  <c r="F233" i="28"/>
  <c r="F306" i="28"/>
  <c r="F334" i="28"/>
  <c r="F283" i="28"/>
  <c r="E399" i="28"/>
  <c r="F310" i="28"/>
  <c r="F270" i="28"/>
  <c r="F282" i="28"/>
  <c r="D267" i="28"/>
  <c r="E230" i="28"/>
  <c r="E307" i="28" s="1"/>
  <c r="E304" i="28" s="1"/>
  <c r="D154" i="28"/>
  <c r="F30" i="28"/>
  <c r="F25" i="28"/>
  <c r="N372" i="28"/>
  <c r="O372" i="28"/>
  <c r="P372" i="28"/>
  <c r="Q372" i="28"/>
  <c r="F324" i="28" l="1"/>
  <c r="F309" i="28"/>
  <c r="F230" i="28"/>
  <c r="E132" i="28"/>
  <c r="E201" i="28" s="1"/>
  <c r="F267" i="28"/>
  <c r="F406" i="28"/>
  <c r="F12" i="28" s="1"/>
  <c r="F305" i="28"/>
  <c r="F136" i="28"/>
  <c r="F399" i="28"/>
  <c r="E407" i="28"/>
  <c r="E13" i="28" s="1"/>
  <c r="E227" i="28"/>
  <c r="D227" i="28"/>
  <c r="E327" i="28"/>
  <c r="F28" i="28"/>
  <c r="D124" i="28"/>
  <c r="D123" i="28" s="1"/>
  <c r="D152" i="28"/>
  <c r="D203" i="28" s="1"/>
  <c r="F154" i="28"/>
  <c r="D369" i="28"/>
  <c r="F369" i="28" s="1"/>
  <c r="D400" i="28"/>
  <c r="D402" i="28"/>
  <c r="F370" i="28"/>
  <c r="F232" i="28"/>
  <c r="D27" i="28"/>
  <c r="F27" i="28" s="1"/>
  <c r="P388" i="28"/>
  <c r="Q388" i="28"/>
  <c r="P390" i="28"/>
  <c r="Q390" i="28"/>
  <c r="P392" i="28"/>
  <c r="Q392" i="28"/>
  <c r="P396" i="28"/>
  <c r="Q396" i="28"/>
  <c r="P387" i="28"/>
  <c r="P386" i="28" s="1"/>
  <c r="Q387" i="28"/>
  <c r="Q386" i="28" s="1"/>
  <c r="P383" i="28"/>
  <c r="Q383" i="28"/>
  <c r="P377" i="28"/>
  <c r="Q377" i="28"/>
  <c r="N375" i="28"/>
  <c r="O375" i="28"/>
  <c r="P375" i="28"/>
  <c r="Q375" i="28"/>
  <c r="F404" i="28"/>
  <c r="N376" i="28"/>
  <c r="N371" i="28" s="1"/>
  <c r="N404" i="28" s="1"/>
  <c r="O376" i="28"/>
  <c r="O371" i="28" s="1"/>
  <c r="O404" i="28" s="1"/>
  <c r="P376" i="28"/>
  <c r="P371" i="28" s="1"/>
  <c r="P404" i="28" s="1"/>
  <c r="Q376" i="28"/>
  <c r="Q371" i="28" s="1"/>
  <c r="Q404" i="28" s="1"/>
  <c r="E404" i="28"/>
  <c r="N345" i="28"/>
  <c r="O345" i="28"/>
  <c r="P345" i="28"/>
  <c r="Q345" i="28"/>
  <c r="N346" i="28"/>
  <c r="O346" i="28"/>
  <c r="P346" i="28"/>
  <c r="Q346" i="28"/>
  <c r="N342" i="28"/>
  <c r="O342" i="28"/>
  <c r="P342" i="28"/>
  <c r="Q342" i="28"/>
  <c r="N336" i="28"/>
  <c r="N333" i="28" s="1"/>
  <c r="O336" i="28"/>
  <c r="O335" i="28" s="1"/>
  <c r="P336" i="28"/>
  <c r="P333" i="28" s="1"/>
  <c r="P327" i="28" s="1"/>
  <c r="Q336" i="28"/>
  <c r="Q335" i="28" s="1"/>
  <c r="Q339" i="28"/>
  <c r="P339" i="28"/>
  <c r="O339" i="28"/>
  <c r="N339" i="28"/>
  <c r="P330" i="28"/>
  <c r="Q330" i="28"/>
  <c r="P334" i="28"/>
  <c r="P328" i="28" s="1"/>
  <c r="P403" i="28" s="1"/>
  <c r="Q334" i="28"/>
  <c r="Q328" i="28" s="1"/>
  <c r="Q403" i="28" s="1"/>
  <c r="P337" i="28"/>
  <c r="Q337" i="28"/>
  <c r="P349" i="28"/>
  <c r="P347" i="28" s="1"/>
  <c r="Q349" i="28"/>
  <c r="Q347" i="28" s="1"/>
  <c r="P355" i="28"/>
  <c r="P353" i="28" s="1"/>
  <c r="Q355" i="28"/>
  <c r="Q353" i="28" s="1"/>
  <c r="P359" i="28"/>
  <c r="Q359" i="28"/>
  <c r="P361" i="28"/>
  <c r="Q361" i="28"/>
  <c r="P365" i="28"/>
  <c r="P363" i="28" s="1"/>
  <c r="Q365" i="28"/>
  <c r="Q363" i="28" s="1"/>
  <c r="P321" i="28"/>
  <c r="Q321" i="28"/>
  <c r="P319" i="28"/>
  <c r="Q319" i="28"/>
  <c r="P290" i="28"/>
  <c r="Q290" i="28"/>
  <c r="P273" i="28"/>
  <c r="P310" i="28" s="1"/>
  <c r="Q273" i="28"/>
  <c r="Q310" i="28" s="1"/>
  <c r="P274" i="28"/>
  <c r="P311" i="28" s="1"/>
  <c r="Q274" i="28"/>
  <c r="Q311" i="28" s="1"/>
  <c r="P282" i="28"/>
  <c r="Q282" i="28"/>
  <c r="P283" i="28"/>
  <c r="Q283" i="28"/>
  <c r="P285" i="28"/>
  <c r="Q285" i="28"/>
  <c r="P240" i="28"/>
  <c r="Q240" i="28"/>
  <c r="N207" i="28"/>
  <c r="O207" i="28"/>
  <c r="P207" i="28"/>
  <c r="Q207" i="28"/>
  <c r="O188" i="28"/>
  <c r="P188" i="28"/>
  <c r="Q188" i="28"/>
  <c r="Q187" i="28" s="1"/>
  <c r="Q186" i="28" s="1"/>
  <c r="N188" i="28"/>
  <c r="P136" i="28"/>
  <c r="P134" i="28" s="1"/>
  <c r="P132" i="28" s="1"/>
  <c r="P131" i="28" s="1"/>
  <c r="P130" i="28" s="1"/>
  <c r="P128" i="28" s="1"/>
  <c r="P127" i="28" s="1"/>
  <c r="P126" i="28" s="1"/>
  <c r="Q136" i="28"/>
  <c r="Q134" i="28" s="1"/>
  <c r="Q132" i="28" s="1"/>
  <c r="Q131" i="28" s="1"/>
  <c r="Q130" i="28" s="1"/>
  <c r="Q128" i="28" s="1"/>
  <c r="Q127" i="28" s="1"/>
  <c r="Q126" i="28" s="1"/>
  <c r="P138" i="28"/>
  <c r="Q138" i="28"/>
  <c r="P141" i="28"/>
  <c r="Q141" i="28"/>
  <c r="P144" i="28"/>
  <c r="Q144" i="28"/>
  <c r="P146" i="28"/>
  <c r="Q146" i="28"/>
  <c r="P148" i="28"/>
  <c r="Q148" i="28"/>
  <c r="P151" i="28"/>
  <c r="P202" i="28" s="1"/>
  <c r="Q151" i="28"/>
  <c r="Q202" i="28" s="1"/>
  <c r="P155" i="28"/>
  <c r="P206" i="28" s="1"/>
  <c r="Q155" i="28"/>
  <c r="Q206" i="28" s="1"/>
  <c r="P154" i="28"/>
  <c r="P166" i="28"/>
  <c r="P164" i="28" s="1"/>
  <c r="Q166" i="28"/>
  <c r="Q164" i="28" s="1"/>
  <c r="P170" i="28"/>
  <c r="Q170" i="28"/>
  <c r="P172" i="28"/>
  <c r="Q172" i="28"/>
  <c r="P176" i="28"/>
  <c r="Q176" i="28"/>
  <c r="P178" i="28"/>
  <c r="Q178" i="28"/>
  <c r="P182" i="28"/>
  <c r="P180" i="28" s="1"/>
  <c r="Q182" i="28"/>
  <c r="Q180" i="28" s="1"/>
  <c r="P193" i="28"/>
  <c r="Q193" i="28"/>
  <c r="P196" i="28"/>
  <c r="Q196" i="28"/>
  <c r="P198" i="28"/>
  <c r="Q198" i="28"/>
  <c r="P121" i="28"/>
  <c r="Q121" i="28"/>
  <c r="P119" i="28"/>
  <c r="Q119" i="28"/>
  <c r="P117" i="28"/>
  <c r="Q117" i="28"/>
  <c r="P108" i="28"/>
  <c r="Q108" i="28"/>
  <c r="P113" i="28"/>
  <c r="Q113" i="28"/>
  <c r="P87" i="28"/>
  <c r="Q87" i="28"/>
  <c r="P55" i="28"/>
  <c r="Q55" i="28"/>
  <c r="P57" i="28"/>
  <c r="Q57" i="28"/>
  <c r="P61" i="28"/>
  <c r="Q61" i="28"/>
  <c r="Q22" i="28"/>
  <c r="P22" i="28"/>
  <c r="N22" i="28"/>
  <c r="O22" i="28"/>
  <c r="F227" i="28" l="1"/>
  <c r="F407" i="28"/>
  <c r="F13" i="28" s="1"/>
  <c r="D398" i="28"/>
  <c r="O343" i="28"/>
  <c r="O341" i="28" s="1"/>
  <c r="D150" i="28"/>
  <c r="F304" i="28"/>
  <c r="F307" i="28"/>
  <c r="E402" i="28"/>
  <c r="F402" i="28" s="1"/>
  <c r="F327" i="28"/>
  <c r="Q374" i="28"/>
  <c r="Q370" i="28"/>
  <c r="Q369" i="28" s="1"/>
  <c r="P374" i="28"/>
  <c r="P370" i="28"/>
  <c r="P369" i="28" s="1"/>
  <c r="N374" i="28"/>
  <c r="N370" i="28"/>
  <c r="N369" i="28" s="1"/>
  <c r="O374" i="28"/>
  <c r="O370" i="28"/>
  <c r="O369" i="28" s="1"/>
  <c r="P343" i="28"/>
  <c r="P341" i="28" s="1"/>
  <c r="P335" i="28"/>
  <c r="Q343" i="28"/>
  <c r="Q341" i="28" s="1"/>
  <c r="P412" i="28"/>
  <c r="Q412" i="28"/>
  <c r="M412" i="28"/>
  <c r="N335" i="28"/>
  <c r="E412" i="28"/>
  <c r="R412" i="28" s="1"/>
  <c r="N412" i="28"/>
  <c r="N343" i="28"/>
  <c r="N341" i="28" s="1"/>
  <c r="O412" i="28"/>
  <c r="Q333" i="28"/>
  <c r="Q327" i="28" s="1"/>
  <c r="O333" i="28"/>
  <c r="D404" i="28"/>
  <c r="P325" i="28"/>
  <c r="P324" i="28"/>
  <c r="P399" i="28" s="1"/>
  <c r="Q324" i="28"/>
  <c r="Q399" i="28" s="1"/>
  <c r="P331" i="28"/>
  <c r="P329" i="28" s="1"/>
  <c r="P187" i="28"/>
  <c r="P186" i="28" s="1"/>
  <c r="P205" i="28"/>
  <c r="P203" i="28" s="1"/>
  <c r="P152" i="28"/>
  <c r="P150" i="28" s="1"/>
  <c r="Q154" i="28"/>
  <c r="N233" i="28"/>
  <c r="O233" i="28"/>
  <c r="E400" i="28" l="1"/>
  <c r="P402" i="28"/>
  <c r="P400" i="28" s="1"/>
  <c r="P398" i="28" s="1"/>
  <c r="Q325" i="28"/>
  <c r="Q323" i="28" s="1"/>
  <c r="Q402" i="28"/>
  <c r="Q400" i="28" s="1"/>
  <c r="Q398" i="28" s="1"/>
  <c r="Q331" i="28"/>
  <c r="Q329" i="28" s="1"/>
  <c r="P323" i="28"/>
  <c r="P201" i="28"/>
  <c r="Q152" i="28"/>
  <c r="Q150" i="28" s="1"/>
  <c r="Q205" i="28"/>
  <c r="Q203" i="28" s="1"/>
  <c r="Q201" i="28" s="1"/>
  <c r="F400" i="28" l="1"/>
  <c r="E398" i="28"/>
  <c r="F398" i="28" s="1"/>
  <c r="Q413" i="28"/>
  <c r="P413" i="28"/>
  <c r="Q406" i="28"/>
  <c r="P406" i="28"/>
  <c r="O396" i="28"/>
  <c r="N396" i="28"/>
  <c r="O392" i="28"/>
  <c r="N392" i="28"/>
  <c r="O390" i="28"/>
  <c r="N390" i="28"/>
  <c r="O388" i="28"/>
  <c r="N388" i="28"/>
  <c r="O387" i="28"/>
  <c r="N387" i="28"/>
  <c r="N386" i="28" s="1"/>
  <c r="O383" i="28"/>
  <c r="N383" i="28"/>
  <c r="Q380" i="28"/>
  <c r="P380" i="28"/>
  <c r="O380" i="28"/>
  <c r="N380" i="28"/>
  <c r="O377" i="28"/>
  <c r="N377" i="28"/>
  <c r="O365" i="28"/>
  <c r="O363" i="28" s="1"/>
  <c r="N365" i="28"/>
  <c r="O361" i="28"/>
  <c r="N361" i="28"/>
  <c r="O359" i="28"/>
  <c r="N359" i="28"/>
  <c r="O355" i="28"/>
  <c r="O353" i="28" s="1"/>
  <c r="N355" i="28"/>
  <c r="O349" i="28"/>
  <c r="N349" i="28"/>
  <c r="O337" i="28"/>
  <c r="N337" i="28"/>
  <c r="O334" i="28"/>
  <c r="N334" i="28"/>
  <c r="O327" i="28"/>
  <c r="O402" i="28" s="1"/>
  <c r="N327" i="28"/>
  <c r="O330" i="28"/>
  <c r="O324" i="28" s="1"/>
  <c r="N330" i="28"/>
  <c r="N324" i="28" s="1"/>
  <c r="O321" i="28"/>
  <c r="N321" i="28"/>
  <c r="O319" i="28"/>
  <c r="N319" i="28"/>
  <c r="Q411" i="28"/>
  <c r="P411" i="28"/>
  <c r="Q295" i="28"/>
  <c r="P295" i="28"/>
  <c r="O295" i="28"/>
  <c r="N295" i="28"/>
  <c r="O290" i="28"/>
  <c r="N290" i="28"/>
  <c r="Q287" i="28"/>
  <c r="P287" i="28"/>
  <c r="O285" i="28"/>
  <c r="N285" i="28"/>
  <c r="O283" i="28"/>
  <c r="N283" i="28"/>
  <c r="O282" i="28"/>
  <c r="N282" i="28"/>
  <c r="Q281" i="28"/>
  <c r="P281" i="28"/>
  <c r="Q279" i="28"/>
  <c r="P279" i="28"/>
  <c r="O279" i="28"/>
  <c r="N279" i="28"/>
  <c r="Q277" i="28"/>
  <c r="P277" i="28"/>
  <c r="O277" i="28"/>
  <c r="N277" i="28"/>
  <c r="Q275" i="28"/>
  <c r="P275" i="28"/>
  <c r="O274" i="28"/>
  <c r="O311" i="28" s="1"/>
  <c r="N274" i="28"/>
  <c r="F311" i="28"/>
  <c r="O273" i="28"/>
  <c r="O310" i="28" s="1"/>
  <c r="N273" i="28"/>
  <c r="Q272" i="28"/>
  <c r="P272" i="28"/>
  <c r="Q270" i="28"/>
  <c r="P270" i="28"/>
  <c r="Q269" i="28"/>
  <c r="P269" i="28"/>
  <c r="O269" i="28"/>
  <c r="N269" i="28"/>
  <c r="N268" i="28"/>
  <c r="Q263" i="28"/>
  <c r="P263" i="28"/>
  <c r="O263" i="28"/>
  <c r="N263" i="28"/>
  <c r="Q261" i="28"/>
  <c r="P261" i="28"/>
  <c r="N261" i="28"/>
  <c r="Q259" i="28"/>
  <c r="P259" i="28"/>
  <c r="N259" i="28"/>
  <c r="Q253" i="28"/>
  <c r="P253" i="28"/>
  <c r="O253" i="28"/>
  <c r="N253" i="28"/>
  <c r="Q251" i="28"/>
  <c r="P251" i="28"/>
  <c r="N251" i="28"/>
  <c r="Q245" i="28"/>
  <c r="Q242" i="28" s="1"/>
  <c r="P245" i="28"/>
  <c r="P242" i="28" s="1"/>
  <c r="O245" i="28"/>
  <c r="O242" i="28" s="1"/>
  <c r="N245" i="28"/>
  <c r="N242" i="28" s="1"/>
  <c r="O240" i="28"/>
  <c r="N240" i="28"/>
  <c r="Q238" i="28"/>
  <c r="P238" i="28"/>
  <c r="O238" i="28"/>
  <c r="N238" i="28"/>
  <c r="O236" i="28"/>
  <c r="Q236" i="28"/>
  <c r="P236" i="28"/>
  <c r="Q234" i="28"/>
  <c r="P234" i="28"/>
  <c r="O234" i="28"/>
  <c r="N234" i="28"/>
  <c r="Q233" i="28"/>
  <c r="Q230" i="28" s="1"/>
  <c r="P233" i="28"/>
  <c r="P230" i="28" s="1"/>
  <c r="O230" i="28"/>
  <c r="N230" i="28"/>
  <c r="Q229" i="28"/>
  <c r="Q227" i="28" s="1"/>
  <c r="P229" i="28"/>
  <c r="N229" i="28"/>
  <c r="Q228" i="28"/>
  <c r="P228" i="28"/>
  <c r="O228" i="28"/>
  <c r="N228" i="28"/>
  <c r="O198" i="28"/>
  <c r="N198" i="28"/>
  <c r="O196" i="28"/>
  <c r="N196" i="28"/>
  <c r="O193" i="28"/>
  <c r="N193" i="28"/>
  <c r="O182" i="28"/>
  <c r="N182" i="28"/>
  <c r="N180" i="28" s="1"/>
  <c r="O178" i="28"/>
  <c r="N178" i="28"/>
  <c r="O176" i="28"/>
  <c r="N176" i="28"/>
  <c r="O172" i="28"/>
  <c r="N172" i="28"/>
  <c r="O170" i="28"/>
  <c r="N170" i="28"/>
  <c r="O166" i="28"/>
  <c r="O164" i="28" s="1"/>
  <c r="N166" i="28"/>
  <c r="O154" i="28"/>
  <c r="O155" i="28"/>
  <c r="N155" i="28"/>
  <c r="O151" i="28"/>
  <c r="O202" i="28" s="1"/>
  <c r="N151" i="28"/>
  <c r="N202" i="28" s="1"/>
  <c r="M202" i="28"/>
  <c r="E202" i="28"/>
  <c r="O148" i="28"/>
  <c r="N148" i="28"/>
  <c r="O146" i="28"/>
  <c r="N146" i="28"/>
  <c r="O144" i="28"/>
  <c r="N144" i="28"/>
  <c r="O141" i="28"/>
  <c r="N141" i="28"/>
  <c r="O138" i="28"/>
  <c r="N138" i="28"/>
  <c r="O136" i="28"/>
  <c r="O134" i="28" s="1"/>
  <c r="N136" i="28"/>
  <c r="N134" i="28" s="1"/>
  <c r="N132" i="28" s="1"/>
  <c r="N131" i="28" s="1"/>
  <c r="N130" i="28" s="1"/>
  <c r="N128" i="28" s="1"/>
  <c r="N127" i="28" s="1"/>
  <c r="N126" i="28" s="1"/>
  <c r="Q116" i="28"/>
  <c r="Q115" i="28" s="1"/>
  <c r="P116" i="28"/>
  <c r="P115" i="28" s="1"/>
  <c r="O113" i="28"/>
  <c r="N113" i="28"/>
  <c r="N111" i="28"/>
  <c r="N109" i="28"/>
  <c r="O108" i="28"/>
  <c r="N108" i="28"/>
  <c r="Q105" i="28"/>
  <c r="P105" i="28"/>
  <c r="O105" i="28"/>
  <c r="N105" i="28"/>
  <c r="Q103" i="28"/>
  <c r="P103" i="28"/>
  <c r="O103" i="28"/>
  <c r="N103" i="28"/>
  <c r="Q102" i="28"/>
  <c r="Q101" i="28" s="1"/>
  <c r="P102" i="28"/>
  <c r="P101" i="28" s="1"/>
  <c r="O102" i="28"/>
  <c r="N102" i="28"/>
  <c r="Q99" i="28"/>
  <c r="P99" i="28"/>
  <c r="O99" i="28"/>
  <c r="N99" i="28"/>
  <c r="Q97" i="28"/>
  <c r="P97" i="28"/>
  <c r="O97" i="28"/>
  <c r="N97" i="28"/>
  <c r="Q95" i="28"/>
  <c r="P95" i="28"/>
  <c r="O95" i="28"/>
  <c r="N95" i="28"/>
  <c r="Q94" i="28"/>
  <c r="Q93" i="28" s="1"/>
  <c r="P94" i="28"/>
  <c r="P93" i="28" s="1"/>
  <c r="O94" i="28"/>
  <c r="O93" i="28" s="1"/>
  <c r="N94" i="28"/>
  <c r="N93" i="28" s="1"/>
  <c r="Q91" i="28"/>
  <c r="P91" i="28"/>
  <c r="O91" i="28"/>
  <c r="N91" i="28"/>
  <c r="Q89" i="28"/>
  <c r="P89" i="28"/>
  <c r="O89" i="28"/>
  <c r="N89" i="28"/>
  <c r="O87" i="28"/>
  <c r="N87" i="28"/>
  <c r="Q85" i="28"/>
  <c r="P85" i="28"/>
  <c r="O85" i="28"/>
  <c r="N85" i="28"/>
  <c r="Q84" i="28"/>
  <c r="Q83" i="28" s="1"/>
  <c r="P84" i="28"/>
  <c r="P83" i="28" s="1"/>
  <c r="O84" i="28"/>
  <c r="N84" i="28"/>
  <c r="Q81" i="28"/>
  <c r="P81" i="28"/>
  <c r="O81" i="28"/>
  <c r="N81" i="28"/>
  <c r="Q79" i="28"/>
  <c r="P79" i="28"/>
  <c r="O79" i="28"/>
  <c r="N79" i="28"/>
  <c r="Q77" i="28"/>
  <c r="P77" i="28"/>
  <c r="O77" i="28"/>
  <c r="N77" i="28"/>
  <c r="Q75" i="28"/>
  <c r="P75" i="28"/>
  <c r="O75" i="28"/>
  <c r="N75" i="28"/>
  <c r="Q74" i="28"/>
  <c r="Q73" i="28" s="1"/>
  <c r="P74" i="28"/>
  <c r="P73" i="28" s="1"/>
  <c r="O74" i="28"/>
  <c r="N74" i="28"/>
  <c r="Q71" i="28"/>
  <c r="P71" i="28"/>
  <c r="O71" i="28"/>
  <c r="N71" i="28"/>
  <c r="Q70" i="28"/>
  <c r="Q69" i="28" s="1"/>
  <c r="Q68" i="28" s="1"/>
  <c r="Q67" i="28" s="1"/>
  <c r="Q66" i="28" s="1"/>
  <c r="Q65" i="28" s="1"/>
  <c r="Q64" i="28" s="1"/>
  <c r="Q63" i="28" s="1"/>
  <c r="P70" i="28"/>
  <c r="P69" i="28" s="1"/>
  <c r="P68" i="28" s="1"/>
  <c r="P67" i="28" s="1"/>
  <c r="P66" i="28" s="1"/>
  <c r="P65" i="28" s="1"/>
  <c r="P64" i="28" s="1"/>
  <c r="P63" i="28" s="1"/>
  <c r="O70" i="28"/>
  <c r="N70" i="28"/>
  <c r="N67" i="28"/>
  <c r="N65" i="28"/>
  <c r="N63" i="28"/>
  <c r="N61" i="28"/>
  <c r="N60" i="28"/>
  <c r="N59" i="28" s="1"/>
  <c r="O57" i="28"/>
  <c r="N57" i="28"/>
  <c r="O55" i="28"/>
  <c r="N55" i="28"/>
  <c r="N53" i="28"/>
  <c r="N51" i="28"/>
  <c r="N49" i="28"/>
  <c r="N47" i="28"/>
  <c r="N44" i="28"/>
  <c r="N39" i="28"/>
  <c r="N37" i="28"/>
  <c r="N34" i="28"/>
  <c r="N31" i="28"/>
  <c r="N30" i="28"/>
  <c r="N29" i="28" s="1"/>
  <c r="Q25" i="28"/>
  <c r="P25" i="28"/>
  <c r="O25" i="28"/>
  <c r="N25" i="28"/>
  <c r="Q20" i="28"/>
  <c r="P20" i="28"/>
  <c r="O20" i="28"/>
  <c r="N20" i="28"/>
  <c r="Q18" i="28"/>
  <c r="P18" i="28"/>
  <c r="O18" i="28"/>
  <c r="N18" i="28"/>
  <c r="Q16" i="28"/>
  <c r="P16" i="28"/>
  <c r="O16" i="28"/>
  <c r="N16" i="28"/>
  <c r="N402" i="28" l="1"/>
  <c r="M309" i="28"/>
  <c r="O399" i="28"/>
  <c r="Q24" i="28"/>
  <c r="Q257" i="28"/>
  <c r="P257" i="28"/>
  <c r="N257" i="28"/>
  <c r="P306" i="28"/>
  <c r="P407" i="28" s="1"/>
  <c r="N331" i="28"/>
  <c r="N329" i="28" s="1"/>
  <c r="P60" i="28"/>
  <c r="P59" i="28" s="1"/>
  <c r="P54" i="28" s="1"/>
  <c r="P53" i="28" s="1"/>
  <c r="P52" i="28" s="1"/>
  <c r="P51" i="28" s="1"/>
  <c r="P50" i="28" s="1"/>
  <c r="P49" i="28" s="1"/>
  <c r="P48" i="28" s="1"/>
  <c r="P47" i="28" s="1"/>
  <c r="P46" i="28" s="1"/>
  <c r="P44" i="28" s="1"/>
  <c r="P41" i="28" s="1"/>
  <c r="P39" i="28" s="1"/>
  <c r="P38" i="28" s="1"/>
  <c r="P37" i="28" s="1"/>
  <c r="P36" i="28" s="1"/>
  <c r="P34" i="28" s="1"/>
  <c r="P33" i="28" s="1"/>
  <c r="P31" i="28" s="1"/>
  <c r="P30" i="28" s="1"/>
  <c r="P29" i="28" s="1"/>
  <c r="N328" i="28"/>
  <c r="N403" i="28" s="1"/>
  <c r="Q60" i="28"/>
  <c r="Q59" i="28" s="1"/>
  <c r="Q54" i="28" s="1"/>
  <c r="Q53" i="28" s="1"/>
  <c r="Q52" i="28" s="1"/>
  <c r="Q51" i="28" s="1"/>
  <c r="Q50" i="28" s="1"/>
  <c r="Q49" i="28" s="1"/>
  <c r="Q48" i="28" s="1"/>
  <c r="Q47" i="28" s="1"/>
  <c r="Q46" i="28" s="1"/>
  <c r="Q44" i="28" s="1"/>
  <c r="Q41" i="28" s="1"/>
  <c r="Q39" i="28" s="1"/>
  <c r="Q38" i="28" s="1"/>
  <c r="Q37" i="28" s="1"/>
  <c r="Q36" i="28" s="1"/>
  <c r="Q34" i="28" s="1"/>
  <c r="Q33" i="28" s="1"/>
  <c r="Q31" i="28" s="1"/>
  <c r="Q30" i="28" s="1"/>
  <c r="Q29" i="28" s="1"/>
  <c r="O73" i="28"/>
  <c r="P24" i="28"/>
  <c r="O24" i="28"/>
  <c r="N24" i="28"/>
  <c r="O117" i="28"/>
  <c r="P267" i="28"/>
  <c r="Q267" i="28"/>
  <c r="N305" i="28"/>
  <c r="N101" i="28"/>
  <c r="N121" i="28"/>
  <c r="P227" i="28"/>
  <c r="N275" i="28"/>
  <c r="O287" i="28"/>
  <c r="N310" i="28"/>
  <c r="O83" i="28"/>
  <c r="N28" i="28"/>
  <c r="N27" i="28" s="1"/>
  <c r="N83" i="28"/>
  <c r="N187" i="28"/>
  <c r="N186" i="28" s="1"/>
  <c r="N347" i="28"/>
  <c r="O132" i="28"/>
  <c r="O131" i="28" s="1"/>
  <c r="O130" i="28" s="1"/>
  <c r="O128" i="28" s="1"/>
  <c r="O127" i="28" s="1"/>
  <c r="O126" i="28" s="1"/>
  <c r="N69" i="28"/>
  <c r="N119" i="28"/>
  <c r="O152" i="28"/>
  <c r="N154" i="28"/>
  <c r="O187" i="28"/>
  <c r="O186" i="28" s="1"/>
  <c r="O229" i="28"/>
  <c r="O227" i="28" s="1"/>
  <c r="N236" i="28"/>
  <c r="O270" i="28"/>
  <c r="O267" i="28" s="1"/>
  <c r="O69" i="28"/>
  <c r="O68" i="28" s="1"/>
  <c r="O101" i="28"/>
  <c r="N117" i="28"/>
  <c r="O119" i="28"/>
  <c r="N306" i="28"/>
  <c r="N116" i="28"/>
  <c r="O272" i="28"/>
  <c r="O275" i="28"/>
  <c r="M311" i="28"/>
  <c r="M413" i="28" s="1"/>
  <c r="N206" i="28"/>
  <c r="N311" i="28"/>
  <c r="N287" i="28"/>
  <c r="N107" i="28"/>
  <c r="N164" i="28"/>
  <c r="N73" i="28"/>
  <c r="O121" i="28"/>
  <c r="O180" i="28"/>
  <c r="O261" i="28"/>
  <c r="O259" i="28"/>
  <c r="O205" i="28"/>
  <c r="O206" i="28"/>
  <c r="O251" i="28"/>
  <c r="O305" i="28"/>
  <c r="N399" i="28"/>
  <c r="O331" i="28"/>
  <c r="O328" i="28"/>
  <c r="O403" i="28" s="1"/>
  <c r="O400" i="28" s="1"/>
  <c r="M310" i="28"/>
  <c r="E311" i="28"/>
  <c r="N281" i="28"/>
  <c r="N227" i="28"/>
  <c r="F413" i="28"/>
  <c r="Q306" i="28"/>
  <c r="Q407" i="28" s="1"/>
  <c r="O347" i="28"/>
  <c r="N363" i="28"/>
  <c r="N272" i="28"/>
  <c r="O281" i="28"/>
  <c r="N353" i="28"/>
  <c r="O386" i="28"/>
  <c r="Q255" i="28" l="1"/>
  <c r="Q309" i="28"/>
  <c r="Q307" i="28" s="1"/>
  <c r="Q304" i="28" s="1"/>
  <c r="N255" i="28"/>
  <c r="P255" i="28"/>
  <c r="P309" i="28"/>
  <c r="P307" i="28" s="1"/>
  <c r="P304" i="28" s="1"/>
  <c r="N325" i="28"/>
  <c r="N323" i="28" s="1"/>
  <c r="O398" i="28"/>
  <c r="P28" i="28"/>
  <c r="N407" i="28"/>
  <c r="E205" i="28"/>
  <c r="Q28" i="28"/>
  <c r="Q124" i="28" s="1"/>
  <c r="Q123" i="28" s="1"/>
  <c r="N406" i="28"/>
  <c r="O306" i="28"/>
  <c r="O407" i="28" s="1"/>
  <c r="N205" i="28"/>
  <c r="N203" i="28" s="1"/>
  <c r="N124" i="28"/>
  <c r="N123" i="28" s="1"/>
  <c r="O150" i="28"/>
  <c r="N115" i="28"/>
  <c r="O116" i="28"/>
  <c r="N152" i="28"/>
  <c r="O325" i="28"/>
  <c r="N411" i="28"/>
  <c r="E413" i="28"/>
  <c r="R413" i="28" s="1"/>
  <c r="D311" i="28"/>
  <c r="O329" i="28"/>
  <c r="E206" i="28"/>
  <c r="O67" i="28"/>
  <c r="N400" i="28"/>
  <c r="N270" i="28"/>
  <c r="N309" i="28" s="1"/>
  <c r="N307" i="28" s="1"/>
  <c r="O413" i="28"/>
  <c r="O406" i="28"/>
  <c r="O203" i="28"/>
  <c r="O201" i="28" s="1"/>
  <c r="N413" i="28"/>
  <c r="O257" i="28"/>
  <c r="O309" i="28" l="1"/>
  <c r="O307" i="28" s="1"/>
  <c r="O304" i="28" s="1"/>
  <c r="P124" i="28"/>
  <c r="P123" i="28" s="1"/>
  <c r="P27" i="28"/>
  <c r="Q410" i="28"/>
  <c r="Q27" i="28"/>
  <c r="E411" i="28"/>
  <c r="R411" i="28" s="1"/>
  <c r="N410" i="28"/>
  <c r="N150" i="28"/>
  <c r="O115" i="28"/>
  <c r="N267" i="28"/>
  <c r="N201" i="28"/>
  <c r="M411" i="28"/>
  <c r="N398" i="28"/>
  <c r="E124" i="28"/>
  <c r="O66" i="28"/>
  <c r="O323" i="28"/>
  <c r="O411" i="28"/>
  <c r="O255" i="28"/>
  <c r="D413" i="28"/>
  <c r="E410" i="28" l="1"/>
  <c r="R410" i="28" s="1"/>
  <c r="F124" i="28"/>
  <c r="P410" i="28"/>
  <c r="Q408" i="28"/>
  <c r="N408" i="28"/>
  <c r="E123" i="28"/>
  <c r="O65" i="28"/>
  <c r="N304" i="28"/>
  <c r="M410" i="28"/>
  <c r="F123" i="28" l="1"/>
  <c r="E408" i="28"/>
  <c r="E14" i="28" s="1"/>
  <c r="N405" i="28"/>
  <c r="Q405" i="28"/>
  <c r="P408" i="28"/>
  <c r="O64" i="28"/>
  <c r="E405" i="28" l="1"/>
  <c r="E11" i="28" s="1"/>
  <c r="P405" i="28"/>
  <c r="O63" i="28"/>
  <c r="O62" i="28" l="1"/>
  <c r="O61" i="28" l="1"/>
  <c r="O60" i="28" l="1"/>
  <c r="O59" i="28" l="1"/>
  <c r="O54" i="28" l="1"/>
  <c r="O53" i="28" l="1"/>
  <c r="O52" i="28" l="1"/>
  <c r="O51" i="28" l="1"/>
  <c r="O50" i="28" l="1"/>
  <c r="O49" i="28" l="1"/>
  <c r="O48" i="28" l="1"/>
  <c r="O47" i="28" l="1"/>
  <c r="O46" i="28" l="1"/>
  <c r="O44" i="28" l="1"/>
  <c r="O41" i="28" l="1"/>
  <c r="O39" i="28" l="1"/>
  <c r="O38" i="28" l="1"/>
  <c r="O37" i="28" l="1"/>
  <c r="O36" i="28" l="1"/>
  <c r="O34" i="28" l="1"/>
  <c r="O33" i="28" l="1"/>
  <c r="O31" i="28" l="1"/>
  <c r="O30" i="28" l="1"/>
  <c r="O29" i="28" l="1"/>
  <c r="O28" i="28" l="1"/>
  <c r="O124" i="28" l="1"/>
  <c r="O27" i="28"/>
  <c r="O123" i="28" l="1"/>
  <c r="O410" i="28"/>
  <c r="O408" i="28" l="1"/>
  <c r="O405" i="28" l="1"/>
  <c r="D126" i="28" l="1"/>
  <c r="D132" i="28" l="1"/>
  <c r="F132" i="28" s="1"/>
  <c r="F134" i="28"/>
  <c r="D196" i="28" l="1"/>
  <c r="D188" i="28"/>
  <c r="D198" i="28"/>
  <c r="F188" i="28" l="1"/>
  <c r="F203" i="28"/>
  <c r="D186" i="28"/>
  <c r="F187" i="28" l="1"/>
  <c r="D202" i="28"/>
  <c r="F202" i="28" s="1"/>
  <c r="F186" i="28"/>
  <c r="D201" i="28"/>
  <c r="D408" i="28" s="1"/>
  <c r="D14" i="28" s="1"/>
  <c r="D405" i="28" l="1"/>
  <c r="D11" i="28" s="1"/>
  <c r="F408" i="28"/>
  <c r="F14" i="28" s="1"/>
  <c r="F405" i="28" l="1"/>
  <c r="F11" i="28" s="1"/>
  <c r="F412" i="28" l="1"/>
  <c r="D412" i="28" l="1"/>
  <c r="F201" i="28" l="1"/>
  <c r="F245" i="28"/>
  <c r="D242" i="28"/>
  <c r="F242" i="28" s="1"/>
  <c r="D130" i="28"/>
  <c r="F130" i="28"/>
  <c r="D131" i="28"/>
  <c r="F131" i="28"/>
  <c r="D146" i="28"/>
  <c r="F146" i="28"/>
  <c r="D147" i="28"/>
  <c r="F147" i="28"/>
  <c r="D148" i="28"/>
  <c r="F148" i="28"/>
  <c r="D149" i="28"/>
  <c r="F149" i="28"/>
  <c r="D164" i="28"/>
  <c r="F164" i="28"/>
  <c r="D165" i="28"/>
  <c r="F165" i="28"/>
  <c r="D166" i="28"/>
  <c r="F166" i="28"/>
  <c r="D168" i="28"/>
  <c r="F168" i="28"/>
  <c r="D169" i="28"/>
  <c r="F169" i="28"/>
  <c r="D170" i="28"/>
  <c r="F170" i="28"/>
  <c r="D171" i="28"/>
  <c r="F171" i="28"/>
  <c r="D172" i="28"/>
  <c r="F172" i="28"/>
  <c r="D174" i="28"/>
  <c r="F174" i="28"/>
  <c r="D175" i="28"/>
  <c r="F175" i="28"/>
  <c r="D176" i="28"/>
  <c r="F176" i="28"/>
  <c r="D177" i="28"/>
  <c r="F177" i="28"/>
  <c r="D178" i="28"/>
  <c r="F178" i="28"/>
  <c r="D179" i="28"/>
  <c r="F179" i="28"/>
  <c r="D180" i="28"/>
  <c r="F180" i="28"/>
  <c r="D181" i="28"/>
  <c r="F181" i="28"/>
  <c r="D182" i="28"/>
  <c r="F182" i="28"/>
  <c r="D184" i="28"/>
  <c r="F184" i="28"/>
  <c r="D185" i="28"/>
  <c r="F185" i="28"/>
  <c r="D205" i="28"/>
  <c r="F205" i="28"/>
  <c r="D206" i="28"/>
  <c r="F206" i="28"/>
  <c r="D410" i="28"/>
  <c r="F410" i="28"/>
  <c r="D411" i="28"/>
  <c r="F411" i="28"/>
</calcChain>
</file>

<file path=xl/sharedStrings.xml><?xml version="1.0" encoding="utf-8"?>
<sst xmlns="http://schemas.openxmlformats.org/spreadsheetml/2006/main" count="685" uniqueCount="289">
  <si>
    <t>в том числе:</t>
  </si>
  <si>
    <t>Подпрограмма 1 «Инновационное развитие образования»</t>
  </si>
  <si>
    <t>1.1.</t>
  </si>
  <si>
    <t>1.2.</t>
  </si>
  <si>
    <t>1.3.</t>
  </si>
  <si>
    <t>1.4.</t>
  </si>
  <si>
    <t>всего</t>
  </si>
  <si>
    <t>бюджет района</t>
  </si>
  <si>
    <t>бюджет автономного округа</t>
  </si>
  <si>
    <t>Всего по подпрограмме 1</t>
  </si>
  <si>
    <t>Подпрограмма 2 «Обеспечение комплексной безопасности и комфортных условий образовательного процесса»</t>
  </si>
  <si>
    <t>2.1.</t>
  </si>
  <si>
    <t>2.1.1.</t>
  </si>
  <si>
    <t>2.1.1.1.</t>
  </si>
  <si>
    <t>2.1.1.2.</t>
  </si>
  <si>
    <t>2.1.1.3.</t>
  </si>
  <si>
    <t>бюджет района, всего</t>
  </si>
  <si>
    <t>2.1.1.4.</t>
  </si>
  <si>
    <t>2.1.1.5.</t>
  </si>
  <si>
    <t>2.1.1.6.</t>
  </si>
  <si>
    <t>2.1.2.</t>
  </si>
  <si>
    <t>Дошкольные учреждения Ханты-Мансийского района, в том числе:</t>
  </si>
  <si>
    <t>2.1.2.1.</t>
  </si>
  <si>
    <t>2.1.2.2.</t>
  </si>
  <si>
    <t>МКДОУ ХМР «Детский сад «Мишутка» д.Белогорье»</t>
  </si>
  <si>
    <t>2.1.2.3.</t>
  </si>
  <si>
    <t>2.1.3.</t>
  </si>
  <si>
    <t>Внешкольные учреждения Ханты-Мансийского района, в том числе:</t>
  </si>
  <si>
    <t>2.1.3.1.</t>
  </si>
  <si>
    <t>Муниципальное бюджетное учреждение дополнительного образования Ханты-Мансийского района</t>
  </si>
  <si>
    <t>2.2.</t>
  </si>
  <si>
    <t>2.2.1.</t>
  </si>
  <si>
    <t>Школы Ханты-Мансийского района</t>
  </si>
  <si>
    <t>2.2.2.</t>
  </si>
  <si>
    <t>2.2.3.</t>
  </si>
  <si>
    <t>Внешкольные учреждения Ханты-Мансийского района</t>
  </si>
  <si>
    <t>2.3.</t>
  </si>
  <si>
    <t>2.3.1.</t>
  </si>
  <si>
    <t>2.3.2.</t>
  </si>
  <si>
    <t>Дошкольные учреждения Ханты-Мансийского района</t>
  </si>
  <si>
    <t>2.3.3.</t>
  </si>
  <si>
    <t>2.4.</t>
  </si>
  <si>
    <t>2.4.1.</t>
  </si>
  <si>
    <t>2.4.2.</t>
  </si>
  <si>
    <t>2.4.3.</t>
  </si>
  <si>
    <t>Муниципальное бюджетное учреждение дополнительного образования Ханты-Мансийского района (расходы на проведение лабораторных исследований)</t>
  </si>
  <si>
    <t>2.5.</t>
  </si>
  <si>
    <t>2.5.1.</t>
  </si>
  <si>
    <t>2.5.2.</t>
  </si>
  <si>
    <t>Всего по подпрограмме 2</t>
  </si>
  <si>
    <t>Школы Ханты-Мансийского района, в том числе:</t>
  </si>
  <si>
    <t>МКДОУ ХМР «Детский сад «Росинка» с. Троица»</t>
  </si>
  <si>
    <t>3.1.</t>
  </si>
  <si>
    <t>бюджет района –всего</t>
  </si>
  <si>
    <t>в том числе</t>
  </si>
  <si>
    <t>бюджет района – всего</t>
  </si>
  <si>
    <t>3.2.</t>
  </si>
  <si>
    <t>3.2.1.</t>
  </si>
  <si>
    <t>Всего по подпрограмме 3</t>
  </si>
  <si>
    <t>Подпрограмма 4 «Оказание образовательных услуг в организациях дошкольного, общего среднего и дополнительного образования на территории Ханты-Мансийского района»</t>
  </si>
  <si>
    <t>4.1.</t>
  </si>
  <si>
    <t xml:space="preserve">Субвенции на выплату компенсации части родительской платы за присмотр и уход за детьми в общеобразовательных организациях, реализующих образовательные программы дошкольного образования </t>
  </si>
  <si>
    <t>4.2.</t>
  </si>
  <si>
    <t>4.2.1.</t>
  </si>
  <si>
    <t>Энергосервисные контракты</t>
  </si>
  <si>
    <t>4.3.</t>
  </si>
  <si>
    <t>средства бюджета района</t>
  </si>
  <si>
    <t xml:space="preserve">Энергосервисные контракты </t>
  </si>
  <si>
    <t>4.4.</t>
  </si>
  <si>
    <t>4.4.1.</t>
  </si>
  <si>
    <t>4.4.2.</t>
  </si>
  <si>
    <t>Субсидия на частичное обеспечение повышения оплаты труда педагогических работников муниципальных учреждений дополнительного образования детей</t>
  </si>
  <si>
    <t>4.4.3.</t>
  </si>
  <si>
    <t>Расходы на оказание финансовой, имущественной, образовательной, информационно-консультационной поддержки негосударственным (немуниципальным) организациям, в том числе СОНКО</t>
  </si>
  <si>
    <t>4.4.4.</t>
  </si>
  <si>
    <t>4.5.</t>
  </si>
  <si>
    <t>4.6.</t>
  </si>
  <si>
    <t>Всего по подпрограмме 4</t>
  </si>
  <si>
    <t>Итого по муниципальной программе</t>
  </si>
  <si>
    <t xml:space="preserve">федеральный бюджет </t>
  </si>
  <si>
    <t>3.2.2.</t>
  </si>
  <si>
    <t xml:space="preserve">бюджет района </t>
  </si>
  <si>
    <t>3.3.</t>
  </si>
  <si>
    <t>3.2.3.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</si>
  <si>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</si>
  <si>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Субвенции на социальную поддержку отдельным категориям обучающихся в муниципальных общеобразовательных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образовательным программам</t>
  </si>
  <si>
    <t>2025 год</t>
  </si>
  <si>
    <t>Источники финансирования</t>
  </si>
  <si>
    <t>2.1.2.4.</t>
  </si>
  <si>
    <t>2.6.</t>
  </si>
  <si>
    <t>2.6.1.</t>
  </si>
  <si>
    <t>2.6.2.</t>
  </si>
  <si>
    <t>Корректировка проектно-сметной документации по объекту "Реконструкция школы с пристроем в п. Красноленинский"</t>
  </si>
  <si>
    <t>4.4.5.</t>
  </si>
  <si>
    <t>Подпрограмма 3 «Развитие материально-технической базы сферы образования»</t>
  </si>
  <si>
    <t xml:space="preserve">МКДОУ ХМР «Детский сад «Чебурашка» с. Тюли» </t>
  </si>
  <si>
    <t xml:space="preserve">МКДОУ ХМР «Детский сад «Колобок» п. Пырьях» </t>
  </si>
  <si>
    <t>2.1.1.7.</t>
  </si>
  <si>
    <t>3.2.4.</t>
  </si>
  <si>
    <t>2.6.3.</t>
  </si>
  <si>
    <t>3.2.5.</t>
  </si>
  <si>
    <t xml:space="preserve">Расходы для удовлетворения потребностей населения района в оказании услуг в сфере дополнительного образования (содержание учреждения) в рамках муниципального задания </t>
  </si>
  <si>
    <t>МКОУ ХМР «СОШ п. Красноленинский»</t>
  </si>
  <si>
    <t>3.1.4.</t>
  </si>
  <si>
    <t>3.2.6.</t>
  </si>
  <si>
    <t xml:space="preserve">Создание условий для удовлетворения потребности населения района в оказании услуг в учреждениях общего среднего образования (содержание учреждений)                                                       </t>
  </si>
  <si>
    <t>2.1.1.8.</t>
  </si>
  <si>
    <t>3.1.5.</t>
  </si>
  <si>
    <t>справочно: средства от приносящей доход деятельности МАУ ДО ХМР "ЦДО"</t>
  </si>
  <si>
    <t>2.1.1.9.</t>
  </si>
  <si>
    <t>МКОУ ХМР «СОШ с. Батово»</t>
  </si>
  <si>
    <t>Школы Ханты-Мансийского района (расходы на косметический ремонт по 24 образовательным учреждениям на новый учебный год)</t>
  </si>
  <si>
    <t xml:space="preserve">Реализация программы персонифицированного финансирования дополнительного образования детей                  </t>
  </si>
  <si>
    <t>Обеспечение программы персонифицированного финансирования дополнительного образования детей</t>
  </si>
  <si>
    <t>Подпрограмма 5 «Дети и молодежь Ханты-Мансийского района»</t>
  </si>
  <si>
    <t>5.1.</t>
  </si>
  <si>
    <t>5.2.</t>
  </si>
  <si>
    <t>5.3.</t>
  </si>
  <si>
    <t>Организация деятельности лагерей с дневным пребыванием детей</t>
  </si>
  <si>
    <t>Организация деятельности лагерей с дневным пребыванием детей: обновление, укрепление материально-технической базы лагерей; страхование детей и (или) др.</t>
  </si>
  <si>
    <t>Организация деятельности «дворовых площадок», клубов по месту жительства</t>
  </si>
  <si>
    <t>Проведение аккарицидной, дезинсекционной (ларвицидной) обработки, барьерной дератизации, а также сбор и утилизация трупов животных на территории Ханты-Мансийского района</t>
  </si>
  <si>
    <t xml:space="preserve">Организация отдыха и оздоровления детей на территории Ханты-Мансийского автономного округа – Югры и в климатически благоприятных регионах Российской Федерации </t>
  </si>
  <si>
    <t>5.4.</t>
  </si>
  <si>
    <t>5.4.1</t>
  </si>
  <si>
    <t>Организация экологических трудовых отрядов</t>
  </si>
  <si>
    <t>Районное мероприятие профессиональной ориентации «Лаборатория профессий»</t>
  </si>
  <si>
    <t>5.5.</t>
  </si>
  <si>
    <t>5.5.2.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</si>
  <si>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</si>
  <si>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Организация деятельности по опеке и попечительству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</si>
  <si>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</t>
  </si>
  <si>
    <t>Всего по подпрограмме 5</t>
  </si>
  <si>
    <t>Создание новых мест дополнительного образования детей в пределах регионального проекта "Успех каждого ребенка" национального проекта "Образование" (показатель 6)</t>
  </si>
  <si>
    <t>5.5.1.</t>
  </si>
  <si>
    <t>2.1.1.10.</t>
  </si>
  <si>
    <t>2.1.1.11.</t>
  </si>
  <si>
    <t>2026 год</t>
  </si>
  <si>
    <t>2027 год</t>
  </si>
  <si>
    <t>2028 год</t>
  </si>
  <si>
    <t>справочно: средства предприятий  - недропользователей</t>
  </si>
  <si>
    <t>средства бюджета района на софинансирование расходов за счет средств федерального и регионального бюджета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</si>
  <si>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</si>
  <si>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Региональный проект «Патриотическое воспитание граждан Российской Федерации»               (19, 20, 21)</t>
  </si>
  <si>
    <t>Основное мероприятие: Организация и участие в мероприятиях, направленных на выявление и развитие талантливых детей и молодежи                                               (7)</t>
  </si>
  <si>
    <t xml:space="preserve">Основное мероприятие: Создание условий для развития гражданско-патриотических качеств детей и молодежи                                                                          (19, 20, 21) </t>
  </si>
  <si>
    <t xml:space="preserve">Основное мероприятие: Организация отдыха и оздоровления детей                                                                 (17, 18) 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</si>
  <si>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                                                                                        (18)</t>
  </si>
  <si>
    <t>5.4.1.1</t>
  </si>
  <si>
    <t>5.4.1.2</t>
  </si>
  <si>
    <t>5.4.2.</t>
  </si>
  <si>
    <t>5.4.3.</t>
  </si>
  <si>
    <t>5.4.4.</t>
  </si>
  <si>
    <t>5.6.</t>
  </si>
  <si>
    <t>5.6.1.</t>
  </si>
  <si>
    <t>5.6.2.</t>
  </si>
  <si>
    <t>5.6.3.</t>
  </si>
  <si>
    <t>5.6.4.</t>
  </si>
  <si>
    <t>Основное мероприятие: Оказание мер социальной поддержки отдельным категориям граждан              ( 17, 22)</t>
  </si>
  <si>
    <t>Основное мероприятие: Содействие профориентации и карьерным устремлениям молодежи (8)</t>
  </si>
  <si>
    <t>Региональный проект «Современная школа»               (5)</t>
  </si>
  <si>
    <t>Региональный проект «Успех каждого ребенка»               (6, 7, 8, 9)</t>
  </si>
  <si>
    <t>Региональный проект «Цифровая образовательная среда»                                                                           (10, 11, 12, 13)</t>
  </si>
  <si>
    <t>Региональный проект «Содействие занятости»               (14)</t>
  </si>
  <si>
    <t>3.4.</t>
  </si>
  <si>
    <t xml:space="preserve"> Основное мероприятие: Укрепление материально-технической базы образовательных учреждений                 (1)</t>
  </si>
  <si>
    <t>Основное мероприятие: Строительство и реконструкция учреждений общего образования в соответствии с нормативом обеспеченности местами в образовательных учреждениях                                              (1, 2)</t>
  </si>
  <si>
    <t>Основное мероприятие: Обеспечение реализации основных общеобразовательных программ в образовательных организациях, расположенных на территории Ханты-Мансийского района                               (1, 2, 3, 4, 5, 10, 11, 12, 13, 14, 15, 16)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</si>
  <si>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                                                            (15)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</si>
  <si>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                                                       (16)</t>
  </si>
  <si>
    <t>Основное мероприятие: Создание условий для удовлетворения потребности населения района в оказании услуг в учреждениях дошкольного образования (содержание учреждений)                                      (1, 4, 14)</t>
  </si>
  <si>
    <t>4.7.</t>
  </si>
  <si>
    <t>4.7.1.</t>
  </si>
  <si>
    <t>4.7.2.</t>
  </si>
  <si>
    <t>4.8.</t>
  </si>
  <si>
    <t xml:space="preserve">Основное мероприятие: Создание условий для удовлетворения потребности населения района в оказании услуг в учреждениях общего среднего образования                                                                              (1, 2) </t>
  </si>
  <si>
    <t>Основное мероприятие: Создание условий для удовлетворения потребностей населения района в оказании услуг в сфере дополнительного образования (содержание учреждения)                                                            (6, 7, 9)</t>
  </si>
  <si>
    <t>Реализация программы персонифицированного финансирования дополнительного образования детей                                                                                                           (6, 9)</t>
  </si>
  <si>
    <t>4.9.</t>
  </si>
  <si>
    <t>Основное мероприятие: Расходы на обеспечение функций органов местного самоуправления (содержание комитета по образованию)                               (1)</t>
  </si>
  <si>
    <t>Основное мероприятие: Расходы на финансовое и организационно-методическое обеспечение реализации муниципальной программы (содержание централизованной бухгалтерии)                                                  (1)</t>
  </si>
  <si>
    <t>Основное мероприятие: Антитеррористическая защищенность                                                                         (1)</t>
  </si>
  <si>
    <t>Основное мероприятие: Проведение мероприятий по устранению предписаний надзорных органов (1)</t>
  </si>
  <si>
    <t>Основное мероприятие: Повышение энергоэффективности                                                     (1)</t>
  </si>
  <si>
    <t>Основное мероприятие: Укрепление санитарно- эпидемиологической безопасности                                  (1)</t>
  </si>
  <si>
    <t>Основное мероприятие: Укрепление пожарной безопасности                                                                 (1)</t>
  </si>
  <si>
    <t>Основное мероприятие: Проведение мероприятий по текущему ремонту образовательных учреждений (1)</t>
  </si>
  <si>
    <t>Основное мероприятие: Проведение капитальных ремонтов зданий, сооружений                                        (1)</t>
  </si>
  <si>
    <t>Основное мероприятие: Информационное, организационно-методическое сопровождение реализации Программы                                                        (1, 3)</t>
  </si>
  <si>
    <t>Основное мероприятие: Развитие качества и содержания технологий образования                                                             (3)</t>
  </si>
  <si>
    <t>Основное мероприятие: Стимулирование лидеров и поддержка системы воспитания                                                    (3)</t>
  </si>
  <si>
    <t xml:space="preserve">Основное мероприятие: 
Оснащение образовательного процесса                         (1)
</t>
  </si>
  <si>
    <t>4.6.1.</t>
  </si>
  <si>
    <t>4.6.2.</t>
  </si>
  <si>
    <t>4.7.2.1.</t>
  </si>
  <si>
    <t>4.7.2.2.</t>
  </si>
  <si>
    <t>+0,1</t>
  </si>
  <si>
    <t>Мероприятия муниципальной программы</t>
  </si>
  <si>
    <t>Капитальный ремонт МКОУ  ХМР "СОШ с. Нялинское"</t>
  </si>
  <si>
    <t>Проведение капитального ремонта МКОУ ХМР "СОШ с. Елизарово"</t>
  </si>
  <si>
    <t>Проведение капитального ремонта МКОУ ХМР "Основная общеобразовательная школа имени братьев Петровых сп Реполово"</t>
  </si>
  <si>
    <t>Проведение капитального ремонта МКОУ ХМР «ООШ с. Тюли»</t>
  </si>
  <si>
    <t>Строительство плоскостных сооружений МКОУ "СОШ п. Сибирский"</t>
  </si>
  <si>
    <t>Строительство объекта Комплекс «школа (55 учащихся) в п. Бобровский»</t>
  </si>
  <si>
    <t>Основное мероприятие: Строительство и реконструкция дошкольных образовательных учреждений для обеспечения в каждом муниципальном образовании автономного округа охвата дошкольным образованием не менее 70 % детей от 3 до 7 лет                                                                                 (1, 4, 14)</t>
  </si>
  <si>
    <t>3.4.1.</t>
  </si>
  <si>
    <t>3.4.2.</t>
  </si>
  <si>
    <t>3.4.3.</t>
  </si>
  <si>
    <t>Улучшение МТБ базы МКОУ ХМР СОШ с.Селиярово</t>
  </si>
  <si>
    <t>4.6.3.</t>
  </si>
  <si>
    <t>Питание обучающихся на платной основе</t>
  </si>
  <si>
    <r>
      <t>Дошкольные учреждения Ханты-Мансийского района</t>
    </r>
    <r>
      <rPr>
        <sz val="10"/>
        <rFont val="Calibri"/>
        <family val="2"/>
        <charset val="204"/>
        <scheme val="minor"/>
      </rPr>
      <t xml:space="preserve"> (</t>
    </r>
    <r>
      <rPr>
        <sz val="10"/>
        <rFont val="Times New Roman"/>
        <family val="1"/>
        <charset val="204"/>
      </rPr>
      <t>расходы на косметический ремонт по 10 образовательным учреждениям на новый учебный год)</t>
    </r>
  </si>
  <si>
    <t>исполнитель:</t>
  </si>
  <si>
    <t>Тел.: 32-86-00</t>
  </si>
  <si>
    <t>Капитальный ремонт спортивного зала МБОУ ХМР «СОШ п. Луговской»</t>
  </si>
  <si>
    <t xml:space="preserve">Денежное вознаграждение за классное руководство педагогическим работникам  производятся по графику в соответствии со сроками выдачи заработной платы.
</t>
  </si>
  <si>
    <t>На реализация программы персонифицированного финансирования запланировано 965 сертификатов по 44 программам.</t>
  </si>
  <si>
    <t>№ п/п</t>
  </si>
  <si>
    <t>Сумма, тыс. рублей</t>
  </si>
  <si>
    <t>утверждено в бюджете района на 2022 год</t>
  </si>
  <si>
    <t>исполнено (касса)</t>
  </si>
  <si>
    <t>%         исполнения</t>
  </si>
  <si>
    <t>Информация об исполнении (с указанием причин неисполнения)</t>
  </si>
  <si>
    <t>справочно:                                                                             средства предприятий - недровользователей</t>
  </si>
  <si>
    <t xml:space="preserve">По данному мероприятию запланированы расходы на содержание комитета по образованию, в том числе заработная плата, начисления на оплату труда, командировки, льготный проезд, налоги.                                                                                      Выплаты по оплате труда производятся по графику в соответствии со сроками выдачи заработной платы.              </t>
  </si>
  <si>
    <t xml:space="preserve"> В целях реализации меропрития в рамках переданных полномочий по опеке и попечительству расходы запланированы на содержание отдела по опеке и попечительству в количестве 7 штатных единиц, в том числе оплата труда, начисления на оплату труда и материальные затраты по содержанию отдела. </t>
  </si>
  <si>
    <t xml:space="preserve">В целях реализации меропрития в рамках переданных полномочий по образованию и организации деятельности комиссий по делам несовершеннолентних и защите их прав запланированы расходы на содержание отдела в количестве 3 муниципальных служащих, в том числе оплата труда, начисления по оплате труда и материальные затраты по содержанию отдела. </t>
  </si>
  <si>
    <t>Скину Ирина Николаевна</t>
  </si>
  <si>
    <t>Плановое освоение денежных средств, тыс. рублей</t>
  </si>
  <si>
    <t>апрель</t>
  </si>
  <si>
    <t>май</t>
  </si>
  <si>
    <t>июнь</t>
  </si>
  <si>
    <t>июль</t>
  </si>
  <si>
    <t>август</t>
  </si>
  <si>
    <t>сентябрь</t>
  </si>
  <si>
    <t>Проведение капитального ремонта спортивного зала МБОУ ХМР "СОШ п. Луговской"</t>
  </si>
  <si>
    <t xml:space="preserve"> </t>
  </si>
  <si>
    <t xml:space="preserve">По данному мероприятию запланированы расходы на содержание МКУ "Централизованная бухгалтерия" , в том числе заработная плата, начисления на оплату труда, аренда здания,  коммунальные услуги, услуги связи, налоги, прочие расходы необходимые для функционирования комитета по образованию и централизованной бухгалтерии.                                                                                                                                           Выплаты по оплате труда производятся по графику в соответствии со сроками выдачи заработной платы.                                                                                                                  </t>
  </si>
  <si>
    <t xml:space="preserve">В целях реализации меропрития в рамках переданных полномочий в области образования расходы запланированы на содержание образовательных учреждений, на организацию государственной итоговой аттестации (ГИА),  на оплату труда и начисления на оплату труда работников образовательных учреждений. Выплаты по оплате труда производятся по графику в соответствии со сроками выдачи заработной платы.
</t>
  </si>
  <si>
    <t xml:space="preserve">С 24 января по 24 февраля  в образовательных организациях Ханты-Мансийского района состоялся Месячник гражданско-патриотического воспитания, посвященного Дню защитника Отечества. В рамках месячника состоялись следующие мероприятия: конкурс «Смотр песни и строя», посвященный Дню Защитника Отечества, акция «Письмо солдату» и «Посылка солдату»,  акция «Письмо солдату» и «Посылка солдату», Челлендж «Герои моей семьи», классный час: «Маленькие герои», «Детство опаленное войной…», урок истории «Был город-фронт, была блокада…», патриотический квест «Тропой разведчика»,  выставка макетов, инсталляции «200 дней и ночей», день памяти воинов-интернационалистов в России.                               4, 15, 22  февраля 2022 года состоялись уроки мужества с участием председателя Ханты-Мансийской районной общественной организации ветеранов (пенсионеров) войны, труда, вооруженных сил и правоохранительных органов Т.П. Меркушиной, представителей Военного комиссариата города Ханты-Мансийск и Ханты-Мансийского района Ханты-Мансийского автономного округа – Югры и ветеранов боевых действий. Мероприятия проводятся без финансовых затрат.
</t>
  </si>
  <si>
    <t>Для организации лагерей с дневным пребывание на базе образовательных организаций района в период весенних каникул закуплены канцелярские товары, на страхование детей потрачено - 9660,0 руб. Для организации  профильных лагерей  и лагерей с дневным пребыванием в летний период на страхование детей потрачено 37898 рублей, остальные средства направлены на приобретение необходимых для функционирования лагерей товаров.</t>
  </si>
  <si>
    <t>заместитель председателя комитета:</t>
  </si>
  <si>
    <t>Денежные средства запланированы на организацию питания обучающихся льготной категории и оплату труда работников образовательных организаций, задействованных в приготовлении пищи (повара)</t>
  </si>
  <si>
    <t>Основное мероприятие: Расходы на финансовое и организационно-методическое обеспечение реализации муниципальной программы (содержание МАУ ХМР "Муниципальный методический центр"                                                  (1)</t>
  </si>
  <si>
    <t>4.10.</t>
  </si>
  <si>
    <t xml:space="preserve">Бюджетные ассигнования запланированы на физическую охрану зданий и обслуживание тревожных кнопок и СКУДов. Заключены муниципальные контракты на охрану зданий конкурентным способом до конца текущего года. Экономия бюджетных ассигнований по итогам проведенного аукциона возвращена в бюджет района. </t>
  </si>
  <si>
    <t xml:space="preserve">В период весенних каникул  март 2022 года проведена работа 24 лагерей дневным пребыванием детей с общим охватом 690 несовершеннолетних.  В летний период 2022 года  организована деятельность 33 лагерей на территории района с общим охватом 914 несовершеннолетних (увеличение по сравнению с 2021 годом на 5 лагерей) из них:
 24 лагеря с дневным пребыванием детей на базе образовательных организаций Ханты-Мансийского района;
3 лагеря с дневным пребыванием детей на базе МАУ ДО ХМР «Центр дополнительного образования»;
4 профильных лагеря – 2 военно-технических лагеря с дневным пребыванием детей - на базе МАУ ДО ХМР «Центр дополнительного образования» и 2 лагеря на базе образовательных организаций, один из них  лагерь с энокультурным компонентом;
 2 спортивно-оздоровительных лагеря с дневным пребыванием детей на базе муниципального автономного учреждения «Спортивная школа Ханты-Мансийского района».  
</t>
  </si>
  <si>
    <t>За счет средств бюджета автономного округа питание детей в лагерях с дневным пребыванием детей  производится с июня 2022 года с открытием пришкольных  летних лагерей на базе образовательных организаций</t>
  </si>
  <si>
    <t>В период весенних каникул  (март 2022 года) организована работа 24 лагерей дневным пребыванием детей, с общим охватом 690 несовершеннолетних  (предусмотрено двух-разовое питание). В летний  каникулярный период (июнь-август)  организована работа 33 легерей с охватом 914 несовершеннолетних Ханты-Мансийского района</t>
  </si>
  <si>
    <t xml:space="preserve">Заключен муниципальный контракт №0187300008422000121 от 14.06.2022 с ИП Захаров на сумму 7 851 610,25 рублей. Работы выполнены в полном объеме. </t>
  </si>
  <si>
    <t xml:space="preserve"> Заключен муниципальный контракт № 187300008422000000 от 05.05.2022 с ООО Стоительная компания "УРАЛ СТРОЙ"  на сумму 8 451 238,27. Работы выполнены в полном объеме. Остаток средств планируется использовать в 2023 году.</t>
  </si>
  <si>
    <t xml:space="preserve"> Заключен муниципальный контракт №0187300008422000122 от 17.06.2022 с ООО СК «УралСтрой» на сумму 1 492 542,0 рублей.
Работы выполнены в полном объеме. Остаток средств планируется использовать в 2023 году.</t>
  </si>
  <si>
    <t>Оплата будет произведена после предъявления подрядной организацией исполнительного листа.</t>
  </si>
  <si>
    <t>Выплаты компенсации части родительской платы производяться по заявке родителей (законных представителей) при предоставлении первичных документов. Субвенция носит заявительный характер.</t>
  </si>
  <si>
    <t xml:space="preserve">Организация участия в региональном этапе Всероссийской олимпиады школьников по учебному предмету "химия" (очный формат) в январе 2022 года. Организация участия педагогов в финале регионального этапа всероссийских конкурсов профессионального мастерства в сфере образования "Педагог года Югры - 2022" в марте 2022 года.  С 14 февраля по 4 марта  2022 года проведен муниципальный этап Всероссийского  конкурса «Ученик года  – 2022».Участие приняло 13 обучающихся 9-11 классов. На основании приказа  комитета по образованию от 25.03.2022 № 06-Пр-202-О  "Об утверждении итогов муниципального этапа Всероссийского конкурса «Ученик года - 2022» победителю и призерам конкурса  выплачены денежные поощрения: победитель (1 место) - 12 000 рублей,  призер (2 место) - 10 000,00 рублей, призер (3 место) 8 000 рублей. Приобретение подарочной продукции - учебной литературы по программе «Социокультурные истоки» для обучающихся 1-х классов  на сумму 210045,00 рублей. Проведение 25.06.2022 торжественной встречи Главы района с лучшими выпускниками школ. На основании постановления администрации Ханты-Мансийского района от 04.06.2020 № 141 "О денежном поощрении обучающихся образовательных организаций Ханты-Мансийского района, проявивших выдающиеся способности" выплачены денежные поощрения 9 обучающимся 11 класса, 8 обучающимся 9 класса.
</t>
  </si>
  <si>
    <t>В 2022 году организована работа по трудоустройству  в летний период 570 несовершеннолетних Ханты-Мансийского района с привлечением средств предприятий - недропользователей</t>
  </si>
  <si>
    <t xml:space="preserve">Проведение муниципального финального этапа конкурса «Ученик года Ханты-Мансийского района – 2022». Срок проведения 14.02.-04.03.2022. Проведение 03.09.2022 ежегодного педагогического совета Ханты-Мансийского района. Приняло участие 100 педагогов из образовательных организаций района. </t>
  </si>
  <si>
    <t>Проведены ремонтные работы (замена дверного проема)</t>
  </si>
  <si>
    <t>Приобретение и установка светодиодных светильников в МБОУ ХМР СОШ п. Луговской</t>
  </si>
  <si>
    <t>4.11.</t>
  </si>
  <si>
    <t>Основное мероприятие: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 (1)</t>
  </si>
  <si>
    <t xml:space="preserve">бюджет автономного округа </t>
  </si>
  <si>
    <t>5.6.5.</t>
  </si>
  <si>
    <t xml:space="preserve">Заключен муниципальный контракт № 0187300008422000087 от 26.04.2022  с ООО "ЮграИнжиниринг" на сумму 8 567 765,28 рублей.  Работы выполнены в полном объеме. </t>
  </si>
  <si>
    <t xml:space="preserve">Проведен косметический ремонт образовательных учреждений  в полном объеме. </t>
  </si>
  <si>
    <t>Бюджетные ассигнования запланированы на поверку, перезаправку огнетушителей, проверку и испытание  электрооборудования, пропитку огнезащитным составом. Заключены муниципальные контракты на выполнение данных видов работ. Работы выполнены в полном объеме за меньшие средства.</t>
  </si>
  <si>
    <t xml:space="preserve">Бюджетные ассигнования запланированы на оплату водоочистительных систем и оплату лабораторных исследований в образовательных организациях. Заключены муниципальные контракты на выполнение данных видов работ. Работы выполнены в полном объеме. </t>
  </si>
  <si>
    <t>Промывка систем отопления осуществлялась в 3 квартале 2022 года. Работы выполнены в полном объеме.</t>
  </si>
  <si>
    <t xml:space="preserve"> Заключен муниципальный контракт №0187300008421000080 от 31.05.2021 с ООО «СинКос» на сумму 2 955 000,0 рублей.
Ведется корректировка ПСД. Подрядной организации выданы документы для прохождения гос.экспертизы. Ожидаемый срок получения заключения февраль 2023 года. Нарушен срок выполнения работ, ведется претензионная работа.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</si>
  <si>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  обеспечена в полном объеме.</t>
  </si>
  <si>
    <t>По данным мероприятиям запланированы расходы на содержание дошкольных учреждений, общеобразовательных учреждений, учреждений дополнительного образования , в том числе заработная плата, начисления на оплату труда, коммунальные услуги, услуг связи, налоги и прочие расходы.                                 Выплаты по оплате труда производятся по графику в соответствии со сроками выдачи заработной платы.                                                                                                                       Муниципальные контракты на коммунальные услуги, услуги связи заключены. Оплата произведена в рамках заключенных комтрактов.</t>
  </si>
  <si>
    <t xml:space="preserve">По данному мероприятию запланированы расходы на содержание МАУ ХМР "Муниципальный методический центр" , в том числе заработная плата, начисления на оплату труда, прочие расходы необходимые для функционирования учреждения.                                                                                                                                     Выплаты по оплате труда производятся по графику в соответствии со сроками выдачи заработной платы.  Остаток денежных средств сложился по причине вакантных ставок в учреждении.                </t>
  </si>
  <si>
    <t xml:space="preserve">По данному мероприятию запланированы 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 СОШ д. Шапша - 0,25 ставки, СОШ Селиярово - 0,25 ставки.                                                                                           </t>
  </si>
  <si>
    <t xml:space="preserve">Проведена районная научная конференция молодых исследователей «Шаг в будущее», Спартакиада среди учащихся Ханты-Мансийского района. 13 января 2022 года дети и проявившие способности в области физической культуры, литературы, культуры и искусства,  изобразительного искусства, призеров  и победителей  интеллектуальных, творческих конкурсов, олимпиад, соревнований,  образовательных организаций Ханты-Мансийского района приняли участие в новогоднем мюзикле в концертно-театральном центре «Югра-Классик», 11.04.2022 проведен муниципальный этап шахматного турнира среди обучающихся Ханты-Мансийского района", организовано участие обучающихся района в муниципальных этапах Всероссийских спортивных соревнований и игр школьников «Президентские состязания» и «Президентские спортивные игры». Участие обучающихся района в Первом образовательном интенсиве по реализации Проекта «Школьное инициативное бюджетирование в общеобразовательных организациях Ханты-Мансийского автономного округа – Югры» (команда МКОУ ХМР СОШ д. Шапша, 5 участников), г. Сургут; участие во Втором образовательном интенсиве по реализации Проекта «Школьное инициативное бюджетирование в общеобразовательных организациях Ханты-Мансийского автономного округа – Югры» (команда МКОУ ХМР СОШ п. Бобровский, 5 участников), г. Сургут;
</t>
  </si>
  <si>
    <t xml:space="preserve">Заключен муниципальный контракт от 11.03.2022 на сумму 1274,4 тыс.рублей. Работы выполнены в полном объеме.
</t>
  </si>
  <si>
    <t>организована деятельность «дворовых площадок», клубов по месту жительства (750 детей)</t>
  </si>
  <si>
    <r>
      <t xml:space="preserve">В климатически благоприятнызх регионах Российской Федерации 
в летний каникулярный период организован оздоровительный отдых для 73 детей Ханты-Мансийского района. Продолжительность смены в лагере - 21 день.
июль - Московская область, г.Пушкин – 13 детей;
июль - Краснодарский край, г. Геленджик – 20 детей;
август -  Краснодарский край, г. Геленджик – 20 детей. 
</t>
    </r>
    <r>
      <rPr>
        <sz val="10"/>
        <color theme="1"/>
        <rFont val="Times New Roman"/>
        <family val="1"/>
        <charset val="204"/>
      </rPr>
      <t xml:space="preserve">ноябрь -   Свердловская область - 10 детей;
декабрь - Свердловская область – 10 детей.
</t>
    </r>
  </si>
  <si>
    <t>В декабре 2022 года состоялось профориентационное мероприятие для обучающихся 14–17 лет «Лаборатория профессий», проектная инициатива «Моя будущая профессия» с охватом 74 человека</t>
  </si>
  <si>
    <t>В рамках меропрития производятся расходы на оплату труда приемных родителей по заключенным договорам, организацию детского отдыха детей-сирот и детей, оставшихся без попечения родителей. Оплата по договорам производится ежемесячно, начисления на оплату труда перечисляются до 15 числа месяца следующего за истекшим. Организован отдых и оздоровление детей в климатически благоприятных регионах Российской Федерации для 40 - детей-сирот и детей, оставшиеся без попечения родителей.</t>
  </si>
  <si>
    <t xml:space="preserve">Участие в I Всероссийской конференции по инициативному бюджетированию «Стратегия развития инициативного бюджетирования в Российской Федерации» (2 руководителя образовательных организаций района); </t>
  </si>
  <si>
    <t>Заключен муниципальный контракт № 0187300008422000105 от 23.05.2022 с ИП Захаров на сумму 17 190 000,00 рублей. Работы выполнены в полном объеме.</t>
  </si>
  <si>
    <t xml:space="preserve">Проведен муниципальный слет Юнармейских отрядов Ханты-Мансийского района в онлайн режиме с применением дистанционных технологий, организовано участие обучающихся района в региональном этапе Всероссийской военно-спортивной игры «Зарница, в региональном этапе Спартакиады молодёжи России допризывного возраста. Организованы экскурсионные поездки в Мультимедийный исторический парк «Россия - моя история», г. Сургут (24 обучающегося МАУ ДО ХМР «ЦДО», 14 детей МАОУ ХМР «СОШ д.Ярки»). Организованы и проведены учебные сборы допризывной молодежи Ханты-Мансийского района в г. Ханты-Мансийске, на базе военной кафедры Югорского государственного университета (17 обучающихся)
</t>
  </si>
  <si>
    <t>Субвенция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</t>
  </si>
  <si>
    <t>Приобретено и установлено 7 светодиодных светильников в спортивном зале МБОУ ХМР Сош п. Луговской.</t>
  </si>
  <si>
    <t xml:space="preserve">Приобретена и установлена на территории образовательной организации веранда-беседка с необходимым оборудованием. </t>
  </si>
  <si>
    <t>В 2022 году приобретение жилых помещений для обеспечения детей-сирот осуществлялось Департаментом по управлению государственным имуществом Ханты-Мансийского автономного округа - Югры. Всего Департаментом по управлению государственным имуществом Ханты-Мансийского автономного округа - Югры приобретено и передано в муниципальную собственность Ханты-Мансийского района 5 жилых помещений, что позволило обеспечить жилыми помещениями всех детей-сирот, включенных в список на 2022 год.</t>
  </si>
  <si>
    <t>Отчет о ходе реализации муниципальной программы и использования финансовых средств 
по состоянию на 01.01.2023 года</t>
  </si>
  <si>
    <t>Координатор программы    Комитет по образованию администрации Ханты-Мансийского района</t>
  </si>
  <si>
    <t>Наименование муниципальной программы «Развитие образования в Ханты-Мансийском районе на 2022 – 2025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</si>
</sst>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\-#,##0.0\ 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65" fontId="5" fillId="2" borderId="5" xfId="0" applyNumberFormat="1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left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top"/>
    </xf>
    <xf numFmtId="14" fontId="7" fillId="2" borderId="4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164" fontId="5" fillId="2" borderId="7" xfId="0" applyNumberFormat="1" applyFont="1" applyFill="1" applyBorder="1" applyAlignment="1">
      <alignment horizontal="left" vertical="center" wrapText="1"/>
    </xf>
    <xf numFmtId="166" fontId="14" fillId="2" borderId="5" xfId="0" applyNumberFormat="1" applyFont="1" applyFill="1" applyBorder="1" applyAlignment="1">
      <alignment horizontal="left" vertical="center" wrapText="1"/>
    </xf>
    <xf numFmtId="166" fontId="14" fillId="2" borderId="7" xfId="0" applyNumberFormat="1" applyFont="1" applyFill="1" applyBorder="1" applyAlignment="1">
      <alignment horizontal="left" vertical="center" wrapText="1"/>
    </xf>
    <xf numFmtId="166" fontId="14" fillId="2" borderId="4" xfId="0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165" fontId="9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65" fontId="5" fillId="2" borderId="5" xfId="0" applyNumberFormat="1" applyFont="1" applyFill="1" applyBorder="1" applyAlignment="1">
      <alignment horizontal="left" vertical="top" wrapText="1"/>
    </xf>
    <xf numFmtId="165" fontId="5" fillId="2" borderId="4" xfId="0" applyNumberFormat="1" applyFont="1" applyFill="1" applyBorder="1" applyAlignment="1">
      <alignment horizontal="left" vertical="top" wrapText="1"/>
    </xf>
    <xf numFmtId="165" fontId="5" fillId="2" borderId="7" xfId="0" applyNumberFormat="1" applyFont="1" applyFill="1" applyBorder="1" applyAlignment="1">
      <alignment horizontal="left" vertical="top" wrapText="1"/>
    </xf>
    <xf numFmtId="165" fontId="5" fillId="0" borderId="5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9"/>
  <sheetViews>
    <sheetView tabSelected="1" topLeftCell="A2" zoomScale="85" zoomScaleNormal="85" zoomScaleSheetLayoutView="70" workbookViewId="0">
      <pane xSplit="7" ySplit="11" topLeftCell="H13" activePane="bottomRight" state="frozen"/>
      <selection activeCell="A2" sqref="A2"/>
      <selection pane="topRight" activeCell="H2" sqref="H2"/>
      <selection pane="bottomLeft" activeCell="A13" sqref="A13"/>
      <selection pane="bottomRight" activeCell="A4" sqref="A4:F4"/>
    </sheetView>
  </sheetViews>
  <sheetFormatPr defaultColWidth="9.140625" defaultRowHeight="15.75" x14ac:dyDescent="0.25"/>
  <cols>
    <col min="1" max="1" width="10.140625" style="2" customWidth="1"/>
    <col min="2" max="2" width="44.5703125" style="2" customWidth="1"/>
    <col min="3" max="3" width="28.5703125" style="2" customWidth="1"/>
    <col min="4" max="4" width="16" style="2" customWidth="1"/>
    <col min="5" max="5" width="13.85546875" style="2" customWidth="1"/>
    <col min="6" max="6" width="16.140625" style="2" customWidth="1"/>
    <col min="7" max="7" width="12.5703125" style="2" hidden="1" customWidth="1"/>
    <col min="8" max="8" width="12" style="2" hidden="1" customWidth="1"/>
    <col min="9" max="9" width="10.42578125" style="2" hidden="1" customWidth="1"/>
    <col min="10" max="10" width="9.85546875" style="2" hidden="1" customWidth="1"/>
    <col min="11" max="11" width="11.7109375" style="2" hidden="1" customWidth="1"/>
    <col min="12" max="12" width="11.5703125" style="2" hidden="1" customWidth="1"/>
    <col min="13" max="13" width="63.140625" style="35" customWidth="1"/>
    <col min="14" max="14" width="15" style="2" hidden="1" customWidth="1"/>
    <col min="15" max="15" width="25.140625" style="2" hidden="1" customWidth="1"/>
    <col min="16" max="16" width="21.28515625" style="2" hidden="1" customWidth="1"/>
    <col min="17" max="17" width="0.140625" style="2" customWidth="1"/>
    <col min="18" max="18" width="16.28515625" style="8" customWidth="1"/>
    <col min="19" max="19" width="6.28515625" style="2" customWidth="1"/>
    <col min="20" max="20" width="12.7109375" style="2" customWidth="1"/>
    <col min="21" max="21" width="13.140625" style="2" customWidth="1"/>
    <col min="22" max="22" width="13.85546875" style="2" customWidth="1"/>
    <col min="23" max="23" width="13.5703125" style="2" customWidth="1"/>
    <col min="24" max="24" width="14.7109375" style="2" customWidth="1"/>
    <col min="25" max="25" width="16.7109375" style="2" customWidth="1"/>
    <col min="26" max="26" width="9.85546875" style="2" bestFit="1" customWidth="1"/>
    <col min="27" max="16384" width="9.140625" style="2"/>
  </cols>
  <sheetData>
    <row r="1" spans="1:24" x14ac:dyDescent="0.25">
      <c r="B1" s="7"/>
      <c r="C1" s="7"/>
      <c r="D1" s="17"/>
      <c r="E1" s="17"/>
      <c r="F1" s="17"/>
      <c r="G1" s="17"/>
      <c r="H1" s="17"/>
      <c r="I1" s="17"/>
      <c r="J1" s="17"/>
      <c r="K1" s="17"/>
      <c r="L1" s="17"/>
    </row>
    <row r="2" spans="1:24" x14ac:dyDescent="0.25">
      <c r="B2" s="7"/>
      <c r="C2" s="7"/>
      <c r="D2" s="17"/>
      <c r="E2" s="17"/>
      <c r="F2" s="128"/>
      <c r="G2" s="128"/>
      <c r="H2" s="128"/>
      <c r="I2" s="128"/>
      <c r="J2" s="128"/>
      <c r="K2" s="128"/>
      <c r="L2" s="128"/>
      <c r="M2" s="128"/>
    </row>
    <row r="3" spans="1:24" ht="54" customHeight="1" x14ac:dyDescent="0.25">
      <c r="A3" s="18"/>
      <c r="B3" s="129" t="s">
        <v>286</v>
      </c>
      <c r="C3" s="129"/>
      <c r="D3" s="129"/>
      <c r="E3" s="129"/>
      <c r="F3" s="129"/>
      <c r="G3" s="53"/>
      <c r="H3" s="53"/>
      <c r="I3" s="53"/>
      <c r="J3" s="53"/>
      <c r="K3" s="53"/>
      <c r="L3" s="53"/>
      <c r="M3" s="36"/>
    </row>
    <row r="4" spans="1:24" x14ac:dyDescent="0.25">
      <c r="A4" s="132" t="s">
        <v>288</v>
      </c>
      <c r="B4" s="132"/>
      <c r="C4" s="132"/>
      <c r="D4" s="132"/>
      <c r="E4" s="132"/>
      <c r="F4" s="132"/>
      <c r="G4" s="55"/>
      <c r="H4" s="55"/>
      <c r="I4" s="55"/>
      <c r="J4" s="55"/>
      <c r="K4" s="55"/>
      <c r="L4" s="55"/>
      <c r="M4" s="36"/>
    </row>
    <row r="5" spans="1:24" x14ac:dyDescent="0.25">
      <c r="A5" s="132" t="s">
        <v>287</v>
      </c>
      <c r="B5" s="132"/>
      <c r="C5" s="132"/>
      <c r="D5" s="132"/>
      <c r="E5" s="132"/>
      <c r="F5" s="132"/>
      <c r="G5" s="55"/>
      <c r="H5" s="55"/>
      <c r="I5" s="55"/>
      <c r="J5" s="55"/>
      <c r="K5" s="55"/>
      <c r="L5" s="55"/>
      <c r="M5" s="36"/>
    </row>
    <row r="6" spans="1:24" x14ac:dyDescent="0.25">
      <c r="A6" s="19"/>
      <c r="C6" s="19"/>
      <c r="D6" s="19"/>
      <c r="E6" s="19"/>
      <c r="F6" s="9"/>
      <c r="G6" s="9"/>
      <c r="H6" s="9"/>
      <c r="I6" s="9"/>
      <c r="J6" s="9"/>
      <c r="K6" s="9"/>
      <c r="L6" s="9"/>
      <c r="M6" s="36"/>
    </row>
    <row r="7" spans="1:24" ht="42.75" customHeight="1" x14ac:dyDescent="0.25">
      <c r="A7" s="130" t="s">
        <v>217</v>
      </c>
      <c r="B7" s="130" t="s">
        <v>197</v>
      </c>
      <c r="C7" s="130" t="s">
        <v>87</v>
      </c>
      <c r="D7" s="136" t="s">
        <v>218</v>
      </c>
      <c r="E7" s="137"/>
      <c r="F7" s="71"/>
      <c r="G7" s="136" t="s">
        <v>228</v>
      </c>
      <c r="H7" s="138"/>
      <c r="I7" s="138"/>
      <c r="J7" s="138"/>
      <c r="K7" s="138"/>
      <c r="L7" s="138"/>
      <c r="M7" s="135" t="s">
        <v>222</v>
      </c>
      <c r="N7" s="10"/>
      <c r="O7" s="10"/>
      <c r="P7" s="10"/>
      <c r="Q7" s="10"/>
      <c r="R7" s="11"/>
      <c r="S7" s="8"/>
    </row>
    <row r="8" spans="1:24" x14ac:dyDescent="0.25">
      <c r="A8" s="130"/>
      <c r="B8" s="130"/>
      <c r="C8" s="131"/>
      <c r="D8" s="135" t="s">
        <v>219</v>
      </c>
      <c r="E8" s="133" t="s">
        <v>220</v>
      </c>
      <c r="F8" s="135" t="s">
        <v>221</v>
      </c>
      <c r="G8" s="51"/>
      <c r="H8" s="51"/>
      <c r="I8" s="51"/>
      <c r="J8" s="51"/>
      <c r="K8" s="51"/>
      <c r="L8" s="51"/>
      <c r="M8" s="133"/>
      <c r="N8" s="10"/>
      <c r="O8" s="10"/>
      <c r="P8" s="10"/>
      <c r="Q8" s="10"/>
      <c r="R8" s="11"/>
      <c r="S8" s="8"/>
    </row>
    <row r="9" spans="1:24" ht="42.75" customHeight="1" x14ac:dyDescent="0.25">
      <c r="A9" s="130"/>
      <c r="B9" s="130"/>
      <c r="C9" s="131"/>
      <c r="D9" s="134"/>
      <c r="E9" s="134"/>
      <c r="F9" s="134"/>
      <c r="G9" s="52" t="s">
        <v>229</v>
      </c>
      <c r="H9" s="52" t="s">
        <v>230</v>
      </c>
      <c r="I9" s="52" t="s">
        <v>231</v>
      </c>
      <c r="J9" s="52" t="s">
        <v>232</v>
      </c>
      <c r="K9" s="52" t="s">
        <v>233</v>
      </c>
      <c r="L9" s="52" t="s">
        <v>234</v>
      </c>
      <c r="M9" s="134"/>
      <c r="N9" s="50" t="s">
        <v>86</v>
      </c>
      <c r="O9" s="50" t="s">
        <v>137</v>
      </c>
      <c r="P9" s="50" t="s">
        <v>138</v>
      </c>
      <c r="Q9" s="50" t="s">
        <v>139</v>
      </c>
      <c r="R9" s="11"/>
    </row>
    <row r="10" spans="1:24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54"/>
      <c r="H10" s="54"/>
      <c r="I10" s="54"/>
      <c r="J10" s="54"/>
      <c r="K10" s="54"/>
      <c r="L10" s="54"/>
      <c r="M10" s="1">
        <v>7</v>
      </c>
      <c r="N10" s="12">
        <v>9</v>
      </c>
      <c r="O10" s="12">
        <v>10</v>
      </c>
      <c r="P10" s="13"/>
      <c r="Q10" s="13"/>
      <c r="W10" s="20"/>
    </row>
    <row r="11" spans="1:24" ht="38.25" customHeight="1" x14ac:dyDescent="0.25">
      <c r="A11" s="105" t="s">
        <v>78</v>
      </c>
      <c r="B11" s="106"/>
      <c r="C11" s="33" t="s">
        <v>6</v>
      </c>
      <c r="D11" s="34">
        <f t="shared" ref="D11:L11" si="0">D405</f>
        <v>2182408.7001999998</v>
      </c>
      <c r="E11" s="34">
        <f t="shared" si="0"/>
        <v>2115441.2000000002</v>
      </c>
      <c r="F11" s="34">
        <f t="shared" si="0"/>
        <v>96.931486747012016</v>
      </c>
      <c r="G11" s="34">
        <f t="shared" si="0"/>
        <v>0</v>
      </c>
      <c r="H11" s="34">
        <f t="shared" si="0"/>
        <v>0</v>
      </c>
      <c r="I11" s="34">
        <f t="shared" si="0"/>
        <v>190453</v>
      </c>
      <c r="J11" s="34">
        <f t="shared" si="0"/>
        <v>188517.9</v>
      </c>
      <c r="K11" s="34">
        <f t="shared" si="0"/>
        <v>183908.90000000002</v>
      </c>
      <c r="L11" s="34">
        <f t="shared" si="0"/>
        <v>236591.9</v>
      </c>
      <c r="M11" s="1"/>
      <c r="N11" s="12">
        <v>0</v>
      </c>
      <c r="O11" s="12">
        <v>0</v>
      </c>
      <c r="P11" s="13">
        <v>0</v>
      </c>
      <c r="Q11" s="13">
        <v>0</v>
      </c>
      <c r="R11" s="81"/>
      <c r="W11" s="20"/>
    </row>
    <row r="12" spans="1:24" x14ac:dyDescent="0.25">
      <c r="A12" s="107"/>
      <c r="B12" s="108"/>
      <c r="C12" s="33" t="s">
        <v>79</v>
      </c>
      <c r="D12" s="34">
        <f t="shared" ref="D12:L12" si="1">D406</f>
        <v>35923.400000000009</v>
      </c>
      <c r="E12" s="34">
        <f t="shared" si="1"/>
        <v>35859.600000000006</v>
      </c>
      <c r="F12" s="34">
        <f t="shared" si="1"/>
        <v>99.822399884198035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6120</v>
      </c>
      <c r="M12" s="1"/>
      <c r="N12" s="12">
        <v>0</v>
      </c>
      <c r="O12" s="12">
        <v>0</v>
      </c>
      <c r="P12" s="13">
        <v>0</v>
      </c>
      <c r="Q12" s="13">
        <v>0</v>
      </c>
      <c r="W12" s="20"/>
    </row>
    <row r="13" spans="1:24" x14ac:dyDescent="0.25">
      <c r="A13" s="107"/>
      <c r="B13" s="108"/>
      <c r="C13" s="33" t="s">
        <v>8</v>
      </c>
      <c r="D13" s="34">
        <f>D407</f>
        <v>1392427</v>
      </c>
      <c r="E13" s="34">
        <f t="shared" ref="E13:L13" si="2">E407</f>
        <v>1378626.0999999999</v>
      </c>
      <c r="F13" s="34">
        <f t="shared" si="2"/>
        <v>99.008860069504536</v>
      </c>
      <c r="G13" s="34">
        <f t="shared" si="2"/>
        <v>0</v>
      </c>
      <c r="H13" s="34">
        <f t="shared" si="2"/>
        <v>0</v>
      </c>
      <c r="I13" s="34">
        <f t="shared" si="2"/>
        <v>121074.3</v>
      </c>
      <c r="J13" s="34">
        <f t="shared" si="2"/>
        <v>118100.7</v>
      </c>
      <c r="K13" s="34">
        <f t="shared" si="2"/>
        <v>117791.6</v>
      </c>
      <c r="L13" s="34">
        <f t="shared" si="2"/>
        <v>146978.5</v>
      </c>
      <c r="M13" s="1"/>
      <c r="N13" s="12">
        <v>0</v>
      </c>
      <c r="O13" s="12">
        <v>0</v>
      </c>
      <c r="P13" s="13">
        <v>0</v>
      </c>
      <c r="Q13" s="13">
        <v>0</v>
      </c>
      <c r="W13" s="20"/>
    </row>
    <row r="14" spans="1:24" x14ac:dyDescent="0.25">
      <c r="A14" s="109"/>
      <c r="B14" s="110"/>
      <c r="C14" s="33" t="s">
        <v>55</v>
      </c>
      <c r="D14" s="34">
        <f t="shared" ref="D14:L14" si="3">D408</f>
        <v>754058.30019999994</v>
      </c>
      <c r="E14" s="34">
        <f t="shared" si="3"/>
        <v>700955.5</v>
      </c>
      <c r="F14" s="34">
        <f t="shared" si="3"/>
        <v>92.957732819078387</v>
      </c>
      <c r="G14" s="34">
        <f t="shared" si="3"/>
        <v>0</v>
      </c>
      <c r="H14" s="34">
        <f t="shared" si="3"/>
        <v>0</v>
      </c>
      <c r="I14" s="34">
        <f t="shared" si="3"/>
        <v>69378.7</v>
      </c>
      <c r="J14" s="34">
        <f t="shared" si="3"/>
        <v>70417.2</v>
      </c>
      <c r="K14" s="34">
        <f t="shared" si="3"/>
        <v>66117.3</v>
      </c>
      <c r="L14" s="34">
        <f t="shared" si="3"/>
        <v>83493.399999999994</v>
      </c>
      <c r="M14" s="1"/>
      <c r="N14" s="12">
        <v>0</v>
      </c>
      <c r="O14" s="12">
        <v>0</v>
      </c>
      <c r="P14" s="13">
        <v>0</v>
      </c>
      <c r="Q14" s="13">
        <v>0</v>
      </c>
      <c r="W14" s="20"/>
    </row>
    <row r="15" spans="1:24" x14ac:dyDescent="0.2">
      <c r="A15" s="96" t="s">
        <v>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13"/>
      <c r="Q15" s="13"/>
      <c r="W15" s="20"/>
    </row>
    <row r="16" spans="1:24" ht="27.75" customHeight="1" x14ac:dyDescent="0.25">
      <c r="A16" s="97" t="s">
        <v>2</v>
      </c>
      <c r="B16" s="98" t="s">
        <v>191</v>
      </c>
      <c r="C16" s="44" t="s">
        <v>6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7"/>
      <c r="N16" s="3">
        <f t="shared" ref="N16:Q16" si="4">N17</f>
        <v>0</v>
      </c>
      <c r="O16" s="3">
        <f t="shared" si="4"/>
        <v>0</v>
      </c>
      <c r="P16" s="21">
        <f t="shared" si="4"/>
        <v>0</v>
      </c>
      <c r="Q16" s="21">
        <f t="shared" si="4"/>
        <v>0</v>
      </c>
      <c r="R16" s="22"/>
      <c r="S16" s="22"/>
      <c r="T16" s="22"/>
      <c r="U16" s="22"/>
      <c r="V16" s="22"/>
      <c r="W16" s="22"/>
      <c r="X16" s="6"/>
    </row>
    <row r="17" spans="1:23" ht="25.5" customHeight="1" x14ac:dyDescent="0.25">
      <c r="A17" s="97"/>
      <c r="B17" s="98"/>
      <c r="C17" s="44" t="s">
        <v>7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7"/>
      <c r="N17" s="3">
        <v>0</v>
      </c>
      <c r="O17" s="3">
        <v>0</v>
      </c>
      <c r="P17" s="21">
        <v>0</v>
      </c>
      <c r="Q17" s="21">
        <v>0</v>
      </c>
      <c r="R17" s="22"/>
      <c r="S17" s="22"/>
      <c r="T17" s="22"/>
      <c r="U17" s="22"/>
      <c r="V17" s="22"/>
      <c r="W17" s="22"/>
    </row>
    <row r="18" spans="1:23" ht="99" customHeight="1" x14ac:dyDescent="0.25">
      <c r="A18" s="97" t="s">
        <v>3</v>
      </c>
      <c r="B18" s="98" t="s">
        <v>190</v>
      </c>
      <c r="C18" s="67" t="s">
        <v>6</v>
      </c>
      <c r="D18" s="3">
        <f>D19</f>
        <v>1291.2</v>
      </c>
      <c r="E18" s="3">
        <f>E19</f>
        <v>1253.8</v>
      </c>
      <c r="F18" s="3">
        <f>E18/D18*100</f>
        <v>97.103469640644363</v>
      </c>
      <c r="G18" s="3"/>
      <c r="H18" s="3"/>
      <c r="I18" s="3">
        <f>I19</f>
        <v>21.3</v>
      </c>
      <c r="J18" s="3">
        <f t="shared" ref="J18:L18" si="5">J19</f>
        <v>15.2</v>
      </c>
      <c r="K18" s="3">
        <f t="shared" si="5"/>
        <v>14.6</v>
      </c>
      <c r="L18" s="3">
        <f t="shared" si="5"/>
        <v>250</v>
      </c>
      <c r="M18" s="111" t="s">
        <v>254</v>
      </c>
      <c r="N18" s="3">
        <f t="shared" ref="N18:Q18" si="6">N19</f>
        <v>0</v>
      </c>
      <c r="O18" s="3">
        <f t="shared" si="6"/>
        <v>0</v>
      </c>
      <c r="P18" s="21">
        <f t="shared" si="6"/>
        <v>0</v>
      </c>
      <c r="Q18" s="21">
        <f t="shared" si="6"/>
        <v>0</v>
      </c>
      <c r="R18" s="22"/>
      <c r="S18" s="22"/>
      <c r="T18" s="22"/>
      <c r="U18" s="22"/>
      <c r="V18" s="22"/>
      <c r="W18" s="22"/>
    </row>
    <row r="19" spans="1:23" ht="219.75" customHeight="1" x14ac:dyDescent="0.25">
      <c r="A19" s="97"/>
      <c r="B19" s="98"/>
      <c r="C19" s="67" t="s">
        <v>7</v>
      </c>
      <c r="D19" s="3">
        <v>1291.2</v>
      </c>
      <c r="E19" s="3">
        <v>1253.8</v>
      </c>
      <c r="F19" s="3">
        <f t="shared" ref="F19:F25" si="7">E19/D19*100</f>
        <v>97.103469640644363</v>
      </c>
      <c r="G19" s="3"/>
      <c r="H19" s="3"/>
      <c r="I19" s="3">
        <v>21.3</v>
      </c>
      <c r="J19" s="3">
        <v>15.2</v>
      </c>
      <c r="K19" s="3">
        <v>14.6</v>
      </c>
      <c r="L19" s="3">
        <v>250</v>
      </c>
      <c r="M19" s="112"/>
      <c r="N19" s="3">
        <v>0</v>
      </c>
      <c r="O19" s="3">
        <v>0</v>
      </c>
      <c r="P19" s="21">
        <v>0</v>
      </c>
      <c r="Q19" s="21">
        <v>0</v>
      </c>
      <c r="R19" s="22"/>
      <c r="S19" s="22"/>
      <c r="T19" s="22"/>
      <c r="U19" s="22"/>
      <c r="V19" s="22"/>
      <c r="W19" s="22"/>
    </row>
    <row r="20" spans="1:23" ht="25.5" customHeight="1" x14ac:dyDescent="0.25">
      <c r="A20" s="97" t="s">
        <v>4</v>
      </c>
      <c r="B20" s="98" t="s">
        <v>189</v>
      </c>
      <c r="C20" s="67" t="s">
        <v>6</v>
      </c>
      <c r="D20" s="3">
        <v>100</v>
      </c>
      <c r="E20" s="3">
        <f>E21</f>
        <v>100</v>
      </c>
      <c r="F20" s="3">
        <f t="shared" si="7"/>
        <v>100</v>
      </c>
      <c r="G20" s="3"/>
      <c r="H20" s="3"/>
      <c r="I20" s="3">
        <f>I21</f>
        <v>10</v>
      </c>
      <c r="J20" s="3">
        <f t="shared" ref="J20:L20" si="8">J21</f>
        <v>8</v>
      </c>
      <c r="K20" s="3">
        <f t="shared" si="8"/>
        <v>15</v>
      </c>
      <c r="L20" s="3">
        <f t="shared" si="8"/>
        <v>15</v>
      </c>
      <c r="M20" s="113" t="s">
        <v>279</v>
      </c>
      <c r="N20" s="3">
        <f t="shared" ref="N20:Q20" si="9">N21</f>
        <v>0</v>
      </c>
      <c r="O20" s="3">
        <f t="shared" si="9"/>
        <v>0</v>
      </c>
      <c r="P20" s="21">
        <f t="shared" si="9"/>
        <v>0</v>
      </c>
      <c r="Q20" s="21">
        <f t="shared" si="9"/>
        <v>0</v>
      </c>
      <c r="R20" s="22"/>
      <c r="S20" s="22"/>
      <c r="T20" s="22"/>
      <c r="U20" s="22"/>
      <c r="V20" s="22"/>
      <c r="W20" s="22"/>
    </row>
    <row r="21" spans="1:23" ht="26.25" customHeight="1" x14ac:dyDescent="0.25">
      <c r="A21" s="97"/>
      <c r="B21" s="98"/>
      <c r="C21" s="67" t="s">
        <v>7</v>
      </c>
      <c r="D21" s="3">
        <v>100</v>
      </c>
      <c r="E21" s="3">
        <v>100</v>
      </c>
      <c r="F21" s="3">
        <f t="shared" si="7"/>
        <v>100</v>
      </c>
      <c r="G21" s="3"/>
      <c r="H21" s="3"/>
      <c r="I21" s="3">
        <v>10</v>
      </c>
      <c r="J21" s="3">
        <v>8</v>
      </c>
      <c r="K21" s="3">
        <v>15</v>
      </c>
      <c r="L21" s="3">
        <v>15</v>
      </c>
      <c r="M21" s="114"/>
      <c r="N21" s="3">
        <v>0</v>
      </c>
      <c r="O21" s="3">
        <v>0</v>
      </c>
      <c r="P21" s="21">
        <v>0</v>
      </c>
      <c r="Q21" s="21">
        <v>0</v>
      </c>
      <c r="R21" s="22"/>
      <c r="S21" s="22"/>
      <c r="T21" s="22"/>
      <c r="U21" s="22"/>
      <c r="V21" s="22"/>
      <c r="W21" s="22"/>
    </row>
    <row r="22" spans="1:23" ht="29.45" customHeight="1" x14ac:dyDescent="0.25">
      <c r="A22" s="97" t="s">
        <v>5</v>
      </c>
      <c r="B22" s="98" t="s">
        <v>188</v>
      </c>
      <c r="C22" s="67" t="s">
        <v>6</v>
      </c>
      <c r="D22" s="3">
        <v>490</v>
      </c>
      <c r="E22" s="3">
        <f>E23</f>
        <v>490</v>
      </c>
      <c r="F22" s="3">
        <f t="shared" si="7"/>
        <v>100</v>
      </c>
      <c r="G22" s="3"/>
      <c r="H22" s="3"/>
      <c r="I22" s="3">
        <f>I23</f>
        <v>42</v>
      </c>
      <c r="J22" s="3">
        <f t="shared" ref="J22:L22" si="10">J23</f>
        <v>41.5</v>
      </c>
      <c r="K22" s="3">
        <f t="shared" si="10"/>
        <v>65</v>
      </c>
      <c r="L22" s="3">
        <f t="shared" si="10"/>
        <v>65.5</v>
      </c>
      <c r="M22" s="111" t="s">
        <v>256</v>
      </c>
      <c r="N22" s="3">
        <f t="shared" ref="N22:P22" si="11">N23</f>
        <v>0</v>
      </c>
      <c r="O22" s="3">
        <f t="shared" si="11"/>
        <v>0</v>
      </c>
      <c r="P22" s="3">
        <f t="shared" si="11"/>
        <v>0</v>
      </c>
      <c r="Q22" s="3">
        <f t="shared" ref="Q22" si="12">Q23</f>
        <v>0</v>
      </c>
      <c r="R22" s="23"/>
      <c r="S22" s="22"/>
      <c r="T22" s="22"/>
      <c r="U22" s="22"/>
      <c r="V22" s="22"/>
      <c r="W22" s="22"/>
    </row>
    <row r="23" spans="1:23" ht="45" customHeight="1" x14ac:dyDescent="0.25">
      <c r="A23" s="139"/>
      <c r="B23" s="121"/>
      <c r="C23" s="67" t="s">
        <v>7</v>
      </c>
      <c r="D23" s="3">
        <v>490</v>
      </c>
      <c r="E23" s="3">
        <v>490</v>
      </c>
      <c r="F23" s="3">
        <f t="shared" si="7"/>
        <v>100</v>
      </c>
      <c r="G23" s="3"/>
      <c r="H23" s="3"/>
      <c r="I23" s="3">
        <v>42</v>
      </c>
      <c r="J23" s="3">
        <v>41.5</v>
      </c>
      <c r="K23" s="3">
        <v>65</v>
      </c>
      <c r="L23" s="3">
        <v>65.5</v>
      </c>
      <c r="M23" s="112"/>
      <c r="N23" s="3">
        <v>0</v>
      </c>
      <c r="O23" s="21">
        <v>0</v>
      </c>
      <c r="P23" s="21">
        <v>0</v>
      </c>
      <c r="Q23" s="21">
        <v>0</v>
      </c>
      <c r="R23" s="22"/>
      <c r="S23" s="22"/>
      <c r="T23" s="22"/>
      <c r="U23" s="22"/>
      <c r="V23" s="22"/>
      <c r="W23" s="22"/>
    </row>
    <row r="24" spans="1:23" x14ac:dyDescent="0.25">
      <c r="A24" s="98" t="s">
        <v>9</v>
      </c>
      <c r="B24" s="98"/>
      <c r="C24" s="67" t="s">
        <v>6</v>
      </c>
      <c r="D24" s="3">
        <f>D25</f>
        <v>1881.2</v>
      </c>
      <c r="E24" s="3">
        <f>E25</f>
        <v>1843.8</v>
      </c>
      <c r="F24" s="3">
        <f t="shared" si="7"/>
        <v>98.011907293217092</v>
      </c>
      <c r="G24" s="3"/>
      <c r="H24" s="3"/>
      <c r="I24" s="3">
        <f t="shared" ref="I24:L24" si="13">I25</f>
        <v>73.3</v>
      </c>
      <c r="J24" s="3">
        <f t="shared" si="13"/>
        <v>64.7</v>
      </c>
      <c r="K24" s="3">
        <f t="shared" si="13"/>
        <v>94.6</v>
      </c>
      <c r="L24" s="3">
        <f t="shared" si="13"/>
        <v>330.5</v>
      </c>
      <c r="M24" s="37"/>
      <c r="N24" s="3">
        <f t="shared" ref="N24:Q24" si="14">N25</f>
        <v>0</v>
      </c>
      <c r="O24" s="3">
        <f t="shared" si="14"/>
        <v>0</v>
      </c>
      <c r="P24" s="3">
        <f t="shared" si="14"/>
        <v>0</v>
      </c>
      <c r="Q24" s="3">
        <f t="shared" si="14"/>
        <v>0</v>
      </c>
      <c r="R24" s="22"/>
      <c r="S24" s="22"/>
      <c r="T24" s="22"/>
      <c r="U24" s="22"/>
      <c r="V24" s="22"/>
      <c r="W24" s="22"/>
    </row>
    <row r="25" spans="1:23" x14ac:dyDescent="0.25">
      <c r="A25" s="98"/>
      <c r="B25" s="98"/>
      <c r="C25" s="67" t="s">
        <v>7</v>
      </c>
      <c r="D25" s="3">
        <f>D22+D20+D18</f>
        <v>1881.2</v>
      </c>
      <c r="E25" s="3">
        <f>E17+E19+E21+E23</f>
        <v>1843.8</v>
      </c>
      <c r="F25" s="3">
        <f t="shared" si="7"/>
        <v>98.011907293217092</v>
      </c>
      <c r="G25" s="3"/>
      <c r="H25" s="3"/>
      <c r="I25" s="3">
        <f t="shared" ref="I25:L25" si="15">I17+I19+I21+I23</f>
        <v>73.3</v>
      </c>
      <c r="J25" s="3">
        <f t="shared" si="15"/>
        <v>64.7</v>
      </c>
      <c r="K25" s="3">
        <f t="shared" si="15"/>
        <v>94.6</v>
      </c>
      <c r="L25" s="3">
        <f t="shared" si="15"/>
        <v>330.5</v>
      </c>
      <c r="M25" s="37"/>
      <c r="N25" s="3">
        <f t="shared" ref="N25:Q25" si="16">N17+N19+N21+N23</f>
        <v>0</v>
      </c>
      <c r="O25" s="3">
        <f t="shared" si="16"/>
        <v>0</v>
      </c>
      <c r="P25" s="21">
        <f t="shared" si="16"/>
        <v>0</v>
      </c>
      <c r="Q25" s="21">
        <f t="shared" si="16"/>
        <v>0</v>
      </c>
      <c r="R25" s="22"/>
      <c r="S25" s="22"/>
      <c r="T25" s="22"/>
      <c r="U25" s="22"/>
      <c r="V25" s="22"/>
      <c r="W25" s="22"/>
    </row>
    <row r="26" spans="1:23" ht="18" customHeight="1" x14ac:dyDescent="0.25">
      <c r="A26" s="122" t="s">
        <v>10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  <c r="R26" s="22"/>
      <c r="S26" s="22"/>
      <c r="T26" s="22"/>
      <c r="U26" s="22"/>
      <c r="V26" s="22"/>
      <c r="W26" s="22"/>
    </row>
    <row r="27" spans="1:23" ht="30" customHeight="1" x14ac:dyDescent="0.25">
      <c r="A27" s="118" t="s">
        <v>11</v>
      </c>
      <c r="B27" s="119" t="s">
        <v>187</v>
      </c>
      <c r="C27" s="68" t="s">
        <v>6</v>
      </c>
      <c r="D27" s="24">
        <f>D28</f>
        <v>56559.400199999989</v>
      </c>
      <c r="E27" s="24">
        <f>E28</f>
        <v>42101.399999999994</v>
      </c>
      <c r="F27" s="24">
        <f>E27/D27*100</f>
        <v>74.437493769603307</v>
      </c>
      <c r="G27" s="24">
        <f t="shared" ref="G27:L27" si="17">G28</f>
        <v>0</v>
      </c>
      <c r="H27" s="24">
        <f t="shared" si="17"/>
        <v>0</v>
      </c>
      <c r="I27" s="24">
        <f t="shared" si="17"/>
        <v>0</v>
      </c>
      <c r="J27" s="24">
        <f t="shared" si="17"/>
        <v>6979.6</v>
      </c>
      <c r="K27" s="24">
        <f t="shared" si="17"/>
        <v>7000</v>
      </c>
      <c r="L27" s="24">
        <f t="shared" si="17"/>
        <v>17100</v>
      </c>
      <c r="M27" s="38"/>
      <c r="N27" s="4">
        <f t="shared" ref="N27:Q48" si="18">N28</f>
        <v>0</v>
      </c>
      <c r="O27" s="4">
        <f t="shared" si="18"/>
        <v>0</v>
      </c>
      <c r="P27" s="25">
        <f t="shared" si="18"/>
        <v>0</v>
      </c>
      <c r="Q27" s="25">
        <f t="shared" si="18"/>
        <v>0</v>
      </c>
      <c r="R27" s="22"/>
      <c r="S27" s="22"/>
      <c r="T27" s="22"/>
      <c r="U27" s="22"/>
      <c r="V27" s="22"/>
      <c r="W27" s="22"/>
    </row>
    <row r="28" spans="1:23" ht="27.75" customHeight="1" x14ac:dyDescent="0.25">
      <c r="A28" s="118"/>
      <c r="B28" s="120"/>
      <c r="C28" s="68" t="s">
        <v>7</v>
      </c>
      <c r="D28" s="24">
        <f>D30</f>
        <v>56559.400199999989</v>
      </c>
      <c r="E28" s="24">
        <f>E30</f>
        <v>42101.399999999994</v>
      </c>
      <c r="F28" s="24">
        <f t="shared" ref="F28:F97" si="19">E28/D28*100</f>
        <v>74.437493769603307</v>
      </c>
      <c r="G28" s="24">
        <f t="shared" ref="G28:L28" si="20">G30</f>
        <v>0</v>
      </c>
      <c r="H28" s="24">
        <f t="shared" si="20"/>
        <v>0</v>
      </c>
      <c r="I28" s="24">
        <f t="shared" si="20"/>
        <v>0</v>
      </c>
      <c r="J28" s="24">
        <f t="shared" si="20"/>
        <v>6979.6</v>
      </c>
      <c r="K28" s="24">
        <f t="shared" si="20"/>
        <v>7000</v>
      </c>
      <c r="L28" s="24">
        <f t="shared" si="20"/>
        <v>17100</v>
      </c>
      <c r="M28" s="38"/>
      <c r="N28" s="4">
        <f t="shared" ref="N28:Q28" si="21">N30+N60+N70</f>
        <v>0</v>
      </c>
      <c r="O28" s="4">
        <f t="shared" si="18"/>
        <v>0</v>
      </c>
      <c r="P28" s="25">
        <f t="shared" si="21"/>
        <v>0</v>
      </c>
      <c r="Q28" s="25">
        <f t="shared" si="21"/>
        <v>0</v>
      </c>
      <c r="R28" s="22"/>
      <c r="S28" s="22"/>
      <c r="T28" s="22"/>
      <c r="U28" s="22"/>
      <c r="V28" s="22"/>
      <c r="W28" s="22"/>
    </row>
    <row r="29" spans="1:23" ht="26.25" customHeight="1" x14ac:dyDescent="0.25">
      <c r="A29" s="97" t="s">
        <v>12</v>
      </c>
      <c r="B29" s="98" t="s">
        <v>50</v>
      </c>
      <c r="C29" s="67" t="s">
        <v>6</v>
      </c>
      <c r="D29" s="3">
        <f>D30</f>
        <v>56559.400199999989</v>
      </c>
      <c r="E29" s="4">
        <f>E30</f>
        <v>42101.399999999994</v>
      </c>
      <c r="F29" s="3">
        <f t="shared" si="19"/>
        <v>74.437493769603307</v>
      </c>
      <c r="G29" s="3">
        <f t="shared" ref="G29:L29" si="22">G30</f>
        <v>0</v>
      </c>
      <c r="H29" s="3">
        <f t="shared" si="22"/>
        <v>0</v>
      </c>
      <c r="I29" s="3">
        <f t="shared" si="22"/>
        <v>0</v>
      </c>
      <c r="J29" s="3">
        <f t="shared" si="22"/>
        <v>6979.6</v>
      </c>
      <c r="K29" s="3">
        <f t="shared" si="22"/>
        <v>7000</v>
      </c>
      <c r="L29" s="3">
        <f t="shared" si="22"/>
        <v>17100</v>
      </c>
      <c r="M29" s="38"/>
      <c r="N29" s="4">
        <f t="shared" ref="N29:Q29" si="23">N30</f>
        <v>0</v>
      </c>
      <c r="O29" s="4">
        <f t="shared" si="18"/>
        <v>0</v>
      </c>
      <c r="P29" s="25">
        <f t="shared" si="23"/>
        <v>0</v>
      </c>
      <c r="Q29" s="25">
        <f t="shared" si="23"/>
        <v>0</v>
      </c>
      <c r="R29" s="22"/>
      <c r="S29" s="22"/>
      <c r="T29" s="22"/>
      <c r="U29" s="22"/>
      <c r="V29" s="22"/>
      <c r="W29" s="22"/>
    </row>
    <row r="30" spans="1:23" ht="27" customHeight="1" x14ac:dyDescent="0.25">
      <c r="A30" s="97"/>
      <c r="B30" s="121"/>
      <c r="C30" s="67" t="s">
        <v>7</v>
      </c>
      <c r="D30" s="3">
        <f>D33+D36+D38+D41+D46+D43</f>
        <v>56559.400199999989</v>
      </c>
      <c r="E30" s="3">
        <f>E33+E36+E38+E41+E46+E43</f>
        <v>42101.399999999994</v>
      </c>
      <c r="F30" s="3">
        <f t="shared" si="19"/>
        <v>74.437493769603307</v>
      </c>
      <c r="G30" s="3">
        <f t="shared" ref="G30:I30" si="24">G33+G36+G38+G41+G46</f>
        <v>0</v>
      </c>
      <c r="H30" s="3">
        <f t="shared" si="24"/>
        <v>0</v>
      </c>
      <c r="I30" s="3">
        <f t="shared" si="24"/>
        <v>0</v>
      </c>
      <c r="J30" s="3">
        <f t="shared" ref="J30:L30" si="25">J33+J36+J38+J41+J46+J43</f>
        <v>6979.6</v>
      </c>
      <c r="K30" s="3">
        <f>K33+K36+K38+K41+K46+K43</f>
        <v>7000</v>
      </c>
      <c r="L30" s="3">
        <f t="shared" si="25"/>
        <v>17100</v>
      </c>
      <c r="M30" s="38"/>
      <c r="N30" s="4">
        <f t="shared" ref="N30" si="26">N33+N36+N38+N41+N46+N48+N50+N52+N54</f>
        <v>0</v>
      </c>
      <c r="O30" s="4">
        <f t="shared" si="18"/>
        <v>0</v>
      </c>
      <c r="P30" s="4">
        <f t="shared" si="18"/>
        <v>0</v>
      </c>
      <c r="Q30" s="4">
        <f t="shared" si="18"/>
        <v>0</v>
      </c>
      <c r="R30" s="22"/>
      <c r="S30" s="22"/>
      <c r="T30" s="22"/>
      <c r="U30" s="22"/>
      <c r="V30" s="22"/>
      <c r="W30" s="22"/>
    </row>
    <row r="31" spans="1:23" ht="42.6" customHeight="1" x14ac:dyDescent="0.25">
      <c r="A31" s="97" t="s">
        <v>13</v>
      </c>
      <c r="B31" s="98" t="s">
        <v>102</v>
      </c>
      <c r="C31" s="67" t="s">
        <v>6</v>
      </c>
      <c r="D31" s="3">
        <v>40</v>
      </c>
      <c r="E31" s="4">
        <f>E32</f>
        <v>40</v>
      </c>
      <c r="F31" s="3">
        <f t="shared" si="19"/>
        <v>100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25" t="s">
        <v>257</v>
      </c>
      <c r="N31" s="4">
        <f t="shared" ref="N31" si="27">N33</f>
        <v>0</v>
      </c>
      <c r="O31" s="4">
        <f>O33</f>
        <v>0</v>
      </c>
      <c r="P31" s="4">
        <f>P33</f>
        <v>0</v>
      </c>
      <c r="Q31" s="4">
        <f>Q33</f>
        <v>0</v>
      </c>
      <c r="R31" s="22"/>
      <c r="S31" s="22"/>
      <c r="T31" s="22"/>
      <c r="U31" s="22"/>
      <c r="V31" s="22"/>
      <c r="W31" s="22"/>
    </row>
    <row r="32" spans="1:23" ht="42.6" customHeight="1" x14ac:dyDescent="0.25">
      <c r="A32" s="97"/>
      <c r="B32" s="98"/>
      <c r="C32" s="67" t="s">
        <v>7</v>
      </c>
      <c r="D32" s="3">
        <v>40</v>
      </c>
      <c r="E32" s="4">
        <v>40</v>
      </c>
      <c r="F32" s="3">
        <f t="shared" ref="F32" si="28">E32/D32*100</f>
        <v>100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26"/>
      <c r="N32" s="4"/>
      <c r="O32" s="4"/>
      <c r="P32" s="4"/>
      <c r="Q32" s="4"/>
      <c r="R32" s="22"/>
      <c r="S32" s="22"/>
      <c r="T32" s="22"/>
      <c r="U32" s="22"/>
      <c r="V32" s="22"/>
      <c r="W32" s="22"/>
    </row>
    <row r="33" spans="1:23" ht="42.6" customHeight="1" x14ac:dyDescent="0.25">
      <c r="A33" s="97"/>
      <c r="B33" s="98"/>
      <c r="C33" s="67" t="s">
        <v>223</v>
      </c>
      <c r="D33" s="3">
        <v>40</v>
      </c>
      <c r="E33" s="4">
        <v>40</v>
      </c>
      <c r="F33" s="3">
        <f t="shared" si="19"/>
        <v>100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127"/>
      <c r="N33" s="4">
        <v>0</v>
      </c>
      <c r="O33" s="4">
        <f t="shared" si="18"/>
        <v>0</v>
      </c>
      <c r="P33" s="4">
        <f t="shared" si="18"/>
        <v>0</v>
      </c>
      <c r="Q33" s="4">
        <f t="shared" si="18"/>
        <v>0</v>
      </c>
      <c r="R33" s="22"/>
      <c r="S33" s="22"/>
      <c r="T33" s="22"/>
      <c r="U33" s="22"/>
      <c r="V33" s="22"/>
      <c r="W33" s="22"/>
    </row>
    <row r="34" spans="1:23" ht="42.6" customHeight="1" x14ac:dyDescent="0.25">
      <c r="A34" s="97" t="s">
        <v>14</v>
      </c>
      <c r="B34" s="115" t="s">
        <v>198</v>
      </c>
      <c r="C34" s="67" t="s">
        <v>6</v>
      </c>
      <c r="D34" s="3">
        <f>D36</f>
        <v>20000</v>
      </c>
      <c r="E34" s="4">
        <f>E35</f>
        <v>17190.8</v>
      </c>
      <c r="F34" s="3">
        <f t="shared" si="19"/>
        <v>85.953999999999994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10000</v>
      </c>
      <c r="M34" s="125" t="s">
        <v>280</v>
      </c>
      <c r="N34" s="4">
        <f t="shared" ref="N34" si="29">N36</f>
        <v>0</v>
      </c>
      <c r="O34" s="4">
        <f>O36</f>
        <v>0</v>
      </c>
      <c r="P34" s="4">
        <f>P36</f>
        <v>0</v>
      </c>
      <c r="Q34" s="4">
        <f>Q36</f>
        <v>0</v>
      </c>
      <c r="R34" s="22"/>
      <c r="S34" s="22"/>
      <c r="T34" s="22"/>
      <c r="U34" s="22"/>
      <c r="V34" s="22"/>
      <c r="W34" s="22"/>
    </row>
    <row r="35" spans="1:23" ht="42.6" customHeight="1" x14ac:dyDescent="0.25">
      <c r="A35" s="97"/>
      <c r="B35" s="116"/>
      <c r="C35" s="67" t="s">
        <v>7</v>
      </c>
      <c r="D35" s="3">
        <v>20000</v>
      </c>
      <c r="E35" s="4">
        <v>17190.8</v>
      </c>
      <c r="F35" s="3">
        <f t="shared" ref="F35" si="30">E35/D35*100</f>
        <v>85.953999999999994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10000</v>
      </c>
      <c r="M35" s="126"/>
      <c r="N35" s="4"/>
      <c r="O35" s="4"/>
      <c r="P35" s="4"/>
      <c r="Q35" s="4"/>
      <c r="R35" s="22"/>
      <c r="S35" s="22"/>
      <c r="T35" s="22"/>
      <c r="U35" s="22"/>
      <c r="V35" s="22"/>
      <c r="W35" s="22"/>
    </row>
    <row r="36" spans="1:23" ht="42.6" customHeight="1" x14ac:dyDescent="0.25">
      <c r="A36" s="97"/>
      <c r="B36" s="117"/>
      <c r="C36" s="67" t="s">
        <v>223</v>
      </c>
      <c r="D36" s="3">
        <v>20000</v>
      </c>
      <c r="E36" s="4">
        <v>17190.8</v>
      </c>
      <c r="F36" s="3">
        <f t="shared" si="19"/>
        <v>85.953999999999994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10000</v>
      </c>
      <c r="M36" s="127"/>
      <c r="N36" s="4">
        <v>0</v>
      </c>
      <c r="O36" s="4">
        <f t="shared" si="18"/>
        <v>0</v>
      </c>
      <c r="P36" s="4">
        <f t="shared" si="18"/>
        <v>0</v>
      </c>
      <c r="Q36" s="4">
        <f t="shared" si="18"/>
        <v>0</v>
      </c>
      <c r="R36" s="22"/>
      <c r="S36" s="22"/>
      <c r="T36" s="22"/>
      <c r="U36" s="22"/>
      <c r="V36" s="22"/>
      <c r="W36" s="22"/>
    </row>
    <row r="37" spans="1:23" ht="46.9" customHeight="1" x14ac:dyDescent="0.25">
      <c r="A37" s="97" t="s">
        <v>15</v>
      </c>
      <c r="B37" s="98" t="s">
        <v>201</v>
      </c>
      <c r="C37" s="67" t="s">
        <v>6</v>
      </c>
      <c r="D37" s="3">
        <f>D38</f>
        <v>2.0000000000000001E-4</v>
      </c>
      <c r="E37" s="4">
        <v>0</v>
      </c>
      <c r="F37" s="3">
        <f t="shared" si="19"/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125"/>
      <c r="N37" s="4">
        <f t="shared" ref="N37" si="31">N38</f>
        <v>0</v>
      </c>
      <c r="O37" s="4">
        <f t="shared" si="18"/>
        <v>0</v>
      </c>
      <c r="P37" s="4">
        <f t="shared" si="18"/>
        <v>0</v>
      </c>
      <c r="Q37" s="4">
        <f t="shared" si="18"/>
        <v>0</v>
      </c>
      <c r="R37" s="22"/>
      <c r="S37" s="22"/>
      <c r="T37" s="22"/>
      <c r="U37" s="22"/>
      <c r="V37" s="22"/>
      <c r="W37" s="22"/>
    </row>
    <row r="38" spans="1:23" ht="46.9" customHeight="1" x14ac:dyDescent="0.25">
      <c r="A38" s="97"/>
      <c r="B38" s="98"/>
      <c r="C38" s="67" t="s">
        <v>7</v>
      </c>
      <c r="D38" s="3">
        <v>2.0000000000000001E-4</v>
      </c>
      <c r="E38" s="4">
        <v>0</v>
      </c>
      <c r="F38" s="3">
        <f t="shared" si="19"/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127"/>
      <c r="N38" s="4">
        <v>0</v>
      </c>
      <c r="O38" s="4">
        <f t="shared" si="18"/>
        <v>0</v>
      </c>
      <c r="P38" s="4">
        <f t="shared" si="18"/>
        <v>0</v>
      </c>
      <c r="Q38" s="4">
        <f t="shared" si="18"/>
        <v>0</v>
      </c>
      <c r="R38" s="22"/>
      <c r="S38" s="22"/>
      <c r="T38" s="22"/>
      <c r="U38" s="22"/>
      <c r="V38" s="22"/>
      <c r="W38" s="22"/>
    </row>
    <row r="39" spans="1:23" ht="63.75" customHeight="1" x14ac:dyDescent="0.25">
      <c r="A39" s="97" t="s">
        <v>17</v>
      </c>
      <c r="B39" s="98" t="s">
        <v>200</v>
      </c>
      <c r="C39" s="67" t="s">
        <v>6</v>
      </c>
      <c r="D39" s="3">
        <f>D40</f>
        <v>20100</v>
      </c>
      <c r="E39" s="4">
        <f>E40</f>
        <v>8451.2000000000007</v>
      </c>
      <c r="F39" s="3">
        <f t="shared" si="19"/>
        <v>42.045771144278611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5100</v>
      </c>
      <c r="M39" s="125" t="s">
        <v>250</v>
      </c>
      <c r="N39" s="4">
        <f t="shared" ref="N39" si="32">N41</f>
        <v>0</v>
      </c>
      <c r="O39" s="4">
        <f>O41</f>
        <v>0</v>
      </c>
      <c r="P39" s="4">
        <f>P41</f>
        <v>0</v>
      </c>
      <c r="Q39" s="4">
        <f>Q41</f>
        <v>0</v>
      </c>
      <c r="R39" s="22"/>
      <c r="S39" s="22"/>
      <c r="T39" s="22"/>
      <c r="U39" s="22"/>
      <c r="V39" s="22"/>
      <c r="W39" s="22"/>
    </row>
    <row r="40" spans="1:23" ht="25.5" customHeight="1" x14ac:dyDescent="0.25">
      <c r="A40" s="97"/>
      <c r="B40" s="98"/>
      <c r="C40" s="67" t="s">
        <v>7</v>
      </c>
      <c r="D40" s="3">
        <v>20100</v>
      </c>
      <c r="E40" s="4">
        <v>8451.2000000000007</v>
      </c>
      <c r="F40" s="3">
        <f t="shared" ref="F40" si="33">E40/D40*100</f>
        <v>42.045771144278611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5100</v>
      </c>
      <c r="M40" s="126"/>
      <c r="N40" s="4"/>
      <c r="O40" s="4"/>
      <c r="P40" s="4"/>
      <c r="Q40" s="4"/>
      <c r="R40" s="22"/>
      <c r="S40" s="22"/>
      <c r="T40" s="22"/>
      <c r="U40" s="22"/>
      <c r="V40" s="22"/>
      <c r="W40" s="22"/>
    </row>
    <row r="41" spans="1:23" ht="49.5" customHeight="1" x14ac:dyDescent="0.25">
      <c r="A41" s="97"/>
      <c r="B41" s="98"/>
      <c r="C41" s="67" t="s">
        <v>223</v>
      </c>
      <c r="D41" s="3">
        <v>20100</v>
      </c>
      <c r="E41" s="4">
        <v>8451.2000000000007</v>
      </c>
      <c r="F41" s="3">
        <f t="shared" si="19"/>
        <v>42.045771144278611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5100</v>
      </c>
      <c r="M41" s="127"/>
      <c r="N41" s="4">
        <v>0</v>
      </c>
      <c r="O41" s="4">
        <f>O44</f>
        <v>0</v>
      </c>
      <c r="P41" s="4">
        <f>P44</f>
        <v>0</v>
      </c>
      <c r="Q41" s="4">
        <f>Q44</f>
        <v>0</v>
      </c>
      <c r="R41" s="22"/>
      <c r="S41" s="22"/>
      <c r="T41" s="22"/>
      <c r="U41" s="22"/>
      <c r="V41" s="22"/>
      <c r="W41" s="22"/>
    </row>
    <row r="42" spans="1:23" ht="49.5" customHeight="1" x14ac:dyDescent="0.25">
      <c r="A42" s="140" t="s">
        <v>18</v>
      </c>
      <c r="B42" s="115" t="s">
        <v>199</v>
      </c>
      <c r="C42" s="67" t="s">
        <v>6</v>
      </c>
      <c r="D42" s="3">
        <f>D43</f>
        <v>8567.7999999999993</v>
      </c>
      <c r="E42" s="4">
        <f>E43</f>
        <v>8567.7999999999993</v>
      </c>
      <c r="F42" s="3">
        <f>E42/D42*100</f>
        <v>100</v>
      </c>
      <c r="G42" s="3">
        <v>0</v>
      </c>
      <c r="H42" s="3">
        <v>0</v>
      </c>
      <c r="I42" s="13"/>
      <c r="J42" s="3">
        <v>4979.6000000000004</v>
      </c>
      <c r="K42" s="3">
        <v>5000</v>
      </c>
      <c r="L42" s="3">
        <v>0</v>
      </c>
      <c r="M42" s="125" t="s">
        <v>263</v>
      </c>
      <c r="N42" s="4"/>
      <c r="O42" s="4"/>
      <c r="P42" s="4"/>
      <c r="Q42" s="4"/>
      <c r="R42" s="22"/>
      <c r="S42" s="22"/>
      <c r="T42" s="22"/>
      <c r="U42" s="22"/>
      <c r="V42" s="22"/>
      <c r="W42" s="22"/>
    </row>
    <row r="43" spans="1:23" ht="49.5" customHeight="1" x14ac:dyDescent="0.25">
      <c r="A43" s="141"/>
      <c r="B43" s="117"/>
      <c r="C43" s="67" t="s">
        <v>7</v>
      </c>
      <c r="D43" s="3">
        <v>8567.7999999999993</v>
      </c>
      <c r="E43" s="4">
        <v>8567.7999999999993</v>
      </c>
      <c r="F43" s="3">
        <f>E43/D43*100</f>
        <v>100</v>
      </c>
      <c r="G43" s="3">
        <v>0</v>
      </c>
      <c r="H43" s="3">
        <v>0</v>
      </c>
      <c r="I43" s="13"/>
      <c r="J43" s="3">
        <v>4979.6000000000004</v>
      </c>
      <c r="K43" s="3">
        <v>5000</v>
      </c>
      <c r="L43" s="3">
        <v>0</v>
      </c>
      <c r="M43" s="127"/>
      <c r="N43" s="4"/>
      <c r="O43" s="4"/>
      <c r="P43" s="4"/>
      <c r="Q43" s="4"/>
      <c r="R43" s="22"/>
      <c r="S43" s="22"/>
      <c r="T43" s="22"/>
      <c r="U43" s="22"/>
      <c r="V43" s="22"/>
      <c r="W43" s="22"/>
    </row>
    <row r="44" spans="1:23" ht="41.45" customHeight="1" x14ac:dyDescent="0.25">
      <c r="A44" s="97" t="s">
        <v>19</v>
      </c>
      <c r="B44" s="98" t="s">
        <v>235</v>
      </c>
      <c r="C44" s="67" t="s">
        <v>6</v>
      </c>
      <c r="D44" s="3">
        <f>D45</f>
        <v>7851.6</v>
      </c>
      <c r="E44" s="4">
        <f>E46</f>
        <v>7851.6</v>
      </c>
      <c r="F44" s="3">
        <f>E44/D44*100</f>
        <v>100</v>
      </c>
      <c r="G44" s="3">
        <v>0</v>
      </c>
      <c r="H44" s="3">
        <v>0</v>
      </c>
      <c r="I44" s="3"/>
      <c r="J44" s="3">
        <v>2000</v>
      </c>
      <c r="K44" s="3">
        <v>2000</v>
      </c>
      <c r="L44" s="3">
        <v>2000</v>
      </c>
      <c r="M44" s="125" t="s">
        <v>249</v>
      </c>
      <c r="N44" s="4">
        <f t="shared" ref="N44" si="34">N46</f>
        <v>0</v>
      </c>
      <c r="O44" s="4">
        <f>O46</f>
        <v>0</v>
      </c>
      <c r="P44" s="4">
        <f>P46</f>
        <v>0</v>
      </c>
      <c r="Q44" s="4">
        <f>Q46</f>
        <v>0</v>
      </c>
      <c r="R44" s="22"/>
      <c r="S44" s="22"/>
      <c r="T44" s="22"/>
      <c r="U44" s="22"/>
      <c r="V44" s="22"/>
      <c r="W44" s="22"/>
    </row>
    <row r="45" spans="1:23" ht="41.45" customHeight="1" x14ac:dyDescent="0.25">
      <c r="A45" s="97"/>
      <c r="B45" s="98"/>
      <c r="C45" s="67" t="s">
        <v>7</v>
      </c>
      <c r="D45" s="3">
        <v>7851.6</v>
      </c>
      <c r="E45" s="4">
        <v>7851.6</v>
      </c>
      <c r="F45" s="3">
        <f>E45/D45*100</f>
        <v>100</v>
      </c>
      <c r="G45" s="3">
        <v>0</v>
      </c>
      <c r="H45" s="3">
        <v>0</v>
      </c>
      <c r="I45" s="3"/>
      <c r="J45" s="3">
        <v>2000</v>
      </c>
      <c r="K45" s="3">
        <v>2000</v>
      </c>
      <c r="L45" s="3">
        <v>2000</v>
      </c>
      <c r="M45" s="126"/>
      <c r="N45" s="4"/>
      <c r="O45" s="4"/>
      <c r="P45" s="4"/>
      <c r="Q45" s="4"/>
      <c r="R45" s="22"/>
      <c r="S45" s="22"/>
      <c r="T45" s="22"/>
      <c r="U45" s="22"/>
      <c r="V45" s="22"/>
      <c r="W45" s="22"/>
    </row>
    <row r="46" spans="1:23" ht="41.45" customHeight="1" x14ac:dyDescent="0.25">
      <c r="A46" s="97"/>
      <c r="B46" s="98"/>
      <c r="C46" s="67" t="s">
        <v>223</v>
      </c>
      <c r="D46" s="3">
        <v>7851.6</v>
      </c>
      <c r="E46" s="4">
        <v>7851.6</v>
      </c>
      <c r="F46" s="3">
        <f>E46/D46*100</f>
        <v>100</v>
      </c>
      <c r="G46" s="3">
        <v>0</v>
      </c>
      <c r="H46" s="3">
        <v>0</v>
      </c>
      <c r="I46" s="3"/>
      <c r="J46" s="3">
        <v>2000</v>
      </c>
      <c r="K46" s="3">
        <v>2000</v>
      </c>
      <c r="L46" s="3">
        <v>2000</v>
      </c>
      <c r="M46" s="127"/>
      <c r="N46" s="4">
        <v>0</v>
      </c>
      <c r="O46" s="4">
        <f t="shared" si="18"/>
        <v>0</v>
      </c>
      <c r="P46" s="4">
        <f t="shared" si="18"/>
        <v>0</v>
      </c>
      <c r="Q46" s="4">
        <f t="shared" si="18"/>
        <v>0</v>
      </c>
      <c r="R46" s="22"/>
      <c r="S46" s="22"/>
      <c r="T46" s="22"/>
      <c r="U46" s="22"/>
      <c r="V46" s="22"/>
      <c r="W46" s="22"/>
    </row>
    <row r="47" spans="1:23" ht="25.5" hidden="1" customHeight="1" x14ac:dyDescent="0.25">
      <c r="A47" s="97" t="s">
        <v>19</v>
      </c>
      <c r="B47" s="98" t="s">
        <v>214</v>
      </c>
      <c r="C47" s="67" t="s">
        <v>6</v>
      </c>
      <c r="D47" s="3">
        <f>D48</f>
        <v>0</v>
      </c>
      <c r="E47" s="4"/>
      <c r="F47" s="3" t="e">
        <f t="shared" si="19"/>
        <v>#DIV/0!</v>
      </c>
      <c r="G47" s="3"/>
      <c r="H47" s="3"/>
      <c r="I47" s="3"/>
      <c r="J47" s="3"/>
      <c r="K47" s="3"/>
      <c r="L47" s="3"/>
      <c r="M47" s="38"/>
      <c r="N47" s="4">
        <f t="shared" ref="N47:Q62" si="35">N48</f>
        <v>0</v>
      </c>
      <c r="O47" s="4">
        <f t="shared" si="18"/>
        <v>0</v>
      </c>
      <c r="P47" s="4">
        <f t="shared" si="18"/>
        <v>0</v>
      </c>
      <c r="Q47" s="4">
        <f t="shared" si="18"/>
        <v>0</v>
      </c>
      <c r="R47" s="22"/>
      <c r="S47" s="22"/>
      <c r="T47" s="22"/>
      <c r="U47" s="22"/>
      <c r="V47" s="22"/>
      <c r="W47" s="22"/>
    </row>
    <row r="48" spans="1:23" ht="25.5" hidden="1" customHeight="1" x14ac:dyDescent="0.25">
      <c r="A48" s="97"/>
      <c r="B48" s="98"/>
      <c r="C48" s="67" t="s">
        <v>7</v>
      </c>
      <c r="D48" s="3">
        <v>0</v>
      </c>
      <c r="E48" s="4"/>
      <c r="F48" s="3" t="e">
        <f t="shared" si="19"/>
        <v>#DIV/0!</v>
      </c>
      <c r="G48" s="3"/>
      <c r="H48" s="3"/>
      <c r="I48" s="3"/>
      <c r="J48" s="3"/>
      <c r="K48" s="3"/>
      <c r="L48" s="3"/>
      <c r="M48" s="38"/>
      <c r="N48" s="4">
        <v>0</v>
      </c>
      <c r="O48" s="4">
        <f t="shared" si="18"/>
        <v>0</v>
      </c>
      <c r="P48" s="4">
        <f t="shared" si="18"/>
        <v>0</v>
      </c>
      <c r="Q48" s="4">
        <f t="shared" si="18"/>
        <v>0</v>
      </c>
      <c r="R48" s="22"/>
      <c r="S48" s="22"/>
      <c r="T48" s="22"/>
      <c r="U48" s="22"/>
      <c r="V48" s="22"/>
      <c r="W48" s="22"/>
    </row>
    <row r="49" spans="1:23" ht="25.5" hidden="1" customHeight="1" x14ac:dyDescent="0.25">
      <c r="A49" s="97" t="s">
        <v>97</v>
      </c>
      <c r="B49" s="98" t="s">
        <v>110</v>
      </c>
      <c r="C49" s="67" t="s">
        <v>6</v>
      </c>
      <c r="D49" s="3">
        <v>0</v>
      </c>
      <c r="E49" s="4"/>
      <c r="F49" s="3" t="e">
        <f t="shared" si="19"/>
        <v>#DIV/0!</v>
      </c>
      <c r="G49" s="3"/>
      <c r="H49" s="3"/>
      <c r="I49" s="3"/>
      <c r="J49" s="3"/>
      <c r="K49" s="3"/>
      <c r="L49" s="3"/>
      <c r="M49" s="38"/>
      <c r="N49" s="4">
        <f t="shared" si="35"/>
        <v>0</v>
      </c>
      <c r="O49" s="4">
        <f t="shared" si="35"/>
        <v>0</v>
      </c>
      <c r="P49" s="4">
        <f t="shared" si="35"/>
        <v>0</v>
      </c>
      <c r="Q49" s="4">
        <f t="shared" si="35"/>
        <v>0</v>
      </c>
      <c r="R49" s="22"/>
      <c r="S49" s="22"/>
      <c r="T49" s="22"/>
      <c r="U49" s="22"/>
      <c r="V49" s="22"/>
      <c r="W49" s="22"/>
    </row>
    <row r="50" spans="1:23" ht="25.5" hidden="1" customHeight="1" x14ac:dyDescent="0.25">
      <c r="A50" s="97"/>
      <c r="B50" s="98"/>
      <c r="C50" s="67" t="s">
        <v>7</v>
      </c>
      <c r="D50" s="3">
        <v>0</v>
      </c>
      <c r="E50" s="4"/>
      <c r="F50" s="3" t="e">
        <f t="shared" si="19"/>
        <v>#DIV/0!</v>
      </c>
      <c r="G50" s="3"/>
      <c r="H50" s="3"/>
      <c r="I50" s="3"/>
      <c r="J50" s="3"/>
      <c r="K50" s="3"/>
      <c r="L50" s="3"/>
      <c r="M50" s="38"/>
      <c r="N50" s="4">
        <v>0</v>
      </c>
      <c r="O50" s="4">
        <f t="shared" si="35"/>
        <v>0</v>
      </c>
      <c r="P50" s="4">
        <f t="shared" si="35"/>
        <v>0</v>
      </c>
      <c r="Q50" s="4">
        <f t="shared" si="35"/>
        <v>0</v>
      </c>
      <c r="R50" s="22"/>
      <c r="S50" s="22"/>
      <c r="T50" s="22"/>
      <c r="U50" s="22"/>
      <c r="V50" s="22"/>
      <c r="W50" s="22"/>
    </row>
    <row r="51" spans="1:23" ht="25.5" hidden="1" customHeight="1" x14ac:dyDescent="0.25">
      <c r="A51" s="97" t="s">
        <v>106</v>
      </c>
      <c r="B51" s="98"/>
      <c r="C51" s="67" t="s">
        <v>6</v>
      </c>
      <c r="D51" s="3">
        <v>0</v>
      </c>
      <c r="E51" s="4"/>
      <c r="F51" s="3" t="e">
        <f t="shared" si="19"/>
        <v>#DIV/0!</v>
      </c>
      <c r="G51" s="3"/>
      <c r="H51" s="3"/>
      <c r="I51" s="3"/>
      <c r="J51" s="3"/>
      <c r="K51" s="3"/>
      <c r="L51" s="3"/>
      <c r="M51" s="38"/>
      <c r="N51" s="4">
        <f t="shared" si="35"/>
        <v>0</v>
      </c>
      <c r="O51" s="4">
        <f t="shared" si="35"/>
        <v>0</v>
      </c>
      <c r="P51" s="4">
        <f t="shared" si="35"/>
        <v>0</v>
      </c>
      <c r="Q51" s="4">
        <f t="shared" si="35"/>
        <v>0</v>
      </c>
      <c r="R51" s="22"/>
      <c r="S51" s="22"/>
      <c r="T51" s="22"/>
      <c r="U51" s="22"/>
      <c r="V51" s="22"/>
      <c r="W51" s="22"/>
    </row>
    <row r="52" spans="1:23" ht="25.5" hidden="1" customHeight="1" x14ac:dyDescent="0.25">
      <c r="A52" s="97"/>
      <c r="B52" s="98"/>
      <c r="C52" s="67" t="s">
        <v>7</v>
      </c>
      <c r="D52" s="3">
        <v>0</v>
      </c>
      <c r="E52" s="4"/>
      <c r="F52" s="3" t="e">
        <f t="shared" si="19"/>
        <v>#DIV/0!</v>
      </c>
      <c r="G52" s="3"/>
      <c r="H52" s="3"/>
      <c r="I52" s="3"/>
      <c r="J52" s="3"/>
      <c r="K52" s="3"/>
      <c r="L52" s="3"/>
      <c r="M52" s="38"/>
      <c r="N52" s="4">
        <v>0</v>
      </c>
      <c r="O52" s="4">
        <f t="shared" si="35"/>
        <v>0</v>
      </c>
      <c r="P52" s="4">
        <f t="shared" si="35"/>
        <v>0</v>
      </c>
      <c r="Q52" s="4">
        <f t="shared" si="35"/>
        <v>0</v>
      </c>
      <c r="R52" s="22"/>
      <c r="S52" s="22"/>
      <c r="T52" s="22"/>
      <c r="U52" s="22"/>
      <c r="V52" s="22"/>
      <c r="W52" s="22"/>
    </row>
    <row r="53" spans="1:23" ht="25.5" hidden="1" customHeight="1" x14ac:dyDescent="0.25">
      <c r="A53" s="97" t="s">
        <v>109</v>
      </c>
      <c r="B53" s="98"/>
      <c r="C53" s="67" t="s">
        <v>6</v>
      </c>
      <c r="D53" s="3">
        <v>0</v>
      </c>
      <c r="E53" s="4"/>
      <c r="F53" s="3" t="e">
        <f t="shared" si="19"/>
        <v>#DIV/0!</v>
      </c>
      <c r="G53" s="3"/>
      <c r="H53" s="3"/>
      <c r="I53" s="3"/>
      <c r="J53" s="3"/>
      <c r="K53" s="3"/>
      <c r="L53" s="3"/>
      <c r="M53" s="38"/>
      <c r="N53" s="4">
        <f t="shared" si="35"/>
        <v>0</v>
      </c>
      <c r="O53" s="4">
        <f t="shared" si="35"/>
        <v>0</v>
      </c>
      <c r="P53" s="4">
        <f t="shared" si="35"/>
        <v>0</v>
      </c>
      <c r="Q53" s="4">
        <f t="shared" si="35"/>
        <v>0</v>
      </c>
      <c r="R53" s="22"/>
      <c r="S53" s="22"/>
      <c r="T53" s="22"/>
      <c r="U53" s="22"/>
      <c r="V53" s="22"/>
      <c r="W53" s="22"/>
    </row>
    <row r="54" spans="1:23" ht="32.25" hidden="1" customHeight="1" x14ac:dyDescent="0.25">
      <c r="A54" s="97"/>
      <c r="B54" s="98"/>
      <c r="C54" s="67" t="s">
        <v>7</v>
      </c>
      <c r="D54" s="3">
        <v>0</v>
      </c>
      <c r="E54" s="4"/>
      <c r="F54" s="3" t="e">
        <f t="shared" si="19"/>
        <v>#DIV/0!</v>
      </c>
      <c r="G54" s="3"/>
      <c r="H54" s="3"/>
      <c r="I54" s="3"/>
      <c r="J54" s="3"/>
      <c r="K54" s="3"/>
      <c r="L54" s="3"/>
      <c r="M54" s="38"/>
      <c r="N54" s="4">
        <v>0</v>
      </c>
      <c r="O54" s="4">
        <f>O59</f>
        <v>0</v>
      </c>
      <c r="P54" s="4">
        <f t="shared" ref="P54:Q54" si="36">P59</f>
        <v>0</v>
      </c>
      <c r="Q54" s="4">
        <f t="shared" si="36"/>
        <v>0</v>
      </c>
      <c r="R54" s="22"/>
      <c r="S54" s="22"/>
      <c r="T54" s="22"/>
      <c r="U54" s="22"/>
      <c r="V54" s="22"/>
      <c r="W54" s="22"/>
    </row>
    <row r="55" spans="1:23" ht="25.5" hidden="1" customHeight="1" x14ac:dyDescent="0.25">
      <c r="A55" s="97" t="s">
        <v>135</v>
      </c>
      <c r="B55" s="98"/>
      <c r="C55" s="67" t="s">
        <v>6</v>
      </c>
      <c r="D55" s="3">
        <v>0</v>
      </c>
      <c r="E55" s="4"/>
      <c r="F55" s="3" t="e">
        <f t="shared" si="19"/>
        <v>#DIV/0!</v>
      </c>
      <c r="G55" s="3"/>
      <c r="H55" s="3"/>
      <c r="I55" s="3"/>
      <c r="J55" s="3"/>
      <c r="K55" s="3"/>
      <c r="L55" s="3"/>
      <c r="M55" s="38"/>
      <c r="N55" s="4">
        <f t="shared" ref="N55:Q55" si="37">N56</f>
        <v>0</v>
      </c>
      <c r="O55" s="4">
        <f t="shared" si="37"/>
        <v>0</v>
      </c>
      <c r="P55" s="4">
        <f t="shared" si="37"/>
        <v>0</v>
      </c>
      <c r="Q55" s="4">
        <f t="shared" si="37"/>
        <v>0</v>
      </c>
      <c r="R55" s="22"/>
      <c r="S55" s="22"/>
      <c r="T55" s="22"/>
      <c r="U55" s="22"/>
      <c r="V55" s="22"/>
      <c r="W55" s="22"/>
    </row>
    <row r="56" spans="1:23" ht="29.25" hidden="1" customHeight="1" x14ac:dyDescent="0.25">
      <c r="A56" s="97"/>
      <c r="B56" s="98"/>
      <c r="C56" s="67" t="s">
        <v>7</v>
      </c>
      <c r="D56" s="3">
        <v>0</v>
      </c>
      <c r="E56" s="4"/>
      <c r="F56" s="3" t="e">
        <f t="shared" si="19"/>
        <v>#DIV/0!</v>
      </c>
      <c r="G56" s="3"/>
      <c r="H56" s="3"/>
      <c r="I56" s="3"/>
      <c r="J56" s="3"/>
      <c r="K56" s="3"/>
      <c r="L56" s="3"/>
      <c r="M56" s="38"/>
      <c r="N56" s="4">
        <v>0</v>
      </c>
      <c r="O56" s="4">
        <v>0</v>
      </c>
      <c r="P56" s="4">
        <v>0</v>
      </c>
      <c r="Q56" s="4">
        <v>0</v>
      </c>
      <c r="R56" s="22"/>
      <c r="S56" s="22"/>
      <c r="T56" s="22"/>
      <c r="U56" s="22"/>
      <c r="V56" s="22"/>
      <c r="W56" s="22"/>
    </row>
    <row r="57" spans="1:23" ht="25.5" hidden="1" customHeight="1" x14ac:dyDescent="0.25">
      <c r="A57" s="97" t="s">
        <v>136</v>
      </c>
      <c r="B57" s="98"/>
      <c r="C57" s="67" t="s">
        <v>6</v>
      </c>
      <c r="D57" s="3">
        <v>0</v>
      </c>
      <c r="E57" s="4"/>
      <c r="F57" s="3" t="e">
        <f t="shared" si="19"/>
        <v>#DIV/0!</v>
      </c>
      <c r="G57" s="3"/>
      <c r="H57" s="3"/>
      <c r="I57" s="3"/>
      <c r="J57" s="3"/>
      <c r="K57" s="3"/>
      <c r="L57" s="3"/>
      <c r="M57" s="38"/>
      <c r="N57" s="4">
        <f t="shared" ref="N57:Q57" si="38">N58</f>
        <v>0</v>
      </c>
      <c r="O57" s="4">
        <f t="shared" si="38"/>
        <v>0</v>
      </c>
      <c r="P57" s="4">
        <f t="shared" si="38"/>
        <v>0</v>
      </c>
      <c r="Q57" s="4">
        <f t="shared" si="38"/>
        <v>0</v>
      </c>
      <c r="R57" s="22"/>
      <c r="S57" s="22"/>
      <c r="T57" s="22"/>
      <c r="U57" s="22"/>
      <c r="V57" s="22"/>
      <c r="W57" s="22"/>
    </row>
    <row r="58" spans="1:23" ht="33" hidden="1" customHeight="1" x14ac:dyDescent="0.25">
      <c r="A58" s="97"/>
      <c r="B58" s="98"/>
      <c r="C58" s="67" t="s">
        <v>7</v>
      </c>
      <c r="D58" s="3">
        <v>0</v>
      </c>
      <c r="E58" s="4"/>
      <c r="F58" s="3" t="e">
        <f t="shared" si="19"/>
        <v>#DIV/0!</v>
      </c>
      <c r="G58" s="3"/>
      <c r="H58" s="3"/>
      <c r="I58" s="3"/>
      <c r="J58" s="3"/>
      <c r="K58" s="3"/>
      <c r="L58" s="3"/>
      <c r="M58" s="38"/>
      <c r="N58" s="4">
        <v>0</v>
      </c>
      <c r="O58" s="4">
        <v>0</v>
      </c>
      <c r="P58" s="4">
        <v>0</v>
      </c>
      <c r="Q58" s="4">
        <v>0</v>
      </c>
      <c r="R58" s="22"/>
      <c r="S58" s="22"/>
      <c r="T58" s="22"/>
      <c r="U58" s="22"/>
      <c r="V58" s="22"/>
      <c r="W58" s="22"/>
    </row>
    <row r="59" spans="1:23" ht="25.5" hidden="1" customHeight="1" x14ac:dyDescent="0.25">
      <c r="A59" s="97" t="s">
        <v>20</v>
      </c>
      <c r="B59" s="98" t="s">
        <v>21</v>
      </c>
      <c r="C59" s="67" t="s">
        <v>6</v>
      </c>
      <c r="D59" s="3">
        <v>0</v>
      </c>
      <c r="E59" s="4"/>
      <c r="F59" s="3" t="e">
        <f t="shared" si="19"/>
        <v>#DIV/0!</v>
      </c>
      <c r="G59" s="3"/>
      <c r="H59" s="3"/>
      <c r="I59" s="3"/>
      <c r="J59" s="3"/>
      <c r="K59" s="3"/>
      <c r="L59" s="3"/>
      <c r="M59" s="38"/>
      <c r="N59" s="4">
        <f t="shared" ref="N59:Q59" si="39">N60</f>
        <v>0</v>
      </c>
      <c r="O59" s="4">
        <f t="shared" si="35"/>
        <v>0</v>
      </c>
      <c r="P59" s="25">
        <f t="shared" si="39"/>
        <v>0</v>
      </c>
      <c r="Q59" s="25">
        <f t="shared" si="39"/>
        <v>0</v>
      </c>
      <c r="R59" s="22"/>
      <c r="S59" s="22"/>
      <c r="T59" s="22"/>
      <c r="U59" s="22"/>
      <c r="V59" s="22"/>
      <c r="W59" s="22"/>
    </row>
    <row r="60" spans="1:23" ht="29.25" hidden="1" customHeight="1" x14ac:dyDescent="0.25">
      <c r="A60" s="97"/>
      <c r="B60" s="98"/>
      <c r="C60" s="67" t="s">
        <v>7</v>
      </c>
      <c r="D60" s="3">
        <v>0</v>
      </c>
      <c r="E60" s="4"/>
      <c r="F60" s="3" t="e">
        <f t="shared" si="19"/>
        <v>#DIV/0!</v>
      </c>
      <c r="G60" s="3"/>
      <c r="H60" s="3"/>
      <c r="I60" s="3"/>
      <c r="J60" s="3"/>
      <c r="K60" s="3"/>
      <c r="L60" s="3"/>
      <c r="M60" s="38"/>
      <c r="N60" s="4">
        <f t="shared" ref="N60:Q60" si="40">N62+N64+N66+N68</f>
        <v>0</v>
      </c>
      <c r="O60" s="4">
        <f t="shared" si="35"/>
        <v>0</v>
      </c>
      <c r="P60" s="25">
        <f t="shared" si="40"/>
        <v>0</v>
      </c>
      <c r="Q60" s="25">
        <f t="shared" si="40"/>
        <v>0</v>
      </c>
      <c r="R60" s="22"/>
      <c r="S60" s="22"/>
      <c r="T60" s="22"/>
      <c r="U60" s="22"/>
      <c r="V60" s="22"/>
      <c r="W60" s="22"/>
    </row>
    <row r="61" spans="1:23" ht="25.5" hidden="1" customHeight="1" x14ac:dyDescent="0.25">
      <c r="A61" s="97" t="s">
        <v>22</v>
      </c>
      <c r="B61" s="98" t="s">
        <v>51</v>
      </c>
      <c r="C61" s="67" t="s">
        <v>6</v>
      </c>
      <c r="D61" s="3">
        <v>0</v>
      </c>
      <c r="E61" s="4"/>
      <c r="F61" s="3" t="e">
        <f t="shared" si="19"/>
        <v>#DIV/0!</v>
      </c>
      <c r="G61" s="3"/>
      <c r="H61" s="3"/>
      <c r="I61" s="3"/>
      <c r="J61" s="3"/>
      <c r="K61" s="3"/>
      <c r="L61" s="3"/>
      <c r="M61" s="38"/>
      <c r="N61" s="4">
        <f t="shared" ref="N61" si="41">N62</f>
        <v>0</v>
      </c>
      <c r="O61" s="4">
        <f t="shared" si="35"/>
        <v>0</v>
      </c>
      <c r="P61" s="4">
        <f t="shared" si="35"/>
        <v>0</v>
      </c>
      <c r="Q61" s="4">
        <f t="shared" si="35"/>
        <v>0</v>
      </c>
      <c r="R61" s="22"/>
      <c r="S61" s="22"/>
      <c r="T61" s="22"/>
      <c r="U61" s="22"/>
      <c r="V61" s="22"/>
      <c r="W61" s="22"/>
    </row>
    <row r="62" spans="1:23" ht="25.5" hidden="1" customHeight="1" x14ac:dyDescent="0.25">
      <c r="A62" s="97"/>
      <c r="B62" s="98"/>
      <c r="C62" s="67" t="s">
        <v>7</v>
      </c>
      <c r="D62" s="3">
        <v>0</v>
      </c>
      <c r="E62" s="4"/>
      <c r="F62" s="3" t="e">
        <f t="shared" si="19"/>
        <v>#DIV/0!</v>
      </c>
      <c r="G62" s="3"/>
      <c r="H62" s="3"/>
      <c r="I62" s="3"/>
      <c r="J62" s="3"/>
      <c r="K62" s="3"/>
      <c r="L62" s="3"/>
      <c r="M62" s="38"/>
      <c r="N62" s="4">
        <v>0</v>
      </c>
      <c r="O62" s="4">
        <f t="shared" si="35"/>
        <v>0</v>
      </c>
      <c r="P62" s="25">
        <v>0</v>
      </c>
      <c r="Q62" s="25">
        <v>0</v>
      </c>
      <c r="R62" s="22"/>
      <c r="S62" s="22"/>
      <c r="T62" s="22"/>
      <c r="U62" s="22"/>
      <c r="V62" s="22"/>
      <c r="W62" s="22"/>
    </row>
    <row r="63" spans="1:23" ht="25.5" hidden="1" customHeight="1" x14ac:dyDescent="0.25">
      <c r="A63" s="97" t="s">
        <v>23</v>
      </c>
      <c r="B63" s="98" t="s">
        <v>24</v>
      </c>
      <c r="C63" s="67" t="s">
        <v>6</v>
      </c>
      <c r="D63" s="3">
        <v>0</v>
      </c>
      <c r="E63" s="4"/>
      <c r="F63" s="3" t="e">
        <f t="shared" si="19"/>
        <v>#DIV/0!</v>
      </c>
      <c r="G63" s="3"/>
      <c r="H63" s="3"/>
      <c r="I63" s="3"/>
      <c r="J63" s="3"/>
      <c r="K63" s="3"/>
      <c r="L63" s="3"/>
      <c r="M63" s="38"/>
      <c r="N63" s="4">
        <f t="shared" ref="N63:Q67" si="42">N64</f>
        <v>0</v>
      </c>
      <c r="O63" s="4">
        <f t="shared" si="42"/>
        <v>0</v>
      </c>
      <c r="P63" s="4">
        <f t="shared" si="42"/>
        <v>0</v>
      </c>
      <c r="Q63" s="4">
        <f t="shared" si="42"/>
        <v>0</v>
      </c>
      <c r="R63" s="22"/>
      <c r="S63" s="22"/>
      <c r="T63" s="22"/>
      <c r="U63" s="22"/>
      <c r="V63" s="22"/>
      <c r="W63" s="22"/>
    </row>
    <row r="64" spans="1:23" ht="25.5" hidden="1" customHeight="1" x14ac:dyDescent="0.25">
      <c r="A64" s="97"/>
      <c r="B64" s="98"/>
      <c r="C64" s="67" t="s">
        <v>7</v>
      </c>
      <c r="D64" s="3">
        <v>0</v>
      </c>
      <c r="E64" s="4"/>
      <c r="F64" s="3" t="e">
        <f t="shared" si="19"/>
        <v>#DIV/0!</v>
      </c>
      <c r="G64" s="3"/>
      <c r="H64" s="3"/>
      <c r="I64" s="3"/>
      <c r="J64" s="3"/>
      <c r="K64" s="3"/>
      <c r="L64" s="3"/>
      <c r="M64" s="38"/>
      <c r="N64" s="4">
        <v>0</v>
      </c>
      <c r="O64" s="4">
        <f t="shared" si="42"/>
        <v>0</v>
      </c>
      <c r="P64" s="4">
        <f t="shared" si="42"/>
        <v>0</v>
      </c>
      <c r="Q64" s="4">
        <f t="shared" si="42"/>
        <v>0</v>
      </c>
      <c r="R64" s="22"/>
      <c r="S64" s="22"/>
      <c r="T64" s="22"/>
      <c r="U64" s="22"/>
      <c r="V64" s="22"/>
      <c r="W64" s="22"/>
    </row>
    <row r="65" spans="1:23" s="14" customFormat="1" ht="25.5" hidden="1" customHeight="1" x14ac:dyDescent="0.25">
      <c r="A65" s="97" t="s">
        <v>25</v>
      </c>
      <c r="B65" s="98" t="s">
        <v>96</v>
      </c>
      <c r="C65" s="67" t="s">
        <v>6</v>
      </c>
      <c r="D65" s="3">
        <v>0</v>
      </c>
      <c r="E65" s="4"/>
      <c r="F65" s="3" t="e">
        <f t="shared" si="19"/>
        <v>#DIV/0!</v>
      </c>
      <c r="G65" s="3"/>
      <c r="H65" s="3"/>
      <c r="I65" s="3"/>
      <c r="J65" s="3"/>
      <c r="K65" s="3"/>
      <c r="L65" s="3"/>
      <c r="M65" s="38"/>
      <c r="N65" s="4">
        <f t="shared" ref="N65:N67" si="43">N66</f>
        <v>0</v>
      </c>
      <c r="O65" s="4">
        <f t="shared" si="42"/>
        <v>0</v>
      </c>
      <c r="P65" s="4">
        <f t="shared" si="42"/>
        <v>0</v>
      </c>
      <c r="Q65" s="4">
        <f t="shared" si="42"/>
        <v>0</v>
      </c>
      <c r="R65" s="22"/>
      <c r="S65" s="22"/>
      <c r="T65" s="22"/>
      <c r="U65" s="22"/>
      <c r="V65" s="22"/>
      <c r="W65" s="22"/>
    </row>
    <row r="66" spans="1:23" ht="25.5" hidden="1" customHeight="1" x14ac:dyDescent="0.25">
      <c r="A66" s="97"/>
      <c r="B66" s="98"/>
      <c r="C66" s="67" t="s">
        <v>7</v>
      </c>
      <c r="D66" s="3">
        <v>0</v>
      </c>
      <c r="E66" s="4"/>
      <c r="F66" s="3" t="e">
        <f t="shared" si="19"/>
        <v>#DIV/0!</v>
      </c>
      <c r="G66" s="3"/>
      <c r="H66" s="3"/>
      <c r="I66" s="3"/>
      <c r="J66" s="3"/>
      <c r="K66" s="3"/>
      <c r="L66" s="3"/>
      <c r="M66" s="38"/>
      <c r="N66" s="4">
        <v>0</v>
      </c>
      <c r="O66" s="4">
        <f t="shared" si="42"/>
        <v>0</v>
      </c>
      <c r="P66" s="4">
        <f t="shared" si="42"/>
        <v>0</v>
      </c>
      <c r="Q66" s="4">
        <f t="shared" si="42"/>
        <v>0</v>
      </c>
      <c r="R66" s="22"/>
      <c r="S66" s="22"/>
      <c r="T66" s="22"/>
      <c r="U66" s="22"/>
      <c r="V66" s="22"/>
      <c r="W66" s="22"/>
    </row>
    <row r="67" spans="1:23" ht="29.25" hidden="1" customHeight="1" x14ac:dyDescent="0.25">
      <c r="A67" s="97" t="s">
        <v>88</v>
      </c>
      <c r="B67" s="98" t="s">
        <v>95</v>
      </c>
      <c r="C67" s="67" t="s">
        <v>6</v>
      </c>
      <c r="D67" s="3">
        <v>0</v>
      </c>
      <c r="E67" s="4"/>
      <c r="F67" s="3" t="e">
        <f t="shared" si="19"/>
        <v>#DIV/0!</v>
      </c>
      <c r="G67" s="3"/>
      <c r="H67" s="3"/>
      <c r="I67" s="3"/>
      <c r="J67" s="3"/>
      <c r="K67" s="3"/>
      <c r="L67" s="3"/>
      <c r="M67" s="38"/>
      <c r="N67" s="4">
        <f t="shared" si="43"/>
        <v>0</v>
      </c>
      <c r="O67" s="4">
        <f t="shared" si="42"/>
        <v>0</v>
      </c>
      <c r="P67" s="4">
        <f t="shared" si="42"/>
        <v>0</v>
      </c>
      <c r="Q67" s="4">
        <f t="shared" si="42"/>
        <v>0</v>
      </c>
      <c r="R67" s="22"/>
      <c r="S67" s="22"/>
      <c r="T67" s="22"/>
      <c r="U67" s="22"/>
      <c r="V67" s="22"/>
      <c r="W67" s="22"/>
    </row>
    <row r="68" spans="1:23" ht="27.75" hidden="1" customHeight="1" x14ac:dyDescent="0.25">
      <c r="A68" s="97"/>
      <c r="B68" s="98"/>
      <c r="C68" s="67" t="s">
        <v>7</v>
      </c>
      <c r="D68" s="3">
        <v>0</v>
      </c>
      <c r="E68" s="4"/>
      <c r="F68" s="3" t="e">
        <f t="shared" si="19"/>
        <v>#DIV/0!</v>
      </c>
      <c r="G68" s="3"/>
      <c r="H68" s="3"/>
      <c r="I68" s="3"/>
      <c r="J68" s="3"/>
      <c r="K68" s="3"/>
      <c r="L68" s="3"/>
      <c r="M68" s="38"/>
      <c r="N68" s="4">
        <v>0</v>
      </c>
      <c r="O68" s="4">
        <f>O69</f>
        <v>0</v>
      </c>
      <c r="P68" s="4">
        <f t="shared" ref="P68:Q68" si="44">P69</f>
        <v>0</v>
      </c>
      <c r="Q68" s="4">
        <f t="shared" si="44"/>
        <v>0</v>
      </c>
      <c r="R68" s="22"/>
      <c r="S68" s="22"/>
      <c r="T68" s="22"/>
      <c r="U68" s="22"/>
      <c r="V68" s="22"/>
      <c r="W68" s="22"/>
    </row>
    <row r="69" spans="1:23" ht="25.5" hidden="1" customHeight="1" x14ac:dyDescent="0.25">
      <c r="A69" s="97" t="s">
        <v>26</v>
      </c>
      <c r="B69" s="98" t="s">
        <v>27</v>
      </c>
      <c r="C69" s="67" t="s">
        <v>6</v>
      </c>
      <c r="D69" s="3">
        <v>0</v>
      </c>
      <c r="E69" s="4"/>
      <c r="F69" s="3" t="e">
        <f t="shared" si="19"/>
        <v>#DIV/0!</v>
      </c>
      <c r="G69" s="3"/>
      <c r="H69" s="3"/>
      <c r="I69" s="3"/>
      <c r="J69" s="3"/>
      <c r="K69" s="3"/>
      <c r="L69" s="3"/>
      <c r="M69" s="38"/>
      <c r="N69" s="4">
        <f t="shared" ref="N69:Q69" si="45">N70</f>
        <v>0</v>
      </c>
      <c r="O69" s="4">
        <f t="shared" si="45"/>
        <v>0</v>
      </c>
      <c r="P69" s="25">
        <f t="shared" si="45"/>
        <v>0</v>
      </c>
      <c r="Q69" s="25">
        <f t="shared" si="45"/>
        <v>0</v>
      </c>
      <c r="R69" s="22"/>
      <c r="S69" s="22"/>
      <c r="T69" s="22"/>
      <c r="U69" s="22"/>
      <c r="V69" s="22"/>
      <c r="W69" s="22"/>
    </row>
    <row r="70" spans="1:23" ht="31.5" hidden="1" customHeight="1" x14ac:dyDescent="0.25">
      <c r="A70" s="97"/>
      <c r="B70" s="98"/>
      <c r="C70" s="67" t="s">
        <v>7</v>
      </c>
      <c r="D70" s="3">
        <v>0</v>
      </c>
      <c r="E70" s="4"/>
      <c r="F70" s="3" t="e">
        <f t="shared" si="19"/>
        <v>#DIV/0!</v>
      </c>
      <c r="G70" s="3"/>
      <c r="H70" s="3"/>
      <c r="I70" s="3"/>
      <c r="J70" s="3"/>
      <c r="K70" s="3"/>
      <c r="L70" s="3"/>
      <c r="M70" s="38"/>
      <c r="N70" s="4">
        <f t="shared" ref="N70:Q70" si="46">N72</f>
        <v>0</v>
      </c>
      <c r="O70" s="4">
        <f t="shared" si="46"/>
        <v>0</v>
      </c>
      <c r="P70" s="25">
        <f t="shared" si="46"/>
        <v>0</v>
      </c>
      <c r="Q70" s="25">
        <f t="shared" si="46"/>
        <v>0</v>
      </c>
      <c r="R70" s="22"/>
      <c r="S70" s="22"/>
      <c r="T70" s="22"/>
      <c r="U70" s="22"/>
      <c r="V70" s="22"/>
      <c r="W70" s="22"/>
    </row>
    <row r="71" spans="1:23" ht="28.5" hidden="1" customHeight="1" x14ac:dyDescent="0.25">
      <c r="A71" s="97" t="s">
        <v>28</v>
      </c>
      <c r="B71" s="98" t="s">
        <v>29</v>
      </c>
      <c r="C71" s="67" t="s">
        <v>6</v>
      </c>
      <c r="D71" s="3">
        <v>0</v>
      </c>
      <c r="E71" s="4"/>
      <c r="F71" s="3" t="e">
        <f t="shared" si="19"/>
        <v>#DIV/0!</v>
      </c>
      <c r="G71" s="3"/>
      <c r="H71" s="3"/>
      <c r="I71" s="3"/>
      <c r="J71" s="3"/>
      <c r="K71" s="3"/>
      <c r="L71" s="3"/>
      <c r="M71" s="38"/>
      <c r="N71" s="4">
        <f t="shared" ref="N71:Q71" si="47">N72</f>
        <v>0</v>
      </c>
      <c r="O71" s="4">
        <f t="shared" si="47"/>
        <v>0</v>
      </c>
      <c r="P71" s="25">
        <f t="shared" si="47"/>
        <v>0</v>
      </c>
      <c r="Q71" s="25">
        <f t="shared" si="47"/>
        <v>0</v>
      </c>
      <c r="R71" s="22"/>
      <c r="S71" s="22"/>
      <c r="T71" s="22"/>
      <c r="U71" s="22"/>
      <c r="V71" s="22"/>
      <c r="W71" s="22"/>
    </row>
    <row r="72" spans="1:23" ht="29.25" hidden="1" customHeight="1" x14ac:dyDescent="0.25">
      <c r="A72" s="97"/>
      <c r="B72" s="98"/>
      <c r="C72" s="67" t="s">
        <v>7</v>
      </c>
      <c r="D72" s="3">
        <v>0</v>
      </c>
      <c r="E72" s="4"/>
      <c r="F72" s="3" t="e">
        <f t="shared" si="19"/>
        <v>#DIV/0!</v>
      </c>
      <c r="G72" s="3"/>
      <c r="H72" s="3"/>
      <c r="I72" s="3"/>
      <c r="J72" s="3"/>
      <c r="K72" s="3"/>
      <c r="L72" s="3"/>
      <c r="M72" s="38"/>
      <c r="N72" s="4">
        <v>0</v>
      </c>
      <c r="O72" s="4">
        <v>0</v>
      </c>
      <c r="P72" s="13">
        <v>0</v>
      </c>
      <c r="Q72" s="13">
        <v>0</v>
      </c>
      <c r="R72" s="22"/>
      <c r="S72" s="22"/>
      <c r="T72" s="22"/>
      <c r="U72" s="22"/>
      <c r="V72" s="22"/>
      <c r="W72" s="22"/>
    </row>
    <row r="73" spans="1:23" ht="26.25" customHeight="1" x14ac:dyDescent="0.25">
      <c r="A73" s="118" t="s">
        <v>30</v>
      </c>
      <c r="B73" s="119" t="s">
        <v>186</v>
      </c>
      <c r="C73" s="68" t="s">
        <v>6</v>
      </c>
      <c r="D73" s="24">
        <f>D74</f>
        <v>14060.4</v>
      </c>
      <c r="E73" s="26">
        <f>E74</f>
        <v>14060.4</v>
      </c>
      <c r="F73" s="24">
        <f t="shared" si="19"/>
        <v>100</v>
      </c>
      <c r="G73" s="24">
        <f t="shared" ref="G73:L73" si="48">G74</f>
        <v>0</v>
      </c>
      <c r="H73" s="24">
        <f t="shared" si="48"/>
        <v>0</v>
      </c>
      <c r="I73" s="24">
        <f t="shared" si="48"/>
        <v>4215.7</v>
      </c>
      <c r="J73" s="24">
        <f t="shared" si="48"/>
        <v>2882.5</v>
      </c>
      <c r="K73" s="24">
        <f t="shared" si="48"/>
        <v>2500</v>
      </c>
      <c r="L73" s="24">
        <f t="shared" si="48"/>
        <v>0</v>
      </c>
      <c r="M73" s="125" t="s">
        <v>264</v>
      </c>
      <c r="N73" s="4">
        <f t="shared" ref="N73:Q73" si="49">N74</f>
        <v>0</v>
      </c>
      <c r="O73" s="4">
        <f t="shared" si="49"/>
        <v>0</v>
      </c>
      <c r="P73" s="4">
        <f t="shared" si="49"/>
        <v>0</v>
      </c>
      <c r="Q73" s="4">
        <f t="shared" si="49"/>
        <v>0</v>
      </c>
      <c r="R73" s="22"/>
      <c r="S73" s="22"/>
      <c r="T73" s="22"/>
      <c r="U73" s="22"/>
      <c r="V73" s="22"/>
      <c r="W73" s="22"/>
    </row>
    <row r="74" spans="1:23" ht="28.5" customHeight="1" x14ac:dyDescent="0.25">
      <c r="A74" s="118"/>
      <c r="B74" s="119"/>
      <c r="C74" s="68" t="s">
        <v>7</v>
      </c>
      <c r="D74" s="24">
        <f>D76+D78+D82</f>
        <v>14060.4</v>
      </c>
      <c r="E74" s="24">
        <f>E76+E78+E82</f>
        <v>14060.4</v>
      </c>
      <c r="F74" s="24">
        <f t="shared" si="19"/>
        <v>100</v>
      </c>
      <c r="G74" s="24">
        <f t="shared" ref="G74:L74" si="50">G76+G78+G82</f>
        <v>0</v>
      </c>
      <c r="H74" s="24">
        <f t="shared" si="50"/>
        <v>0</v>
      </c>
      <c r="I74" s="24">
        <f t="shared" si="50"/>
        <v>4215.7</v>
      </c>
      <c r="J74" s="24">
        <f t="shared" si="50"/>
        <v>2882.5</v>
      </c>
      <c r="K74" s="24">
        <f t="shared" si="50"/>
        <v>2500</v>
      </c>
      <c r="L74" s="24">
        <f t="shared" si="50"/>
        <v>0</v>
      </c>
      <c r="M74" s="126"/>
      <c r="N74" s="4">
        <f t="shared" ref="N74:Q74" si="51">N76+N78+N80+N82</f>
        <v>0</v>
      </c>
      <c r="O74" s="4">
        <f t="shared" si="51"/>
        <v>0</v>
      </c>
      <c r="P74" s="4">
        <f t="shared" si="51"/>
        <v>0</v>
      </c>
      <c r="Q74" s="4">
        <f t="shared" si="51"/>
        <v>0</v>
      </c>
      <c r="R74" s="22"/>
      <c r="S74" s="22"/>
      <c r="T74" s="22"/>
      <c r="U74" s="22"/>
      <c r="V74" s="22"/>
      <c r="W74" s="22"/>
    </row>
    <row r="75" spans="1:23" ht="30.75" customHeight="1" x14ac:dyDescent="0.25">
      <c r="A75" s="97" t="s">
        <v>31</v>
      </c>
      <c r="B75" s="98" t="s">
        <v>111</v>
      </c>
      <c r="C75" s="67" t="s">
        <v>6</v>
      </c>
      <c r="D75" s="3">
        <f>D76</f>
        <v>11655.5</v>
      </c>
      <c r="E75" s="4">
        <f>E76</f>
        <v>11655.5</v>
      </c>
      <c r="F75" s="3">
        <f t="shared" si="19"/>
        <v>100</v>
      </c>
      <c r="G75" s="3">
        <v>0</v>
      </c>
      <c r="H75" s="3">
        <v>0</v>
      </c>
      <c r="I75" s="3">
        <f>I76</f>
        <v>3015.7</v>
      </c>
      <c r="J75" s="3">
        <f t="shared" ref="J75:K75" si="52">J76</f>
        <v>2500</v>
      </c>
      <c r="K75" s="3">
        <f t="shared" si="52"/>
        <v>2500</v>
      </c>
      <c r="L75" s="3">
        <v>0</v>
      </c>
      <c r="M75" s="126"/>
      <c r="N75" s="4">
        <f t="shared" ref="N75:Q75" si="53">N76</f>
        <v>0</v>
      </c>
      <c r="O75" s="4">
        <f t="shared" si="53"/>
        <v>0</v>
      </c>
      <c r="P75" s="4">
        <f t="shared" si="53"/>
        <v>0</v>
      </c>
      <c r="Q75" s="4">
        <f t="shared" si="53"/>
        <v>0</v>
      </c>
      <c r="R75" s="22"/>
      <c r="S75" s="22"/>
      <c r="T75" s="22"/>
      <c r="U75" s="22"/>
      <c r="V75" s="22"/>
      <c r="W75" s="22"/>
    </row>
    <row r="76" spans="1:23" ht="25.5" customHeight="1" x14ac:dyDescent="0.25">
      <c r="A76" s="97"/>
      <c r="B76" s="98"/>
      <c r="C76" s="67" t="s">
        <v>7</v>
      </c>
      <c r="D76" s="3">
        <v>11655.5</v>
      </c>
      <c r="E76" s="4">
        <v>11655.5</v>
      </c>
      <c r="F76" s="3">
        <f t="shared" si="19"/>
        <v>100</v>
      </c>
      <c r="G76" s="3">
        <v>0</v>
      </c>
      <c r="H76" s="3">
        <v>0</v>
      </c>
      <c r="I76" s="3">
        <v>3015.7</v>
      </c>
      <c r="J76" s="3">
        <v>2500</v>
      </c>
      <c r="K76" s="3">
        <v>2500</v>
      </c>
      <c r="L76" s="3">
        <v>0</v>
      </c>
      <c r="M76" s="126"/>
      <c r="N76" s="4">
        <v>0</v>
      </c>
      <c r="O76" s="4">
        <v>0</v>
      </c>
      <c r="P76" s="25">
        <v>0</v>
      </c>
      <c r="Q76" s="25">
        <v>0</v>
      </c>
      <c r="R76" s="22"/>
      <c r="S76" s="22"/>
      <c r="T76" s="22"/>
      <c r="U76" s="22"/>
      <c r="V76" s="22"/>
      <c r="W76" s="22"/>
    </row>
    <row r="77" spans="1:23" ht="28.5" customHeight="1" x14ac:dyDescent="0.25">
      <c r="A77" s="97" t="s">
        <v>33</v>
      </c>
      <c r="B77" s="98" t="s">
        <v>211</v>
      </c>
      <c r="C77" s="67" t="s">
        <v>6</v>
      </c>
      <c r="D77" s="3">
        <f>D78</f>
        <v>2304.9</v>
      </c>
      <c r="E77" s="4">
        <f>E78</f>
        <v>2304.9</v>
      </c>
      <c r="F77" s="3">
        <f t="shared" si="19"/>
        <v>100</v>
      </c>
      <c r="G77" s="3">
        <v>0</v>
      </c>
      <c r="H77" s="3">
        <v>0</v>
      </c>
      <c r="I77" s="3">
        <f>I78</f>
        <v>1200</v>
      </c>
      <c r="J77" s="3">
        <f>J78</f>
        <v>382.5</v>
      </c>
      <c r="K77" s="3">
        <v>0</v>
      </c>
      <c r="L77" s="3">
        <v>0</v>
      </c>
      <c r="M77" s="126"/>
      <c r="N77" s="4">
        <f t="shared" ref="N77:Q77" si="54">N78</f>
        <v>0</v>
      </c>
      <c r="O77" s="4">
        <f t="shared" si="54"/>
        <v>0</v>
      </c>
      <c r="P77" s="25">
        <f>P78</f>
        <v>0</v>
      </c>
      <c r="Q77" s="25">
        <f t="shared" si="54"/>
        <v>0</v>
      </c>
      <c r="R77" s="22"/>
      <c r="S77" s="22"/>
      <c r="T77" s="22"/>
      <c r="U77" s="22"/>
      <c r="V77" s="22"/>
      <c r="W77" s="22"/>
    </row>
    <row r="78" spans="1:23" ht="26.25" customHeight="1" x14ac:dyDescent="0.25">
      <c r="A78" s="97"/>
      <c r="B78" s="98"/>
      <c r="C78" s="67" t="s">
        <v>7</v>
      </c>
      <c r="D78" s="3">
        <v>2304.9</v>
      </c>
      <c r="E78" s="4">
        <v>2304.9</v>
      </c>
      <c r="F78" s="3">
        <f t="shared" si="19"/>
        <v>100</v>
      </c>
      <c r="G78" s="3">
        <v>0</v>
      </c>
      <c r="H78" s="3">
        <v>0</v>
      </c>
      <c r="I78" s="3">
        <v>1200</v>
      </c>
      <c r="J78" s="3">
        <v>382.5</v>
      </c>
      <c r="K78" s="3">
        <v>0</v>
      </c>
      <c r="L78" s="3">
        <v>0</v>
      </c>
      <c r="M78" s="126"/>
      <c r="N78" s="4">
        <v>0</v>
      </c>
      <c r="O78" s="4">
        <v>0</v>
      </c>
      <c r="P78" s="5">
        <v>0</v>
      </c>
      <c r="Q78" s="5">
        <v>0</v>
      </c>
      <c r="R78" s="22"/>
      <c r="S78" s="22"/>
      <c r="T78" s="22"/>
      <c r="U78" s="22"/>
      <c r="V78" s="22"/>
      <c r="W78" s="22"/>
    </row>
    <row r="79" spans="1:23" ht="27.75" hidden="1" customHeight="1" x14ac:dyDescent="0.25">
      <c r="A79" s="97"/>
      <c r="B79" s="98"/>
      <c r="C79" s="67" t="s">
        <v>6</v>
      </c>
      <c r="D79" s="3">
        <v>0</v>
      </c>
      <c r="E79" s="4"/>
      <c r="F79" s="3" t="e">
        <f t="shared" si="19"/>
        <v>#DIV/0!</v>
      </c>
      <c r="G79" s="3"/>
      <c r="H79" s="3"/>
      <c r="I79" s="3"/>
      <c r="J79" s="3"/>
      <c r="K79" s="3"/>
      <c r="L79" s="3"/>
      <c r="M79" s="126"/>
      <c r="N79" s="4">
        <f t="shared" ref="N79:Q79" si="55">N80</f>
        <v>0</v>
      </c>
      <c r="O79" s="4">
        <f t="shared" si="55"/>
        <v>0</v>
      </c>
      <c r="P79" s="4">
        <f t="shared" si="55"/>
        <v>0</v>
      </c>
      <c r="Q79" s="4">
        <f t="shared" si="55"/>
        <v>0</v>
      </c>
      <c r="R79" s="22"/>
      <c r="S79" s="22"/>
      <c r="T79" s="22"/>
      <c r="U79" s="22"/>
      <c r="V79" s="22"/>
      <c r="W79" s="22"/>
    </row>
    <row r="80" spans="1:23" ht="24" hidden="1" customHeight="1" x14ac:dyDescent="0.25">
      <c r="A80" s="97"/>
      <c r="B80" s="98"/>
      <c r="C80" s="67" t="s">
        <v>7</v>
      </c>
      <c r="D80" s="3">
        <v>0</v>
      </c>
      <c r="E80" s="4"/>
      <c r="F80" s="3" t="e">
        <f t="shared" si="19"/>
        <v>#DIV/0!</v>
      </c>
      <c r="G80" s="3"/>
      <c r="H80" s="3"/>
      <c r="I80" s="3"/>
      <c r="J80" s="3"/>
      <c r="K80" s="3"/>
      <c r="L80" s="3"/>
      <c r="M80" s="126"/>
      <c r="N80" s="5">
        <v>0</v>
      </c>
      <c r="O80" s="4">
        <v>0</v>
      </c>
      <c r="P80" s="5">
        <v>0</v>
      </c>
      <c r="Q80" s="5">
        <v>0</v>
      </c>
      <c r="R80" s="22"/>
      <c r="S80" s="22"/>
      <c r="T80" s="22"/>
      <c r="U80" s="22"/>
      <c r="V80" s="22"/>
      <c r="W80" s="22"/>
    </row>
    <row r="81" spans="1:23" ht="27" customHeight="1" x14ac:dyDescent="0.25">
      <c r="A81" s="97" t="s">
        <v>34</v>
      </c>
      <c r="B81" s="98" t="s">
        <v>35</v>
      </c>
      <c r="C81" s="67" t="s">
        <v>6</v>
      </c>
      <c r="D81" s="3">
        <v>100</v>
      </c>
      <c r="E81" s="4">
        <f>E82</f>
        <v>100</v>
      </c>
      <c r="F81" s="3">
        <f t="shared" si="19"/>
        <v>100</v>
      </c>
      <c r="G81" s="3">
        <v>0</v>
      </c>
      <c r="H81" s="3">
        <v>0</v>
      </c>
      <c r="I81" s="3">
        <f>I82</f>
        <v>0</v>
      </c>
      <c r="J81" s="3">
        <v>0</v>
      </c>
      <c r="K81" s="3">
        <v>0</v>
      </c>
      <c r="L81" s="3">
        <v>0</v>
      </c>
      <c r="M81" s="126"/>
      <c r="N81" s="4">
        <f t="shared" ref="N81:Q81" si="56">N82</f>
        <v>0</v>
      </c>
      <c r="O81" s="4">
        <f t="shared" si="56"/>
        <v>0</v>
      </c>
      <c r="P81" s="25">
        <f t="shared" si="56"/>
        <v>0</v>
      </c>
      <c r="Q81" s="25">
        <f t="shared" si="56"/>
        <v>0</v>
      </c>
      <c r="R81" s="22"/>
      <c r="S81" s="22"/>
      <c r="T81" s="22"/>
      <c r="U81" s="22"/>
      <c r="V81" s="22"/>
      <c r="W81" s="22"/>
    </row>
    <row r="82" spans="1:23" ht="30" customHeight="1" x14ac:dyDescent="0.25">
      <c r="A82" s="97"/>
      <c r="B82" s="98"/>
      <c r="C82" s="67" t="s">
        <v>7</v>
      </c>
      <c r="D82" s="3">
        <v>100</v>
      </c>
      <c r="E82" s="4">
        <v>100</v>
      </c>
      <c r="F82" s="3">
        <f t="shared" si="19"/>
        <v>100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27"/>
      <c r="N82" s="4">
        <v>0</v>
      </c>
      <c r="O82" s="4">
        <v>0</v>
      </c>
      <c r="P82" s="25">
        <v>0</v>
      </c>
      <c r="Q82" s="25">
        <v>0</v>
      </c>
      <c r="R82" s="22"/>
      <c r="S82" s="22"/>
      <c r="T82" s="22"/>
      <c r="U82" s="22"/>
      <c r="V82" s="22"/>
      <c r="W82" s="22"/>
    </row>
    <row r="83" spans="1:23" x14ac:dyDescent="0.25">
      <c r="A83" s="118" t="s">
        <v>36</v>
      </c>
      <c r="B83" s="119" t="s">
        <v>185</v>
      </c>
      <c r="C83" s="68" t="s">
        <v>6</v>
      </c>
      <c r="D83" s="24">
        <f>D84</f>
        <v>10558.1</v>
      </c>
      <c r="E83" s="24">
        <f>E84</f>
        <v>6739.3</v>
      </c>
      <c r="F83" s="24">
        <f t="shared" si="19"/>
        <v>63.830613462649531</v>
      </c>
      <c r="G83" s="24">
        <f t="shared" ref="G83:L83" si="57">G84</f>
        <v>0</v>
      </c>
      <c r="H83" s="24">
        <f t="shared" si="57"/>
        <v>0</v>
      </c>
      <c r="I83" s="24">
        <f t="shared" si="57"/>
        <v>2400</v>
      </c>
      <c r="J83" s="24">
        <f t="shared" si="57"/>
        <v>863.09999999999991</v>
      </c>
      <c r="K83" s="24">
        <f t="shared" si="57"/>
        <v>0</v>
      </c>
      <c r="L83" s="24">
        <f t="shared" si="57"/>
        <v>0</v>
      </c>
      <c r="M83" s="125" t="s">
        <v>265</v>
      </c>
      <c r="N83" s="4">
        <f t="shared" ref="N83:Q83" si="58">N84</f>
        <v>0</v>
      </c>
      <c r="O83" s="4">
        <f t="shared" si="58"/>
        <v>0</v>
      </c>
      <c r="P83" s="25">
        <f t="shared" si="58"/>
        <v>0</v>
      </c>
      <c r="Q83" s="25">
        <f t="shared" si="58"/>
        <v>0</v>
      </c>
      <c r="R83" s="22"/>
      <c r="S83" s="22"/>
      <c r="T83" s="22"/>
      <c r="U83" s="22"/>
      <c r="V83" s="22"/>
      <c r="W83" s="22"/>
    </row>
    <row r="84" spans="1:23" ht="41.25" customHeight="1" x14ac:dyDescent="0.25">
      <c r="A84" s="118"/>
      <c r="B84" s="119"/>
      <c r="C84" s="68" t="s">
        <v>7</v>
      </c>
      <c r="D84" s="24">
        <f>D86+D90+D92</f>
        <v>10558.1</v>
      </c>
      <c r="E84" s="24">
        <f>E86+E90+E92</f>
        <v>6739.3</v>
      </c>
      <c r="F84" s="24">
        <f t="shared" si="19"/>
        <v>63.830613462649531</v>
      </c>
      <c r="G84" s="24">
        <f t="shared" ref="G84:L84" si="59">G86+G90+G92</f>
        <v>0</v>
      </c>
      <c r="H84" s="24">
        <f t="shared" si="59"/>
        <v>0</v>
      </c>
      <c r="I84" s="24">
        <f t="shared" si="59"/>
        <v>2400</v>
      </c>
      <c r="J84" s="24">
        <f t="shared" si="59"/>
        <v>863.09999999999991</v>
      </c>
      <c r="K84" s="24">
        <f t="shared" si="59"/>
        <v>0</v>
      </c>
      <c r="L84" s="24">
        <f t="shared" si="59"/>
        <v>0</v>
      </c>
      <c r="M84" s="126"/>
      <c r="N84" s="4">
        <f t="shared" ref="N84:O84" si="60">N86+N88+N90+N92</f>
        <v>0</v>
      </c>
      <c r="O84" s="4">
        <f t="shared" si="60"/>
        <v>0</v>
      </c>
      <c r="P84" s="25">
        <f t="shared" ref="P84:Q84" si="61">P86+P90+P92</f>
        <v>0</v>
      </c>
      <c r="Q84" s="25">
        <f t="shared" si="61"/>
        <v>0</v>
      </c>
      <c r="R84" s="22"/>
      <c r="S84" s="22"/>
      <c r="T84" s="22"/>
      <c r="U84" s="22"/>
      <c r="V84" s="22"/>
      <c r="W84" s="22"/>
    </row>
    <row r="85" spans="1:23" ht="24.75" customHeight="1" x14ac:dyDescent="0.25">
      <c r="A85" s="97" t="s">
        <v>37</v>
      </c>
      <c r="B85" s="98" t="s">
        <v>32</v>
      </c>
      <c r="C85" s="67" t="s">
        <v>6</v>
      </c>
      <c r="D85" s="3">
        <f>D86</f>
        <v>8043.3</v>
      </c>
      <c r="E85" s="3">
        <f>E86</f>
        <v>4224.5</v>
      </c>
      <c r="F85" s="3">
        <f t="shared" si="19"/>
        <v>52.521974811333664</v>
      </c>
      <c r="G85" s="3">
        <v>0</v>
      </c>
      <c r="H85" s="3">
        <f>H86</f>
        <v>0</v>
      </c>
      <c r="I85" s="3">
        <f>I86</f>
        <v>2000</v>
      </c>
      <c r="J85" s="3">
        <v>0</v>
      </c>
      <c r="K85" s="3">
        <v>0</v>
      </c>
      <c r="L85" s="3">
        <v>0</v>
      </c>
      <c r="M85" s="126"/>
      <c r="N85" s="4">
        <f t="shared" ref="N85:Q87" si="62">N86</f>
        <v>0</v>
      </c>
      <c r="O85" s="4">
        <f t="shared" si="62"/>
        <v>0</v>
      </c>
      <c r="P85" s="25">
        <f t="shared" si="62"/>
        <v>0</v>
      </c>
      <c r="Q85" s="25">
        <f t="shared" si="62"/>
        <v>0</v>
      </c>
      <c r="R85" s="22"/>
      <c r="S85" s="22"/>
      <c r="T85" s="22"/>
      <c r="U85" s="22"/>
      <c r="V85" s="22"/>
      <c r="W85" s="22"/>
    </row>
    <row r="86" spans="1:23" ht="34.5" customHeight="1" x14ac:dyDescent="0.25">
      <c r="A86" s="97"/>
      <c r="B86" s="98"/>
      <c r="C86" s="67" t="s">
        <v>7</v>
      </c>
      <c r="D86" s="3">
        <v>8043.3</v>
      </c>
      <c r="E86" s="4">
        <v>4224.5</v>
      </c>
      <c r="F86" s="3">
        <f t="shared" si="19"/>
        <v>52.521974811333664</v>
      </c>
      <c r="G86" s="3">
        <v>0</v>
      </c>
      <c r="H86" s="3">
        <v>0</v>
      </c>
      <c r="I86" s="3">
        <v>2000</v>
      </c>
      <c r="J86" s="3">
        <v>620.4</v>
      </c>
      <c r="K86" s="3">
        <v>0</v>
      </c>
      <c r="L86" s="3">
        <v>0</v>
      </c>
      <c r="M86" s="126"/>
      <c r="N86" s="4">
        <v>0</v>
      </c>
      <c r="O86" s="4">
        <v>0</v>
      </c>
      <c r="P86" s="25">
        <v>0</v>
      </c>
      <c r="Q86" s="25">
        <v>0</v>
      </c>
      <c r="R86" s="22"/>
      <c r="S86" s="22"/>
      <c r="T86" s="22"/>
      <c r="U86" s="22"/>
      <c r="V86" s="22"/>
      <c r="W86" s="22"/>
    </row>
    <row r="87" spans="1:23" ht="25.5" hidden="1" customHeight="1" x14ac:dyDescent="0.25">
      <c r="A87" s="97"/>
      <c r="B87" s="98"/>
      <c r="C87" s="67" t="s">
        <v>6</v>
      </c>
      <c r="D87" s="3">
        <v>0</v>
      </c>
      <c r="E87" s="4"/>
      <c r="F87" s="3" t="e">
        <f t="shared" si="19"/>
        <v>#DIV/0!</v>
      </c>
      <c r="G87" s="3"/>
      <c r="H87" s="3"/>
      <c r="I87" s="3"/>
      <c r="J87" s="3"/>
      <c r="K87" s="3"/>
      <c r="L87" s="3"/>
      <c r="M87" s="126"/>
      <c r="N87" s="4">
        <f t="shared" si="62"/>
        <v>0</v>
      </c>
      <c r="O87" s="4">
        <f t="shared" si="62"/>
        <v>0</v>
      </c>
      <c r="P87" s="4">
        <f t="shared" si="62"/>
        <v>0</v>
      </c>
      <c r="Q87" s="4">
        <f t="shared" si="62"/>
        <v>0</v>
      </c>
      <c r="R87" s="22"/>
      <c r="S87" s="22"/>
      <c r="T87" s="22"/>
      <c r="U87" s="22"/>
      <c r="V87" s="22"/>
      <c r="W87" s="22"/>
    </row>
    <row r="88" spans="1:23" ht="26.25" hidden="1" customHeight="1" x14ac:dyDescent="0.25">
      <c r="A88" s="97"/>
      <c r="B88" s="98"/>
      <c r="C88" s="67" t="s">
        <v>7</v>
      </c>
      <c r="D88" s="3">
        <v>0</v>
      </c>
      <c r="E88" s="4"/>
      <c r="F88" s="3" t="e">
        <f t="shared" si="19"/>
        <v>#DIV/0!</v>
      </c>
      <c r="G88" s="3"/>
      <c r="H88" s="3"/>
      <c r="I88" s="3"/>
      <c r="J88" s="3"/>
      <c r="K88" s="3"/>
      <c r="L88" s="3"/>
      <c r="M88" s="126"/>
      <c r="N88" s="4">
        <v>0</v>
      </c>
      <c r="O88" s="4">
        <v>0</v>
      </c>
      <c r="P88" s="25">
        <v>0</v>
      </c>
      <c r="Q88" s="25">
        <v>0</v>
      </c>
      <c r="R88" s="22"/>
      <c r="S88" s="22"/>
      <c r="T88" s="22"/>
      <c r="U88" s="22"/>
      <c r="V88" s="22"/>
      <c r="W88" s="22"/>
    </row>
    <row r="89" spans="1:23" ht="24.75" customHeight="1" x14ac:dyDescent="0.25">
      <c r="A89" s="97" t="s">
        <v>38</v>
      </c>
      <c r="B89" s="98" t="s">
        <v>39</v>
      </c>
      <c r="C89" s="67" t="s">
        <v>6</v>
      </c>
      <c r="D89" s="3">
        <f>D90</f>
        <v>2053.6999999999998</v>
      </c>
      <c r="E89" s="3">
        <f>E90</f>
        <v>2053.6999999999998</v>
      </c>
      <c r="F89" s="3">
        <f t="shared" si="19"/>
        <v>100</v>
      </c>
      <c r="G89" s="3">
        <v>0</v>
      </c>
      <c r="H89" s="3">
        <f>H90</f>
        <v>0</v>
      </c>
      <c r="I89" s="3">
        <f t="shared" ref="I89:L89" si="63">I90</f>
        <v>400</v>
      </c>
      <c r="J89" s="3">
        <f t="shared" si="63"/>
        <v>242.7</v>
      </c>
      <c r="K89" s="3">
        <f t="shared" si="63"/>
        <v>0</v>
      </c>
      <c r="L89" s="3">
        <f t="shared" si="63"/>
        <v>0</v>
      </c>
      <c r="M89" s="126"/>
      <c r="N89" s="4">
        <f t="shared" ref="N89:Q89" si="64">N90</f>
        <v>0</v>
      </c>
      <c r="O89" s="4">
        <f t="shared" si="64"/>
        <v>0</v>
      </c>
      <c r="P89" s="25">
        <f t="shared" si="64"/>
        <v>0</v>
      </c>
      <c r="Q89" s="25">
        <f t="shared" si="64"/>
        <v>0</v>
      </c>
      <c r="R89" s="22"/>
      <c r="S89" s="22"/>
      <c r="T89" s="22"/>
      <c r="U89" s="22"/>
      <c r="V89" s="22"/>
      <c r="W89" s="22"/>
    </row>
    <row r="90" spans="1:23" ht="26.25" customHeight="1" x14ac:dyDescent="0.25">
      <c r="A90" s="97"/>
      <c r="B90" s="98"/>
      <c r="C90" s="67" t="s">
        <v>7</v>
      </c>
      <c r="D90" s="3">
        <v>2053.6999999999998</v>
      </c>
      <c r="E90" s="4">
        <v>2053.6999999999998</v>
      </c>
      <c r="F90" s="3">
        <f t="shared" si="19"/>
        <v>100</v>
      </c>
      <c r="G90" s="3">
        <v>0</v>
      </c>
      <c r="H90" s="3">
        <v>0</v>
      </c>
      <c r="I90" s="3">
        <v>400</v>
      </c>
      <c r="J90" s="3">
        <v>242.7</v>
      </c>
      <c r="K90" s="3">
        <v>0</v>
      </c>
      <c r="L90" s="3">
        <v>0</v>
      </c>
      <c r="M90" s="126"/>
      <c r="N90" s="4">
        <v>0</v>
      </c>
      <c r="O90" s="4">
        <v>0</v>
      </c>
      <c r="P90" s="25">
        <v>0</v>
      </c>
      <c r="Q90" s="25">
        <v>0</v>
      </c>
      <c r="R90" s="22"/>
      <c r="S90" s="22"/>
      <c r="T90" s="22"/>
      <c r="U90" s="22"/>
      <c r="V90" s="22"/>
      <c r="W90" s="22"/>
    </row>
    <row r="91" spans="1:23" ht="27" customHeight="1" x14ac:dyDescent="0.25">
      <c r="A91" s="97" t="s">
        <v>40</v>
      </c>
      <c r="B91" s="98" t="s">
        <v>35</v>
      </c>
      <c r="C91" s="67" t="s">
        <v>6</v>
      </c>
      <c r="D91" s="3">
        <f>D92</f>
        <v>461.1</v>
      </c>
      <c r="E91" s="3">
        <f>E92</f>
        <v>461.1</v>
      </c>
      <c r="F91" s="3">
        <f t="shared" si="19"/>
        <v>100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26"/>
      <c r="N91" s="4">
        <f t="shared" ref="N91:Q91" si="65">N92</f>
        <v>0</v>
      </c>
      <c r="O91" s="4">
        <f t="shared" si="65"/>
        <v>0</v>
      </c>
      <c r="P91" s="25">
        <f t="shared" si="65"/>
        <v>0</v>
      </c>
      <c r="Q91" s="25">
        <f t="shared" si="65"/>
        <v>0</v>
      </c>
      <c r="R91" s="22"/>
      <c r="S91" s="22"/>
      <c r="T91" s="22"/>
      <c r="U91" s="22"/>
      <c r="V91" s="22"/>
      <c r="W91" s="22"/>
    </row>
    <row r="92" spans="1:23" ht="25.5" customHeight="1" x14ac:dyDescent="0.25">
      <c r="A92" s="97"/>
      <c r="B92" s="98"/>
      <c r="C92" s="67" t="s">
        <v>7</v>
      </c>
      <c r="D92" s="3">
        <v>461.1</v>
      </c>
      <c r="E92" s="4">
        <v>461.1</v>
      </c>
      <c r="F92" s="3">
        <f t="shared" si="19"/>
        <v>100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27"/>
      <c r="N92" s="4">
        <v>0</v>
      </c>
      <c r="O92" s="4">
        <v>0</v>
      </c>
      <c r="P92" s="25">
        <v>0</v>
      </c>
      <c r="Q92" s="25">
        <v>0</v>
      </c>
      <c r="R92" s="22"/>
      <c r="S92" s="22"/>
      <c r="T92" s="22"/>
      <c r="U92" s="22"/>
      <c r="V92" s="22"/>
      <c r="W92" s="22"/>
    </row>
    <row r="93" spans="1:23" ht="23.25" customHeight="1" x14ac:dyDescent="0.25">
      <c r="A93" s="118" t="s">
        <v>41</v>
      </c>
      <c r="B93" s="119" t="s">
        <v>184</v>
      </c>
      <c r="C93" s="68" t="s">
        <v>6</v>
      </c>
      <c r="D93" s="24">
        <f>D94</f>
        <v>13078.4</v>
      </c>
      <c r="E93" s="24">
        <f>E94</f>
        <v>12772.9</v>
      </c>
      <c r="F93" s="24">
        <f t="shared" si="19"/>
        <v>97.664087350134579</v>
      </c>
      <c r="G93" s="24">
        <f t="shared" ref="G93:L93" si="66">G94</f>
        <v>0</v>
      </c>
      <c r="H93" s="24">
        <f t="shared" si="66"/>
        <v>0</v>
      </c>
      <c r="I93" s="24">
        <f t="shared" si="66"/>
        <v>1350</v>
      </c>
      <c r="J93" s="24">
        <f t="shared" si="66"/>
        <v>700</v>
      </c>
      <c r="K93" s="24">
        <f t="shared" si="66"/>
        <v>700</v>
      </c>
      <c r="L93" s="24">
        <f t="shared" si="66"/>
        <v>648.6</v>
      </c>
      <c r="M93" s="38"/>
      <c r="N93" s="4">
        <f t="shared" ref="N93:Q93" si="67">N94</f>
        <v>0</v>
      </c>
      <c r="O93" s="4">
        <f t="shared" si="67"/>
        <v>0</v>
      </c>
      <c r="P93" s="25">
        <f t="shared" si="67"/>
        <v>0</v>
      </c>
      <c r="Q93" s="25">
        <f t="shared" si="67"/>
        <v>0</v>
      </c>
      <c r="R93" s="22"/>
      <c r="S93" s="22"/>
      <c r="T93" s="22"/>
      <c r="U93" s="22"/>
      <c r="V93" s="22"/>
      <c r="W93" s="22"/>
    </row>
    <row r="94" spans="1:23" ht="36" customHeight="1" x14ac:dyDescent="0.25">
      <c r="A94" s="118"/>
      <c r="B94" s="120"/>
      <c r="C94" s="68" t="s">
        <v>7</v>
      </c>
      <c r="D94" s="24">
        <f>D96+D98</f>
        <v>13078.4</v>
      </c>
      <c r="E94" s="24">
        <f>E96+E98</f>
        <v>12772.9</v>
      </c>
      <c r="F94" s="24">
        <f t="shared" si="19"/>
        <v>97.664087350134579</v>
      </c>
      <c r="G94" s="24">
        <f t="shared" ref="G94:L94" si="68">G96+G98</f>
        <v>0</v>
      </c>
      <c r="H94" s="24">
        <f t="shared" si="68"/>
        <v>0</v>
      </c>
      <c r="I94" s="24">
        <f t="shared" si="68"/>
        <v>1350</v>
      </c>
      <c r="J94" s="24">
        <f t="shared" si="68"/>
        <v>700</v>
      </c>
      <c r="K94" s="24">
        <f t="shared" si="68"/>
        <v>700</v>
      </c>
      <c r="L94" s="24">
        <f t="shared" si="68"/>
        <v>648.6</v>
      </c>
      <c r="M94" s="125" t="s">
        <v>266</v>
      </c>
      <c r="N94" s="4">
        <f t="shared" ref="N94:Q94" si="69">N96+N98+N100</f>
        <v>0</v>
      </c>
      <c r="O94" s="4">
        <f t="shared" si="69"/>
        <v>0</v>
      </c>
      <c r="P94" s="25">
        <f t="shared" si="69"/>
        <v>0</v>
      </c>
      <c r="Q94" s="25">
        <f t="shared" si="69"/>
        <v>0</v>
      </c>
      <c r="R94" s="22"/>
      <c r="S94" s="22"/>
      <c r="T94" s="22"/>
      <c r="U94" s="22"/>
      <c r="V94" s="22"/>
      <c r="W94" s="22"/>
    </row>
    <row r="95" spans="1:23" ht="23.25" customHeight="1" x14ac:dyDescent="0.25">
      <c r="A95" s="97" t="s">
        <v>42</v>
      </c>
      <c r="B95" s="98" t="s">
        <v>32</v>
      </c>
      <c r="C95" s="67" t="s">
        <v>6</v>
      </c>
      <c r="D95" s="3">
        <f>D96</f>
        <v>9659.4</v>
      </c>
      <c r="E95" s="3">
        <f>E96</f>
        <v>9425.9</v>
      </c>
      <c r="F95" s="3">
        <f t="shared" si="19"/>
        <v>97.58266558999523</v>
      </c>
      <c r="G95" s="3">
        <f>G96</f>
        <v>0</v>
      </c>
      <c r="H95" s="3">
        <f t="shared" ref="H95:L95" si="70">H96</f>
        <v>0</v>
      </c>
      <c r="I95" s="3">
        <f t="shared" si="70"/>
        <v>1150</v>
      </c>
      <c r="J95" s="3">
        <f t="shared" si="70"/>
        <v>500</v>
      </c>
      <c r="K95" s="3">
        <f t="shared" si="70"/>
        <v>550</v>
      </c>
      <c r="L95" s="3">
        <f t="shared" si="70"/>
        <v>400</v>
      </c>
      <c r="M95" s="126"/>
      <c r="N95" s="4">
        <f t="shared" ref="N95:Q95" si="71">N96</f>
        <v>0</v>
      </c>
      <c r="O95" s="4">
        <f t="shared" si="71"/>
        <v>0</v>
      </c>
      <c r="P95" s="25">
        <f t="shared" si="71"/>
        <v>0</v>
      </c>
      <c r="Q95" s="25">
        <f t="shared" si="71"/>
        <v>0</v>
      </c>
      <c r="R95" s="22"/>
      <c r="S95" s="22"/>
      <c r="T95" s="22"/>
      <c r="U95" s="22"/>
      <c r="V95" s="22"/>
      <c r="W95" s="22"/>
    </row>
    <row r="96" spans="1:23" ht="30" customHeight="1" x14ac:dyDescent="0.25">
      <c r="A96" s="97"/>
      <c r="B96" s="98"/>
      <c r="C96" s="67" t="s">
        <v>7</v>
      </c>
      <c r="D96" s="3">
        <v>9659.4</v>
      </c>
      <c r="E96" s="4">
        <v>9425.9</v>
      </c>
      <c r="F96" s="3">
        <f t="shared" si="19"/>
        <v>97.58266558999523</v>
      </c>
      <c r="G96" s="3">
        <v>0</v>
      </c>
      <c r="H96" s="3">
        <v>0</v>
      </c>
      <c r="I96" s="3">
        <v>1150</v>
      </c>
      <c r="J96" s="3">
        <v>500</v>
      </c>
      <c r="K96" s="3">
        <v>550</v>
      </c>
      <c r="L96" s="3">
        <v>400</v>
      </c>
      <c r="M96" s="126"/>
      <c r="N96" s="4">
        <v>0</v>
      </c>
      <c r="O96" s="4">
        <v>0</v>
      </c>
      <c r="P96" s="5">
        <v>0</v>
      </c>
      <c r="Q96" s="5">
        <v>0</v>
      </c>
      <c r="R96" s="22"/>
      <c r="S96" s="22"/>
      <c r="T96" s="22"/>
      <c r="U96" s="22"/>
      <c r="V96" s="22"/>
      <c r="W96" s="22"/>
    </row>
    <row r="97" spans="1:23" ht="27.75" customHeight="1" x14ac:dyDescent="0.25">
      <c r="A97" s="97" t="s">
        <v>43</v>
      </c>
      <c r="B97" s="98" t="s">
        <v>39</v>
      </c>
      <c r="C97" s="67" t="s">
        <v>6</v>
      </c>
      <c r="D97" s="3">
        <f>D98</f>
        <v>3419</v>
      </c>
      <c r="E97" s="3">
        <f>E98</f>
        <v>3347</v>
      </c>
      <c r="F97" s="3">
        <f t="shared" si="19"/>
        <v>97.894121088037437</v>
      </c>
      <c r="G97" s="3">
        <f>G98</f>
        <v>0</v>
      </c>
      <c r="H97" s="3">
        <f t="shared" ref="H97:L97" si="72">H98</f>
        <v>0</v>
      </c>
      <c r="I97" s="3">
        <f t="shared" si="72"/>
        <v>200</v>
      </c>
      <c r="J97" s="3">
        <f t="shared" si="72"/>
        <v>200</v>
      </c>
      <c r="K97" s="3">
        <f t="shared" si="72"/>
        <v>150</v>
      </c>
      <c r="L97" s="3">
        <f t="shared" si="72"/>
        <v>248.6</v>
      </c>
      <c r="M97" s="126"/>
      <c r="N97" s="4">
        <f t="shared" ref="N97:Q97" si="73">N98</f>
        <v>0</v>
      </c>
      <c r="O97" s="4">
        <f t="shared" si="73"/>
        <v>0</v>
      </c>
      <c r="P97" s="25">
        <f t="shared" si="73"/>
        <v>0</v>
      </c>
      <c r="Q97" s="25">
        <f t="shared" si="73"/>
        <v>0</v>
      </c>
      <c r="R97" s="22"/>
      <c r="S97" s="22"/>
      <c r="T97" s="22"/>
      <c r="U97" s="22"/>
      <c r="V97" s="22"/>
      <c r="W97" s="22"/>
    </row>
    <row r="98" spans="1:23" ht="26.25" customHeight="1" x14ac:dyDescent="0.25">
      <c r="A98" s="97"/>
      <c r="B98" s="98"/>
      <c r="C98" s="67" t="s">
        <v>7</v>
      </c>
      <c r="D98" s="3">
        <v>3419</v>
      </c>
      <c r="E98" s="4">
        <v>3347</v>
      </c>
      <c r="F98" s="3">
        <f t="shared" ref="F98:F124" si="74">E98/D98*100</f>
        <v>97.894121088037437</v>
      </c>
      <c r="G98" s="3">
        <v>0</v>
      </c>
      <c r="H98" s="3">
        <v>0</v>
      </c>
      <c r="I98" s="3">
        <v>200</v>
      </c>
      <c r="J98" s="3">
        <v>200</v>
      </c>
      <c r="K98" s="3">
        <v>150</v>
      </c>
      <c r="L98" s="3">
        <v>248.6</v>
      </c>
      <c r="M98" s="127"/>
      <c r="N98" s="4">
        <v>0</v>
      </c>
      <c r="O98" s="4">
        <v>0</v>
      </c>
      <c r="P98" s="5">
        <v>0</v>
      </c>
      <c r="Q98" s="5">
        <v>0</v>
      </c>
      <c r="R98" s="22"/>
      <c r="S98" s="22"/>
      <c r="T98" s="22"/>
      <c r="U98" s="22"/>
      <c r="V98" s="22"/>
      <c r="W98" s="22"/>
    </row>
    <row r="99" spans="1:23" ht="23.25" hidden="1" customHeight="1" x14ac:dyDescent="0.25">
      <c r="A99" s="97" t="s">
        <v>44</v>
      </c>
      <c r="B99" s="98" t="s">
        <v>45</v>
      </c>
      <c r="C99" s="67" t="s">
        <v>6</v>
      </c>
      <c r="D99" s="3">
        <v>0</v>
      </c>
      <c r="E99" s="4"/>
      <c r="F99" s="3" t="e">
        <f t="shared" si="74"/>
        <v>#DIV/0!</v>
      </c>
      <c r="G99" s="3"/>
      <c r="H99" s="3"/>
      <c r="I99" s="3"/>
      <c r="J99" s="3"/>
      <c r="K99" s="3"/>
      <c r="L99" s="3"/>
      <c r="M99" s="38"/>
      <c r="N99" s="4">
        <f t="shared" ref="N99:Q99" si="75">N100</f>
        <v>0</v>
      </c>
      <c r="O99" s="4">
        <f t="shared" si="75"/>
        <v>0</v>
      </c>
      <c r="P99" s="25">
        <f t="shared" si="75"/>
        <v>0</v>
      </c>
      <c r="Q99" s="25">
        <f t="shared" si="75"/>
        <v>0</v>
      </c>
      <c r="R99" s="22"/>
      <c r="S99" s="22"/>
      <c r="T99" s="22"/>
      <c r="U99" s="22"/>
      <c r="V99" s="22"/>
      <c r="W99" s="22"/>
    </row>
    <row r="100" spans="1:23" ht="33" hidden="1" customHeight="1" x14ac:dyDescent="0.25">
      <c r="A100" s="97"/>
      <c r="B100" s="98"/>
      <c r="C100" s="67" t="s">
        <v>7</v>
      </c>
      <c r="D100" s="3">
        <v>0</v>
      </c>
      <c r="E100" s="4"/>
      <c r="F100" s="3" t="e">
        <f t="shared" si="74"/>
        <v>#DIV/0!</v>
      </c>
      <c r="G100" s="3"/>
      <c r="H100" s="3"/>
      <c r="I100" s="3"/>
      <c r="J100" s="3"/>
      <c r="K100" s="3"/>
      <c r="L100" s="3"/>
      <c r="M100" s="38"/>
      <c r="N100" s="4">
        <v>0</v>
      </c>
      <c r="O100" s="4">
        <v>0</v>
      </c>
      <c r="P100" s="25">
        <v>0</v>
      </c>
      <c r="Q100" s="25">
        <v>0</v>
      </c>
      <c r="R100" s="22"/>
      <c r="S100" s="22"/>
      <c r="T100" s="22"/>
      <c r="U100" s="22"/>
      <c r="V100" s="22"/>
      <c r="W100" s="22"/>
    </row>
    <row r="101" spans="1:23" ht="27.75" customHeight="1" x14ac:dyDescent="0.25">
      <c r="A101" s="118" t="s">
        <v>46</v>
      </c>
      <c r="B101" s="119" t="s">
        <v>183</v>
      </c>
      <c r="C101" s="68" t="s">
        <v>6</v>
      </c>
      <c r="D101" s="24">
        <f>D102</f>
        <v>6214.7999999999993</v>
      </c>
      <c r="E101" s="24">
        <f>E102</f>
        <v>6214.7</v>
      </c>
      <c r="F101" s="24">
        <f t="shared" si="74"/>
        <v>99.998390937761485</v>
      </c>
      <c r="G101" s="24">
        <f t="shared" ref="G101:L101" si="76">G102</f>
        <v>0</v>
      </c>
      <c r="H101" s="24">
        <f t="shared" si="76"/>
        <v>0</v>
      </c>
      <c r="I101" s="24">
        <f t="shared" si="76"/>
        <v>0</v>
      </c>
      <c r="J101" s="24">
        <f t="shared" si="76"/>
        <v>1460</v>
      </c>
      <c r="K101" s="24">
        <f t="shared" si="76"/>
        <v>1470</v>
      </c>
      <c r="L101" s="24">
        <f t="shared" si="76"/>
        <v>1130.3</v>
      </c>
      <c r="M101" s="125" t="s">
        <v>267</v>
      </c>
      <c r="N101" s="4">
        <f t="shared" ref="N101:Q101" si="77">N102</f>
        <v>0</v>
      </c>
      <c r="O101" s="4">
        <f t="shared" si="77"/>
        <v>0</v>
      </c>
      <c r="P101" s="25">
        <f t="shared" si="77"/>
        <v>0</v>
      </c>
      <c r="Q101" s="25">
        <f t="shared" si="77"/>
        <v>0</v>
      </c>
      <c r="R101" s="22"/>
      <c r="S101" s="22"/>
      <c r="T101" s="22"/>
      <c r="U101" s="22"/>
      <c r="V101" s="22"/>
      <c r="W101" s="22"/>
    </row>
    <row r="102" spans="1:23" ht="25.5" customHeight="1" x14ac:dyDescent="0.25">
      <c r="A102" s="118"/>
      <c r="B102" s="119"/>
      <c r="C102" s="68" t="s">
        <v>7</v>
      </c>
      <c r="D102" s="24">
        <f>D104+D106</f>
        <v>6214.7999999999993</v>
      </c>
      <c r="E102" s="24">
        <f>E104+E106</f>
        <v>6214.7</v>
      </c>
      <c r="F102" s="24">
        <f t="shared" si="74"/>
        <v>99.998390937761485</v>
      </c>
      <c r="G102" s="24">
        <f>G104+G106</f>
        <v>0</v>
      </c>
      <c r="H102" s="24">
        <f t="shared" ref="H102:L102" si="78">H104+H106</f>
        <v>0</v>
      </c>
      <c r="I102" s="24">
        <f t="shared" si="78"/>
        <v>0</v>
      </c>
      <c r="J102" s="24">
        <f t="shared" si="78"/>
        <v>1460</v>
      </c>
      <c r="K102" s="24">
        <f t="shared" si="78"/>
        <v>1470</v>
      </c>
      <c r="L102" s="24">
        <f t="shared" si="78"/>
        <v>1130.3</v>
      </c>
      <c r="M102" s="126"/>
      <c r="N102" s="4">
        <f t="shared" ref="N102:Q102" si="79">N104+N106</f>
        <v>0</v>
      </c>
      <c r="O102" s="4">
        <f t="shared" si="79"/>
        <v>0</v>
      </c>
      <c r="P102" s="25">
        <f t="shared" si="79"/>
        <v>0</v>
      </c>
      <c r="Q102" s="25">
        <f t="shared" si="79"/>
        <v>0</v>
      </c>
      <c r="R102" s="22"/>
      <c r="S102" s="22"/>
      <c r="T102" s="22"/>
      <c r="U102" s="22"/>
      <c r="V102" s="22"/>
      <c r="W102" s="22"/>
    </row>
    <row r="103" spans="1:23" ht="26.25" customHeight="1" x14ac:dyDescent="0.25">
      <c r="A103" s="97" t="s">
        <v>47</v>
      </c>
      <c r="B103" s="98" t="s">
        <v>32</v>
      </c>
      <c r="C103" s="67" t="s">
        <v>6</v>
      </c>
      <c r="D103" s="3">
        <f>D104</f>
        <v>5383.9</v>
      </c>
      <c r="E103" s="3">
        <f>E104</f>
        <v>5383.8</v>
      </c>
      <c r="F103" s="3">
        <f t="shared" si="74"/>
        <v>99.998142610375382</v>
      </c>
      <c r="G103" s="3">
        <v>0</v>
      </c>
      <c r="H103" s="3">
        <f>H104</f>
        <v>0</v>
      </c>
      <c r="I103" s="3">
        <f t="shared" ref="I103:L103" si="80">I104</f>
        <v>0</v>
      </c>
      <c r="J103" s="3">
        <f t="shared" si="80"/>
        <v>1350</v>
      </c>
      <c r="K103" s="3">
        <f t="shared" si="80"/>
        <v>1320</v>
      </c>
      <c r="L103" s="3">
        <f t="shared" si="80"/>
        <v>950</v>
      </c>
      <c r="M103" s="126"/>
      <c r="N103" s="4">
        <f t="shared" ref="N103:Q103" si="81">N104</f>
        <v>0</v>
      </c>
      <c r="O103" s="4">
        <f t="shared" si="81"/>
        <v>0</v>
      </c>
      <c r="P103" s="25">
        <f t="shared" si="81"/>
        <v>0</v>
      </c>
      <c r="Q103" s="25">
        <f t="shared" si="81"/>
        <v>0</v>
      </c>
      <c r="R103" s="22"/>
      <c r="S103" s="22"/>
      <c r="T103" s="22"/>
      <c r="U103" s="22"/>
      <c r="V103" s="22"/>
      <c r="W103" s="22"/>
    </row>
    <row r="104" spans="1:23" ht="25.5" customHeight="1" x14ac:dyDescent="0.25">
      <c r="A104" s="97"/>
      <c r="B104" s="98"/>
      <c r="C104" s="67" t="s">
        <v>7</v>
      </c>
      <c r="D104" s="3">
        <v>5383.9</v>
      </c>
      <c r="E104" s="4">
        <v>5383.8</v>
      </c>
      <c r="F104" s="3">
        <f t="shared" si="74"/>
        <v>99.998142610375382</v>
      </c>
      <c r="G104" s="3">
        <v>0</v>
      </c>
      <c r="H104" s="3">
        <v>0</v>
      </c>
      <c r="I104" s="3">
        <v>0</v>
      </c>
      <c r="J104" s="3">
        <v>1350</v>
      </c>
      <c r="K104" s="3">
        <v>1320</v>
      </c>
      <c r="L104" s="3">
        <v>950</v>
      </c>
      <c r="M104" s="126"/>
      <c r="N104" s="4">
        <v>0</v>
      </c>
      <c r="O104" s="4">
        <v>0</v>
      </c>
      <c r="P104" s="5">
        <v>0</v>
      </c>
      <c r="Q104" s="5">
        <v>0</v>
      </c>
      <c r="R104" s="22"/>
      <c r="S104" s="22"/>
      <c r="T104" s="22"/>
      <c r="U104" s="22"/>
      <c r="V104" s="22"/>
      <c r="W104" s="22"/>
    </row>
    <row r="105" spans="1:23" ht="27.75" customHeight="1" x14ac:dyDescent="0.25">
      <c r="A105" s="97" t="s">
        <v>48</v>
      </c>
      <c r="B105" s="98" t="s">
        <v>39</v>
      </c>
      <c r="C105" s="67" t="s">
        <v>6</v>
      </c>
      <c r="D105" s="3">
        <f>D106</f>
        <v>830.9</v>
      </c>
      <c r="E105" s="3">
        <f>E106</f>
        <v>830.9</v>
      </c>
      <c r="F105" s="3">
        <f t="shared" si="74"/>
        <v>100</v>
      </c>
      <c r="G105" s="3">
        <v>0</v>
      </c>
      <c r="H105" s="3">
        <f>H106</f>
        <v>0</v>
      </c>
      <c r="I105" s="3">
        <f t="shared" ref="I105:L105" si="82">I106</f>
        <v>0</v>
      </c>
      <c r="J105" s="3">
        <f t="shared" si="82"/>
        <v>110</v>
      </c>
      <c r="K105" s="3">
        <f t="shared" si="82"/>
        <v>150</v>
      </c>
      <c r="L105" s="3">
        <f t="shared" si="82"/>
        <v>180.3</v>
      </c>
      <c r="M105" s="126"/>
      <c r="N105" s="4">
        <f t="shared" ref="N105:Q105" si="83">N106</f>
        <v>0</v>
      </c>
      <c r="O105" s="25">
        <f t="shared" si="83"/>
        <v>0</v>
      </c>
      <c r="P105" s="25">
        <f t="shared" si="83"/>
        <v>0</v>
      </c>
      <c r="Q105" s="25">
        <f t="shared" si="83"/>
        <v>0</v>
      </c>
      <c r="R105" s="22"/>
      <c r="S105" s="22"/>
      <c r="T105" s="22"/>
      <c r="U105" s="22"/>
      <c r="V105" s="22"/>
      <c r="W105" s="22"/>
    </row>
    <row r="106" spans="1:23" ht="27.75" customHeight="1" x14ac:dyDescent="0.25">
      <c r="A106" s="97"/>
      <c r="B106" s="98"/>
      <c r="C106" s="67" t="s">
        <v>7</v>
      </c>
      <c r="D106" s="3">
        <v>830.9</v>
      </c>
      <c r="E106" s="4">
        <v>830.9</v>
      </c>
      <c r="F106" s="3">
        <f t="shared" si="74"/>
        <v>100</v>
      </c>
      <c r="G106" s="3">
        <v>0</v>
      </c>
      <c r="H106" s="3">
        <v>0</v>
      </c>
      <c r="I106" s="3">
        <v>0</v>
      </c>
      <c r="J106" s="3">
        <v>110</v>
      </c>
      <c r="K106" s="3">
        <v>150</v>
      </c>
      <c r="L106" s="3">
        <v>180.3</v>
      </c>
      <c r="M106" s="127"/>
      <c r="N106" s="4">
        <v>0</v>
      </c>
      <c r="O106" s="4">
        <v>0</v>
      </c>
      <c r="P106" s="4">
        <v>0</v>
      </c>
      <c r="Q106" s="4">
        <v>0</v>
      </c>
      <c r="R106" s="22"/>
      <c r="S106" s="22"/>
      <c r="T106" s="22"/>
      <c r="U106" s="22"/>
      <c r="V106" s="22"/>
      <c r="W106" s="22"/>
    </row>
    <row r="107" spans="1:23" ht="24" hidden="1" customHeight="1" x14ac:dyDescent="0.25">
      <c r="A107" s="97" t="s">
        <v>89</v>
      </c>
      <c r="B107" s="98" t="s">
        <v>182</v>
      </c>
      <c r="C107" s="67" t="s">
        <v>6</v>
      </c>
      <c r="D107" s="3">
        <v>0</v>
      </c>
      <c r="E107" s="4"/>
      <c r="F107" s="3" t="e">
        <f t="shared" si="74"/>
        <v>#DIV/0!</v>
      </c>
      <c r="G107" s="3"/>
      <c r="H107" s="3"/>
      <c r="I107" s="3"/>
      <c r="J107" s="3"/>
      <c r="K107" s="3"/>
      <c r="L107" s="3"/>
      <c r="M107" s="38"/>
      <c r="N107" s="4">
        <f t="shared" ref="N107" si="84">N108</f>
        <v>0</v>
      </c>
      <c r="O107" s="5">
        <v>0</v>
      </c>
      <c r="P107" s="5">
        <v>0</v>
      </c>
      <c r="Q107" s="5">
        <v>0</v>
      </c>
      <c r="R107" s="22"/>
      <c r="S107" s="22"/>
      <c r="T107" s="22"/>
      <c r="U107" s="22"/>
      <c r="V107" s="22"/>
      <c r="W107" s="22"/>
    </row>
    <row r="108" spans="1:23" ht="32.25" hidden="1" customHeight="1" x14ac:dyDescent="0.25">
      <c r="A108" s="97"/>
      <c r="B108" s="98"/>
      <c r="C108" s="67" t="s">
        <v>7</v>
      </c>
      <c r="D108" s="3">
        <v>0</v>
      </c>
      <c r="E108" s="4"/>
      <c r="F108" s="3" t="e">
        <f t="shared" si="74"/>
        <v>#DIV/0!</v>
      </c>
      <c r="G108" s="3"/>
      <c r="H108" s="3"/>
      <c r="I108" s="3"/>
      <c r="J108" s="3"/>
      <c r="K108" s="3"/>
      <c r="L108" s="3"/>
      <c r="M108" s="38"/>
      <c r="N108" s="4">
        <f t="shared" ref="N108:O108" si="85">N110+N112+N114</f>
        <v>0</v>
      </c>
      <c r="O108" s="4">
        <f t="shared" si="85"/>
        <v>0</v>
      </c>
      <c r="P108" s="4">
        <f t="shared" ref="P108:Q108" si="86">P110+P112+P114</f>
        <v>0</v>
      </c>
      <c r="Q108" s="4">
        <f t="shared" si="86"/>
        <v>0</v>
      </c>
      <c r="R108" s="22"/>
      <c r="S108" s="22"/>
      <c r="T108" s="22"/>
      <c r="U108" s="22"/>
      <c r="V108" s="22"/>
      <c r="W108" s="22"/>
    </row>
    <row r="109" spans="1:23" ht="26.25" hidden="1" customHeight="1" x14ac:dyDescent="0.25">
      <c r="A109" s="97" t="s">
        <v>90</v>
      </c>
      <c r="B109" s="98" t="s">
        <v>32</v>
      </c>
      <c r="C109" s="67" t="s">
        <v>6</v>
      </c>
      <c r="D109" s="3">
        <v>0</v>
      </c>
      <c r="E109" s="4"/>
      <c r="F109" s="3" t="e">
        <f t="shared" si="74"/>
        <v>#DIV/0!</v>
      </c>
      <c r="G109" s="3"/>
      <c r="H109" s="3"/>
      <c r="I109" s="3"/>
      <c r="J109" s="3"/>
      <c r="K109" s="3"/>
      <c r="L109" s="3"/>
      <c r="M109" s="38"/>
      <c r="N109" s="4">
        <f t="shared" ref="N109" si="87">N110</f>
        <v>0</v>
      </c>
      <c r="O109" s="4">
        <v>0</v>
      </c>
      <c r="P109" s="4">
        <v>0</v>
      </c>
      <c r="Q109" s="4">
        <v>0</v>
      </c>
      <c r="R109" s="22"/>
      <c r="S109" s="22"/>
      <c r="T109" s="22"/>
      <c r="U109" s="22"/>
      <c r="V109" s="22"/>
      <c r="W109" s="22"/>
    </row>
    <row r="110" spans="1:23" ht="25.5" hidden="1" customHeight="1" x14ac:dyDescent="0.25">
      <c r="A110" s="97"/>
      <c r="B110" s="98"/>
      <c r="C110" s="67" t="s">
        <v>7</v>
      </c>
      <c r="D110" s="3">
        <v>0</v>
      </c>
      <c r="E110" s="4"/>
      <c r="F110" s="3" t="e">
        <f t="shared" si="74"/>
        <v>#DIV/0!</v>
      </c>
      <c r="G110" s="3"/>
      <c r="H110" s="3"/>
      <c r="I110" s="3"/>
      <c r="J110" s="3"/>
      <c r="K110" s="3"/>
      <c r="L110" s="3"/>
      <c r="M110" s="38"/>
      <c r="N110" s="4">
        <v>0</v>
      </c>
      <c r="O110" s="4">
        <v>0</v>
      </c>
      <c r="P110" s="4">
        <v>0</v>
      </c>
      <c r="Q110" s="4">
        <v>0</v>
      </c>
      <c r="R110" s="22"/>
      <c r="S110" s="22"/>
      <c r="T110" s="22"/>
      <c r="U110" s="22"/>
      <c r="V110" s="22"/>
      <c r="W110" s="22"/>
    </row>
    <row r="111" spans="1:23" ht="26.25" hidden="1" customHeight="1" x14ac:dyDescent="0.25">
      <c r="A111" s="97" t="s">
        <v>91</v>
      </c>
      <c r="B111" s="98" t="s">
        <v>39</v>
      </c>
      <c r="C111" s="67" t="s">
        <v>6</v>
      </c>
      <c r="D111" s="3">
        <v>0</v>
      </c>
      <c r="E111" s="4"/>
      <c r="F111" s="3" t="e">
        <f t="shared" si="74"/>
        <v>#DIV/0!</v>
      </c>
      <c r="G111" s="3"/>
      <c r="H111" s="3"/>
      <c r="I111" s="3"/>
      <c r="J111" s="3"/>
      <c r="K111" s="3"/>
      <c r="L111" s="3"/>
      <c r="M111" s="38"/>
      <c r="N111" s="4">
        <f t="shared" ref="N111" si="88">N112</f>
        <v>0</v>
      </c>
      <c r="O111" s="4">
        <v>0</v>
      </c>
      <c r="P111" s="4">
        <v>0</v>
      </c>
      <c r="Q111" s="4">
        <v>0</v>
      </c>
      <c r="R111" s="22"/>
      <c r="S111" s="22"/>
      <c r="T111" s="22"/>
      <c r="U111" s="22"/>
      <c r="V111" s="22"/>
      <c r="W111" s="22"/>
    </row>
    <row r="112" spans="1:23" ht="25.5" hidden="1" customHeight="1" x14ac:dyDescent="0.25">
      <c r="A112" s="97"/>
      <c r="B112" s="98"/>
      <c r="C112" s="67" t="s">
        <v>7</v>
      </c>
      <c r="D112" s="3">
        <v>0</v>
      </c>
      <c r="E112" s="4"/>
      <c r="F112" s="3" t="e">
        <f t="shared" si="74"/>
        <v>#DIV/0!</v>
      </c>
      <c r="G112" s="3"/>
      <c r="H112" s="3"/>
      <c r="I112" s="3"/>
      <c r="J112" s="3"/>
      <c r="K112" s="3"/>
      <c r="L112" s="3"/>
      <c r="M112" s="38"/>
      <c r="N112" s="4">
        <v>0</v>
      </c>
      <c r="O112" s="4">
        <v>0</v>
      </c>
      <c r="P112" s="4">
        <v>0</v>
      </c>
      <c r="Q112" s="4">
        <v>0</v>
      </c>
      <c r="R112" s="22"/>
      <c r="S112" s="22"/>
      <c r="T112" s="22"/>
      <c r="U112" s="22"/>
      <c r="V112" s="22"/>
      <c r="W112" s="22"/>
    </row>
    <row r="113" spans="1:23" ht="27" hidden="1" customHeight="1" x14ac:dyDescent="0.25">
      <c r="A113" s="97" t="s">
        <v>99</v>
      </c>
      <c r="B113" s="98" t="s">
        <v>35</v>
      </c>
      <c r="C113" s="67" t="s">
        <v>6</v>
      </c>
      <c r="D113" s="3">
        <v>0</v>
      </c>
      <c r="E113" s="4"/>
      <c r="F113" s="3" t="e">
        <f t="shared" si="74"/>
        <v>#DIV/0!</v>
      </c>
      <c r="G113" s="3"/>
      <c r="H113" s="3"/>
      <c r="I113" s="3"/>
      <c r="J113" s="3"/>
      <c r="K113" s="3"/>
      <c r="L113" s="3"/>
      <c r="M113" s="38"/>
      <c r="N113" s="4">
        <f t="shared" ref="N113:Q113" si="89">N114</f>
        <v>0</v>
      </c>
      <c r="O113" s="4">
        <f t="shared" si="89"/>
        <v>0</v>
      </c>
      <c r="P113" s="4">
        <f t="shared" si="89"/>
        <v>0</v>
      </c>
      <c r="Q113" s="4">
        <f t="shared" si="89"/>
        <v>0</v>
      </c>
      <c r="R113" s="22"/>
      <c r="S113" s="22"/>
      <c r="T113" s="22"/>
      <c r="U113" s="22"/>
      <c r="V113" s="22"/>
      <c r="W113" s="22"/>
    </row>
    <row r="114" spans="1:23" ht="24.75" hidden="1" customHeight="1" x14ac:dyDescent="0.25">
      <c r="A114" s="97"/>
      <c r="B114" s="98"/>
      <c r="C114" s="67" t="s">
        <v>7</v>
      </c>
      <c r="D114" s="3">
        <v>0</v>
      </c>
      <c r="E114" s="4"/>
      <c r="F114" s="3" t="e">
        <f t="shared" si="74"/>
        <v>#DIV/0!</v>
      </c>
      <c r="G114" s="3"/>
      <c r="H114" s="3"/>
      <c r="I114" s="3"/>
      <c r="J114" s="3"/>
      <c r="K114" s="3"/>
      <c r="L114" s="3"/>
      <c r="M114" s="38"/>
      <c r="N114" s="4">
        <v>0</v>
      </c>
      <c r="O114" s="4">
        <v>0</v>
      </c>
      <c r="P114" s="4">
        <v>0</v>
      </c>
      <c r="Q114" s="4">
        <v>0</v>
      </c>
      <c r="R114" s="22"/>
      <c r="S114" s="22"/>
      <c r="T114" s="22"/>
      <c r="U114" s="22"/>
      <c r="V114" s="22"/>
      <c r="W114" s="22"/>
    </row>
    <row r="115" spans="1:23" ht="31.5" customHeight="1" x14ac:dyDescent="0.25">
      <c r="A115" s="118" t="s">
        <v>89</v>
      </c>
      <c r="B115" s="119" t="s">
        <v>181</v>
      </c>
      <c r="C115" s="68" t="s">
        <v>6</v>
      </c>
      <c r="D115" s="24">
        <f>D116</f>
        <v>56780.600000000006</v>
      </c>
      <c r="E115" s="24">
        <f>E116</f>
        <v>55885.3</v>
      </c>
      <c r="F115" s="24">
        <f t="shared" si="74"/>
        <v>98.423229060629865</v>
      </c>
      <c r="G115" s="24">
        <f t="shared" ref="G115:L115" si="90">G116</f>
        <v>0</v>
      </c>
      <c r="H115" s="24">
        <f t="shared" si="90"/>
        <v>0</v>
      </c>
      <c r="I115" s="24">
        <f t="shared" si="90"/>
        <v>9293.7000000000007</v>
      </c>
      <c r="J115" s="24">
        <f t="shared" si="90"/>
        <v>9540</v>
      </c>
      <c r="K115" s="24">
        <f t="shared" si="90"/>
        <v>8615</v>
      </c>
      <c r="L115" s="24">
        <f t="shared" si="90"/>
        <v>8657.2999999999993</v>
      </c>
      <c r="M115" s="125" t="s">
        <v>245</v>
      </c>
      <c r="N115" s="4">
        <f t="shared" ref="N115:Q115" si="91">N116</f>
        <v>0</v>
      </c>
      <c r="O115" s="4">
        <f t="shared" si="91"/>
        <v>0</v>
      </c>
      <c r="P115" s="4">
        <f t="shared" si="91"/>
        <v>0</v>
      </c>
      <c r="Q115" s="4">
        <f t="shared" si="91"/>
        <v>0</v>
      </c>
      <c r="R115" s="22"/>
      <c r="S115" s="22"/>
      <c r="T115" s="22"/>
      <c r="U115" s="22"/>
      <c r="V115" s="22"/>
      <c r="W115" s="22"/>
    </row>
    <row r="116" spans="1:23" ht="29.25" customHeight="1" x14ac:dyDescent="0.25">
      <c r="A116" s="118"/>
      <c r="B116" s="119"/>
      <c r="C116" s="68" t="s">
        <v>7</v>
      </c>
      <c r="D116" s="24">
        <f>D118+D120+D122</f>
        <v>56780.600000000006</v>
      </c>
      <c r="E116" s="24">
        <f>E118+E120+E122</f>
        <v>55885.3</v>
      </c>
      <c r="F116" s="24">
        <f t="shared" si="74"/>
        <v>98.423229060629865</v>
      </c>
      <c r="G116" s="24">
        <f>G118+G120+G122</f>
        <v>0</v>
      </c>
      <c r="H116" s="24">
        <f t="shared" ref="H116:L116" si="92">H118+H120+H122</f>
        <v>0</v>
      </c>
      <c r="I116" s="24">
        <f t="shared" si="92"/>
        <v>9293.7000000000007</v>
      </c>
      <c r="J116" s="24">
        <f t="shared" si="92"/>
        <v>9540</v>
      </c>
      <c r="K116" s="24">
        <f t="shared" si="92"/>
        <v>8615</v>
      </c>
      <c r="L116" s="24">
        <f t="shared" si="92"/>
        <v>8657.2999999999993</v>
      </c>
      <c r="M116" s="126"/>
      <c r="N116" s="4">
        <f t="shared" ref="N116:Q116" si="93">N118+N120+N122</f>
        <v>0</v>
      </c>
      <c r="O116" s="4">
        <f t="shared" si="93"/>
        <v>0</v>
      </c>
      <c r="P116" s="4">
        <f t="shared" si="93"/>
        <v>0</v>
      </c>
      <c r="Q116" s="4">
        <f t="shared" si="93"/>
        <v>0</v>
      </c>
      <c r="R116" s="22"/>
      <c r="S116" s="22"/>
      <c r="T116" s="22"/>
      <c r="U116" s="22"/>
      <c r="V116" s="22"/>
      <c r="W116" s="22"/>
    </row>
    <row r="117" spans="1:23" ht="30.75" customHeight="1" x14ac:dyDescent="0.25">
      <c r="A117" s="97" t="s">
        <v>90</v>
      </c>
      <c r="B117" s="98" t="s">
        <v>32</v>
      </c>
      <c r="C117" s="67" t="s">
        <v>6</v>
      </c>
      <c r="D117" s="3">
        <f>D118</f>
        <v>44783.4</v>
      </c>
      <c r="E117" s="3">
        <f>E118</f>
        <v>43977.599999999999</v>
      </c>
      <c r="F117" s="3">
        <f t="shared" si="74"/>
        <v>98.200672570640009</v>
      </c>
      <c r="G117" s="3">
        <f>G118</f>
        <v>0</v>
      </c>
      <c r="H117" s="3">
        <f t="shared" ref="H117:L117" si="94">H118</f>
        <v>0</v>
      </c>
      <c r="I117" s="3">
        <f t="shared" si="94"/>
        <v>6990</v>
      </c>
      <c r="J117" s="3">
        <f t="shared" si="94"/>
        <v>7120</v>
      </c>
      <c r="K117" s="3">
        <f t="shared" si="94"/>
        <v>5950</v>
      </c>
      <c r="L117" s="3">
        <f t="shared" si="94"/>
        <v>6092.3</v>
      </c>
      <c r="M117" s="126"/>
      <c r="N117" s="4">
        <f t="shared" ref="N117:Q117" si="95">N118</f>
        <v>0</v>
      </c>
      <c r="O117" s="4">
        <f t="shared" si="95"/>
        <v>0</v>
      </c>
      <c r="P117" s="4">
        <f t="shared" si="95"/>
        <v>0</v>
      </c>
      <c r="Q117" s="4">
        <f t="shared" si="95"/>
        <v>0</v>
      </c>
      <c r="R117" s="22"/>
      <c r="S117" s="22"/>
      <c r="T117" s="22"/>
      <c r="U117" s="22"/>
      <c r="V117" s="22"/>
      <c r="W117" s="22"/>
    </row>
    <row r="118" spans="1:23" ht="21.75" customHeight="1" x14ac:dyDescent="0.25">
      <c r="A118" s="97"/>
      <c r="B118" s="98"/>
      <c r="C118" s="67" t="s">
        <v>7</v>
      </c>
      <c r="D118" s="3">
        <v>44783.4</v>
      </c>
      <c r="E118" s="4">
        <v>43977.599999999999</v>
      </c>
      <c r="F118" s="3">
        <f t="shared" si="74"/>
        <v>98.200672570640009</v>
      </c>
      <c r="G118" s="3">
        <v>0</v>
      </c>
      <c r="H118" s="3">
        <v>0</v>
      </c>
      <c r="I118" s="3">
        <v>6990</v>
      </c>
      <c r="J118" s="3">
        <v>7120</v>
      </c>
      <c r="K118" s="3">
        <v>5950</v>
      </c>
      <c r="L118" s="3">
        <v>6092.3</v>
      </c>
      <c r="M118" s="126"/>
      <c r="N118" s="4">
        <v>0</v>
      </c>
      <c r="O118" s="4">
        <v>0</v>
      </c>
      <c r="P118" s="4">
        <v>0</v>
      </c>
      <c r="Q118" s="4">
        <v>0</v>
      </c>
      <c r="R118" s="22"/>
      <c r="S118" s="22"/>
      <c r="T118" s="22"/>
      <c r="U118" s="22"/>
      <c r="V118" s="22"/>
      <c r="W118" s="22"/>
    </row>
    <row r="119" spans="1:23" ht="28.5" customHeight="1" x14ac:dyDescent="0.25">
      <c r="A119" s="97" t="s">
        <v>91</v>
      </c>
      <c r="B119" s="98" t="s">
        <v>39</v>
      </c>
      <c r="C119" s="67" t="s">
        <v>6</v>
      </c>
      <c r="D119" s="3">
        <f>D120</f>
        <v>10389.9</v>
      </c>
      <c r="E119" s="3">
        <f>E120</f>
        <v>10389.9</v>
      </c>
      <c r="F119" s="3">
        <f t="shared" si="74"/>
        <v>100</v>
      </c>
      <c r="G119" s="3">
        <f>G120</f>
        <v>0</v>
      </c>
      <c r="H119" s="3">
        <f t="shared" ref="H119:L119" si="96">H120</f>
        <v>0</v>
      </c>
      <c r="I119" s="3">
        <f t="shared" si="96"/>
        <v>2203.6999999999998</v>
      </c>
      <c r="J119" s="3">
        <f t="shared" si="96"/>
        <v>2320</v>
      </c>
      <c r="K119" s="3">
        <f t="shared" si="96"/>
        <v>2565</v>
      </c>
      <c r="L119" s="3">
        <f t="shared" si="96"/>
        <v>2465</v>
      </c>
      <c r="M119" s="126"/>
      <c r="N119" s="4">
        <f t="shared" ref="N119:Q119" si="97">N120</f>
        <v>0</v>
      </c>
      <c r="O119" s="4">
        <f t="shared" si="97"/>
        <v>0</v>
      </c>
      <c r="P119" s="4">
        <f t="shared" si="97"/>
        <v>0</v>
      </c>
      <c r="Q119" s="4">
        <f t="shared" si="97"/>
        <v>0</v>
      </c>
      <c r="R119" s="22"/>
      <c r="S119" s="22"/>
      <c r="T119" s="22"/>
      <c r="U119" s="22"/>
      <c r="V119" s="22"/>
      <c r="W119" s="22"/>
    </row>
    <row r="120" spans="1:23" ht="23.25" customHeight="1" x14ac:dyDescent="0.25">
      <c r="A120" s="97"/>
      <c r="B120" s="98"/>
      <c r="C120" s="67" t="s">
        <v>7</v>
      </c>
      <c r="D120" s="3">
        <v>10389.9</v>
      </c>
      <c r="E120" s="4">
        <v>10389.9</v>
      </c>
      <c r="F120" s="3">
        <f t="shared" si="74"/>
        <v>100</v>
      </c>
      <c r="G120" s="3">
        <v>0</v>
      </c>
      <c r="H120" s="3">
        <v>0</v>
      </c>
      <c r="I120" s="3">
        <v>2203.6999999999998</v>
      </c>
      <c r="J120" s="3">
        <v>2320</v>
      </c>
      <c r="K120" s="3">
        <v>2565</v>
      </c>
      <c r="L120" s="3">
        <v>2465</v>
      </c>
      <c r="M120" s="126"/>
      <c r="N120" s="4">
        <v>0</v>
      </c>
      <c r="O120" s="4">
        <v>0</v>
      </c>
      <c r="P120" s="5">
        <v>0</v>
      </c>
      <c r="Q120" s="5">
        <v>0</v>
      </c>
      <c r="R120" s="22"/>
      <c r="S120" s="22"/>
      <c r="T120" s="22"/>
      <c r="U120" s="22"/>
      <c r="V120" s="22"/>
      <c r="W120" s="22"/>
    </row>
    <row r="121" spans="1:23" ht="24.75" customHeight="1" x14ac:dyDescent="0.25">
      <c r="A121" s="97" t="s">
        <v>99</v>
      </c>
      <c r="B121" s="98" t="s">
        <v>35</v>
      </c>
      <c r="C121" s="67" t="s">
        <v>6</v>
      </c>
      <c r="D121" s="3">
        <f>D122</f>
        <v>1607.3</v>
      </c>
      <c r="E121" s="3">
        <f>E122</f>
        <v>1517.8</v>
      </c>
      <c r="F121" s="3">
        <f t="shared" si="74"/>
        <v>94.431655571455224</v>
      </c>
      <c r="G121" s="3">
        <f>G122</f>
        <v>0</v>
      </c>
      <c r="H121" s="3">
        <f t="shared" ref="H121:L121" si="98">H122</f>
        <v>0</v>
      </c>
      <c r="I121" s="3">
        <f t="shared" si="98"/>
        <v>100</v>
      </c>
      <c r="J121" s="3">
        <f t="shared" si="98"/>
        <v>100</v>
      </c>
      <c r="K121" s="3">
        <f t="shared" si="98"/>
        <v>100</v>
      </c>
      <c r="L121" s="3">
        <f t="shared" si="98"/>
        <v>100</v>
      </c>
      <c r="M121" s="126"/>
      <c r="N121" s="4">
        <f t="shared" ref="N121:Q121" si="99">N122</f>
        <v>0</v>
      </c>
      <c r="O121" s="4">
        <f t="shared" si="99"/>
        <v>0</v>
      </c>
      <c r="P121" s="4">
        <f t="shared" si="99"/>
        <v>0</v>
      </c>
      <c r="Q121" s="4">
        <f t="shared" si="99"/>
        <v>0</v>
      </c>
      <c r="R121" s="22"/>
      <c r="S121" s="22"/>
      <c r="T121" s="22"/>
      <c r="U121" s="22"/>
      <c r="V121" s="22"/>
      <c r="W121" s="22"/>
    </row>
    <row r="122" spans="1:23" ht="27" customHeight="1" x14ac:dyDescent="0.25">
      <c r="A122" s="97"/>
      <c r="B122" s="98"/>
      <c r="C122" s="67" t="s">
        <v>7</v>
      </c>
      <c r="D122" s="3">
        <v>1607.3</v>
      </c>
      <c r="E122" s="4">
        <v>1517.8</v>
      </c>
      <c r="F122" s="3">
        <f t="shared" si="74"/>
        <v>94.431655571455224</v>
      </c>
      <c r="G122" s="3">
        <v>0</v>
      </c>
      <c r="H122" s="3">
        <v>0</v>
      </c>
      <c r="I122" s="3">
        <v>100</v>
      </c>
      <c r="J122" s="3">
        <v>100</v>
      </c>
      <c r="K122" s="3">
        <v>100</v>
      </c>
      <c r="L122" s="3">
        <v>100</v>
      </c>
      <c r="M122" s="127"/>
      <c r="N122" s="4">
        <v>0</v>
      </c>
      <c r="O122" s="5">
        <v>0</v>
      </c>
      <c r="P122" s="5">
        <v>0</v>
      </c>
      <c r="Q122" s="5">
        <v>0</v>
      </c>
      <c r="R122" s="22"/>
      <c r="S122" s="22"/>
      <c r="T122" s="22"/>
      <c r="U122" s="22"/>
      <c r="V122" s="22"/>
      <c r="W122" s="22"/>
    </row>
    <row r="123" spans="1:23" ht="15.75" customHeight="1" x14ac:dyDescent="0.25">
      <c r="A123" s="142" t="s">
        <v>49</v>
      </c>
      <c r="B123" s="143"/>
      <c r="C123" s="57" t="s">
        <v>6</v>
      </c>
      <c r="D123" s="26">
        <f>D124</f>
        <v>157251.70019999999</v>
      </c>
      <c r="E123" s="26">
        <f>E124</f>
        <v>137774</v>
      </c>
      <c r="F123" s="24">
        <f t="shared" si="74"/>
        <v>87.613679104755406</v>
      </c>
      <c r="G123" s="24">
        <f t="shared" ref="G123:L123" si="100">G124</f>
        <v>0</v>
      </c>
      <c r="H123" s="24">
        <f t="shared" si="100"/>
        <v>0</v>
      </c>
      <c r="I123" s="24">
        <f t="shared" si="100"/>
        <v>17259.400000000001</v>
      </c>
      <c r="J123" s="24">
        <f t="shared" si="100"/>
        <v>22425.200000000001</v>
      </c>
      <c r="K123" s="24">
        <f t="shared" si="100"/>
        <v>20285</v>
      </c>
      <c r="L123" s="24">
        <f t="shared" si="100"/>
        <v>27536.199999999997</v>
      </c>
      <c r="M123" s="38"/>
      <c r="N123" s="4">
        <f t="shared" ref="N123:Q123" si="101">N124</f>
        <v>0</v>
      </c>
      <c r="O123" s="4">
        <f t="shared" si="101"/>
        <v>0</v>
      </c>
      <c r="P123" s="4">
        <f t="shared" si="101"/>
        <v>0</v>
      </c>
      <c r="Q123" s="4">
        <f t="shared" si="101"/>
        <v>0</v>
      </c>
      <c r="R123" s="22"/>
      <c r="S123" s="22"/>
      <c r="T123" s="22"/>
      <c r="U123" s="22"/>
      <c r="V123" s="22"/>
      <c r="W123" s="22"/>
    </row>
    <row r="124" spans="1:23" ht="20.25" customHeight="1" x14ac:dyDescent="0.25">
      <c r="A124" s="144"/>
      <c r="B124" s="145"/>
      <c r="C124" s="57" t="s">
        <v>81</v>
      </c>
      <c r="D124" s="26">
        <f>D28+D74+D84+D94+D102+D108+D116</f>
        <v>157251.70019999999</v>
      </c>
      <c r="E124" s="26">
        <f>E28+E74+E84+E94+E102+E108+E116</f>
        <v>137774</v>
      </c>
      <c r="F124" s="24">
        <f t="shared" si="74"/>
        <v>87.613679104755406</v>
      </c>
      <c r="G124" s="24">
        <f t="shared" ref="G124:L124" si="102">G28+G74+G84+G94+G102+G108+G116</f>
        <v>0</v>
      </c>
      <c r="H124" s="24">
        <f t="shared" si="102"/>
        <v>0</v>
      </c>
      <c r="I124" s="24">
        <f t="shared" si="102"/>
        <v>17259.400000000001</v>
      </c>
      <c r="J124" s="24">
        <f t="shared" si="102"/>
        <v>22425.200000000001</v>
      </c>
      <c r="K124" s="24">
        <f t="shared" si="102"/>
        <v>20285</v>
      </c>
      <c r="L124" s="24">
        <f t="shared" si="102"/>
        <v>27536.199999999997</v>
      </c>
      <c r="M124" s="38"/>
      <c r="N124" s="4">
        <f t="shared" ref="N124:Q124" si="103">N28+N74+N84+N94+N102+N108+N116</f>
        <v>0</v>
      </c>
      <c r="O124" s="4">
        <f t="shared" si="103"/>
        <v>0</v>
      </c>
      <c r="P124" s="4">
        <f t="shared" si="103"/>
        <v>0</v>
      </c>
      <c r="Q124" s="4">
        <f t="shared" si="103"/>
        <v>0</v>
      </c>
      <c r="R124" s="22"/>
      <c r="S124" s="22"/>
      <c r="T124" s="22"/>
      <c r="U124" s="22"/>
      <c r="V124" s="22"/>
      <c r="W124" s="22"/>
    </row>
    <row r="125" spans="1:23" ht="15.75" customHeight="1" x14ac:dyDescent="0.25">
      <c r="A125" s="122" t="s">
        <v>94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4"/>
      <c r="P125" s="5"/>
      <c r="Q125" s="5"/>
      <c r="R125" s="22"/>
      <c r="S125" s="22"/>
      <c r="T125" s="22"/>
      <c r="U125" s="22"/>
      <c r="V125" s="22"/>
      <c r="W125" s="22"/>
    </row>
    <row r="126" spans="1:23" ht="15.75" customHeight="1" x14ac:dyDescent="0.25">
      <c r="A126" s="146" t="s">
        <v>52</v>
      </c>
      <c r="B126" s="149" t="s">
        <v>163</v>
      </c>
      <c r="C126" s="27" t="s">
        <v>6</v>
      </c>
      <c r="D126" s="3">
        <f>D127+D128</f>
        <v>0</v>
      </c>
      <c r="E126" s="3">
        <v>0</v>
      </c>
      <c r="F126" s="3">
        <v>0</v>
      </c>
      <c r="G126" s="3">
        <f t="shared" ref="G126:L126" si="104">G127+G128</f>
        <v>0</v>
      </c>
      <c r="H126" s="3">
        <f t="shared" si="104"/>
        <v>0</v>
      </c>
      <c r="I126" s="3">
        <f t="shared" si="104"/>
        <v>0</v>
      </c>
      <c r="J126" s="3">
        <f t="shared" si="104"/>
        <v>0</v>
      </c>
      <c r="K126" s="3">
        <f t="shared" si="104"/>
        <v>0</v>
      </c>
      <c r="L126" s="3">
        <f t="shared" si="104"/>
        <v>0</v>
      </c>
      <c r="M126" s="37"/>
      <c r="N126" s="3">
        <f t="shared" ref="N126:N128" si="105">N127+N128</f>
        <v>0</v>
      </c>
      <c r="O126" s="3">
        <f t="shared" ref="O126:O128" si="106">O127+O128</f>
        <v>0</v>
      </c>
      <c r="P126" s="3">
        <f t="shared" ref="P126:P128" si="107">P127+P128</f>
        <v>0</v>
      </c>
      <c r="Q126" s="3">
        <f t="shared" ref="Q126:Q128" si="108">Q127+Q128</f>
        <v>0</v>
      </c>
      <c r="R126" s="22"/>
      <c r="S126" s="22"/>
      <c r="T126" s="22"/>
      <c r="U126" s="22"/>
      <c r="V126" s="22"/>
      <c r="W126" s="22"/>
    </row>
    <row r="127" spans="1:23" ht="29.25" customHeight="1" x14ac:dyDescent="0.25">
      <c r="A127" s="147"/>
      <c r="B127" s="150"/>
      <c r="C127" s="27" t="s">
        <v>8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7"/>
      <c r="N127" s="3">
        <f t="shared" si="105"/>
        <v>0</v>
      </c>
      <c r="O127" s="3">
        <f t="shared" si="106"/>
        <v>0</v>
      </c>
      <c r="P127" s="3">
        <f t="shared" si="107"/>
        <v>0</v>
      </c>
      <c r="Q127" s="3">
        <f t="shared" si="108"/>
        <v>0</v>
      </c>
      <c r="R127" s="22"/>
      <c r="S127" s="22"/>
      <c r="T127" s="22"/>
      <c r="U127" s="22"/>
      <c r="V127" s="22"/>
      <c r="W127" s="22"/>
    </row>
    <row r="128" spans="1:23" ht="32.25" customHeight="1" x14ac:dyDescent="0.25">
      <c r="A128" s="147"/>
      <c r="B128" s="150"/>
      <c r="C128" s="27" t="s">
        <v>55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7"/>
      <c r="N128" s="3">
        <f t="shared" si="105"/>
        <v>0</v>
      </c>
      <c r="O128" s="3">
        <f t="shared" si="106"/>
        <v>0</v>
      </c>
      <c r="P128" s="3">
        <f t="shared" si="107"/>
        <v>0</v>
      </c>
      <c r="Q128" s="3">
        <f t="shared" si="108"/>
        <v>0</v>
      </c>
      <c r="R128" s="22"/>
      <c r="S128" s="22"/>
      <c r="T128" s="22"/>
      <c r="U128" s="22"/>
      <c r="V128" s="22"/>
      <c r="W128" s="22"/>
    </row>
    <row r="129" spans="1:24" ht="19.5" hidden="1" customHeight="1" x14ac:dyDescent="0.25">
      <c r="A129" s="147"/>
      <c r="B129" s="150"/>
      <c r="C129" s="27" t="s">
        <v>0</v>
      </c>
      <c r="D129" s="3"/>
      <c r="E129" s="3"/>
      <c r="F129" s="3" t="e">
        <f t="shared" ref="F129:F195" si="109">E129/D129*100</f>
        <v>#DIV/0!</v>
      </c>
      <c r="G129" s="3"/>
      <c r="H129" s="3"/>
      <c r="I129" s="3"/>
      <c r="J129" s="3"/>
      <c r="K129" s="3"/>
      <c r="L129" s="3"/>
      <c r="M129" s="37"/>
      <c r="N129" s="3"/>
      <c r="O129" s="3"/>
      <c r="P129" s="3"/>
      <c r="Q129" s="3"/>
      <c r="R129" s="22"/>
      <c r="S129" s="22"/>
      <c r="T129" s="22"/>
      <c r="U129" s="22"/>
      <c r="V129" s="22"/>
      <c r="W129" s="22"/>
    </row>
    <row r="130" spans="1:24" ht="40.5" hidden="1" customHeight="1" x14ac:dyDescent="0.25">
      <c r="A130" s="147"/>
      <c r="B130" s="150"/>
      <c r="C130" s="27" t="s">
        <v>66</v>
      </c>
      <c r="D130" s="3" t="e">
        <f ca="1">E130+F130+M130+N130+O130+P130+Q130</f>
        <v>#DIV/0!</v>
      </c>
      <c r="E130" s="3"/>
      <c r="F130" s="3" t="e">
        <f t="shared" ca="1" si="109"/>
        <v>#DIV/0!</v>
      </c>
      <c r="G130" s="3"/>
      <c r="H130" s="3"/>
      <c r="I130" s="3"/>
      <c r="J130" s="3"/>
      <c r="K130" s="3"/>
      <c r="L130" s="3"/>
      <c r="M130" s="37"/>
      <c r="N130" s="3">
        <f t="shared" ref="N130:N131" si="110">N131+N132</f>
        <v>0</v>
      </c>
      <c r="O130" s="3">
        <f t="shared" ref="O130:O131" si="111">O131+O132</f>
        <v>0</v>
      </c>
      <c r="P130" s="3">
        <f t="shared" ref="P130:P131" si="112">P131+P132</f>
        <v>0</v>
      </c>
      <c r="Q130" s="3">
        <f t="shared" ref="Q130:Q131" si="113">Q131+Q132</f>
        <v>0</v>
      </c>
      <c r="R130" s="22"/>
      <c r="S130" s="22"/>
      <c r="T130" s="22"/>
      <c r="U130" s="22"/>
      <c r="V130" s="22"/>
      <c r="W130" s="22"/>
    </row>
    <row r="131" spans="1:24" ht="108" hidden="1" customHeight="1" x14ac:dyDescent="0.25">
      <c r="A131" s="148"/>
      <c r="B131" s="151"/>
      <c r="C131" s="27" t="s">
        <v>141</v>
      </c>
      <c r="D131" s="3" t="e">
        <f ca="1">E131+F131+M131+N131+O131+P131+Q131</f>
        <v>#DIV/0!</v>
      </c>
      <c r="E131" s="3"/>
      <c r="F131" s="3" t="e">
        <f t="shared" ca="1" si="109"/>
        <v>#DIV/0!</v>
      </c>
      <c r="G131" s="3"/>
      <c r="H131" s="3"/>
      <c r="I131" s="3"/>
      <c r="J131" s="3"/>
      <c r="K131" s="3"/>
      <c r="L131" s="3"/>
      <c r="M131" s="37"/>
      <c r="N131" s="3">
        <f t="shared" si="110"/>
        <v>0</v>
      </c>
      <c r="O131" s="3">
        <f t="shared" si="111"/>
        <v>0</v>
      </c>
      <c r="P131" s="3">
        <f t="shared" si="112"/>
        <v>0</v>
      </c>
      <c r="Q131" s="3">
        <f t="shared" si="113"/>
        <v>0</v>
      </c>
      <c r="R131" s="22"/>
      <c r="S131" s="22"/>
      <c r="T131" s="22"/>
      <c r="U131" s="22"/>
      <c r="V131" s="22"/>
      <c r="W131" s="22"/>
    </row>
    <row r="132" spans="1:24" ht="67.5" customHeight="1" x14ac:dyDescent="0.25">
      <c r="A132" s="118" t="s">
        <v>56</v>
      </c>
      <c r="B132" s="119" t="s">
        <v>166</v>
      </c>
      <c r="C132" s="58" t="s">
        <v>6</v>
      </c>
      <c r="D132" s="24">
        <f>D133+D134</f>
        <v>4752.6000000000004</v>
      </c>
      <c r="E132" s="24">
        <f>E133+E134</f>
        <v>1492.5</v>
      </c>
      <c r="F132" s="24">
        <f t="shared" si="109"/>
        <v>31.403863148592347</v>
      </c>
      <c r="G132" s="24">
        <f t="shared" ref="G132:L132" si="114">G137+G140+G143</f>
        <v>0</v>
      </c>
      <c r="H132" s="24">
        <f t="shared" si="114"/>
        <v>0</v>
      </c>
      <c r="I132" s="24">
        <f t="shared" si="114"/>
        <v>0</v>
      </c>
      <c r="J132" s="24">
        <f t="shared" si="114"/>
        <v>0</v>
      </c>
      <c r="K132" s="24">
        <f t="shared" si="114"/>
        <v>0</v>
      </c>
      <c r="L132" s="24">
        <f t="shared" si="114"/>
        <v>4000</v>
      </c>
      <c r="M132" s="111"/>
      <c r="N132" s="3">
        <f>N133+N134</f>
        <v>0</v>
      </c>
      <c r="O132" s="3">
        <f>O133+O134</f>
        <v>0</v>
      </c>
      <c r="P132" s="3">
        <f t="shared" ref="P132:Q132" si="115">P133+P134</f>
        <v>0</v>
      </c>
      <c r="Q132" s="3">
        <f t="shared" si="115"/>
        <v>0</v>
      </c>
      <c r="R132" s="22"/>
      <c r="S132" s="22"/>
      <c r="T132" s="22"/>
      <c r="U132" s="22"/>
      <c r="V132" s="22"/>
      <c r="W132" s="22"/>
    </row>
    <row r="133" spans="1:24" ht="25.5" hidden="1" customHeight="1" x14ac:dyDescent="0.25">
      <c r="A133" s="118"/>
      <c r="B133" s="120"/>
      <c r="C133" s="58" t="s">
        <v>8</v>
      </c>
      <c r="D133" s="24">
        <v>0</v>
      </c>
      <c r="E133" s="24">
        <v>0</v>
      </c>
      <c r="F133" s="24">
        <v>0</v>
      </c>
      <c r="G133" s="24"/>
      <c r="H133" s="24"/>
      <c r="I133" s="24"/>
      <c r="J133" s="24"/>
      <c r="K133" s="24"/>
      <c r="L133" s="24"/>
      <c r="M133" s="173"/>
      <c r="N133" s="3">
        <v>0</v>
      </c>
      <c r="O133" s="3">
        <v>0</v>
      </c>
      <c r="P133" s="3">
        <v>0</v>
      </c>
      <c r="Q133" s="3">
        <v>0</v>
      </c>
      <c r="R133" s="22"/>
      <c r="S133" s="22"/>
      <c r="T133" s="22"/>
      <c r="U133" s="22"/>
      <c r="V133" s="22"/>
      <c r="W133" s="22"/>
    </row>
    <row r="134" spans="1:24" ht="39" customHeight="1" x14ac:dyDescent="0.25">
      <c r="A134" s="118"/>
      <c r="B134" s="120"/>
      <c r="C134" s="58" t="s">
        <v>53</v>
      </c>
      <c r="D134" s="24">
        <f>D136+D137</f>
        <v>4752.6000000000004</v>
      </c>
      <c r="E134" s="24">
        <f>E136+E137</f>
        <v>1492.5</v>
      </c>
      <c r="F134" s="24">
        <f t="shared" si="109"/>
        <v>31.403863148592347</v>
      </c>
      <c r="G134" s="24">
        <f>G139+G142+G145</f>
        <v>0</v>
      </c>
      <c r="H134" s="24">
        <f t="shared" ref="H134:L134" si="116">H139+H142+H145</f>
        <v>0</v>
      </c>
      <c r="I134" s="24">
        <f t="shared" si="116"/>
        <v>0</v>
      </c>
      <c r="J134" s="24">
        <f t="shared" si="116"/>
        <v>0</v>
      </c>
      <c r="K134" s="24">
        <f t="shared" si="116"/>
        <v>0</v>
      </c>
      <c r="L134" s="24">
        <f t="shared" si="116"/>
        <v>4000</v>
      </c>
      <c r="M134" s="112"/>
      <c r="N134" s="3">
        <f t="shared" ref="N134:O134" si="117">N136+N137</f>
        <v>0</v>
      </c>
      <c r="O134" s="3">
        <f t="shared" si="117"/>
        <v>0</v>
      </c>
      <c r="P134" s="3">
        <f t="shared" ref="P134:Q134" si="118">P136+P137</f>
        <v>0</v>
      </c>
      <c r="Q134" s="3">
        <f t="shared" si="118"/>
        <v>0</v>
      </c>
      <c r="R134" s="22"/>
      <c r="S134" s="22"/>
      <c r="T134" s="22"/>
      <c r="U134" s="22"/>
      <c r="V134" s="22"/>
      <c r="W134" s="22"/>
    </row>
    <row r="135" spans="1:24" ht="15.75" hidden="1" customHeight="1" x14ac:dyDescent="0.25">
      <c r="A135" s="118"/>
      <c r="B135" s="120"/>
      <c r="C135" s="58" t="s">
        <v>54</v>
      </c>
      <c r="D135" s="24"/>
      <c r="E135" s="24"/>
      <c r="F135" s="24">
        <v>0</v>
      </c>
      <c r="G135" s="24"/>
      <c r="H135" s="24"/>
      <c r="I135" s="24"/>
      <c r="J135" s="24"/>
      <c r="K135" s="24"/>
      <c r="L135" s="24"/>
      <c r="M135" s="37"/>
      <c r="N135" s="3"/>
      <c r="O135" s="3"/>
      <c r="P135" s="3"/>
      <c r="Q135" s="3"/>
      <c r="R135" s="22"/>
      <c r="S135" s="22"/>
      <c r="T135" s="22"/>
      <c r="U135" s="22"/>
      <c r="V135" s="22"/>
      <c r="W135" s="22"/>
    </row>
    <row r="136" spans="1:24" ht="11.25" hidden="1" customHeight="1" x14ac:dyDescent="0.25">
      <c r="A136" s="118"/>
      <c r="B136" s="120"/>
      <c r="C136" s="58" t="s">
        <v>66</v>
      </c>
      <c r="D136" s="24">
        <f>D138+D141+D144</f>
        <v>4752.6000000000004</v>
      </c>
      <c r="E136" s="24">
        <f>E138+E141+E144</f>
        <v>1492.5</v>
      </c>
      <c r="F136" s="24">
        <f t="shared" si="109"/>
        <v>31.403863148592347</v>
      </c>
      <c r="G136" s="24"/>
      <c r="H136" s="24"/>
      <c r="I136" s="24"/>
      <c r="J136" s="24"/>
      <c r="K136" s="24"/>
      <c r="L136" s="24"/>
      <c r="M136" s="37"/>
      <c r="N136" s="3">
        <f t="shared" ref="N136:O136" si="119">N140+N143+N145+N147</f>
        <v>0</v>
      </c>
      <c r="O136" s="3">
        <f t="shared" si="119"/>
        <v>0</v>
      </c>
      <c r="P136" s="3">
        <f t="shared" ref="P136:Q136" si="120">P140+P143+P145+P147</f>
        <v>0</v>
      </c>
      <c r="Q136" s="3">
        <f t="shared" si="120"/>
        <v>0</v>
      </c>
      <c r="R136" s="22"/>
      <c r="S136" s="22"/>
      <c r="T136" s="22"/>
      <c r="U136" s="22"/>
      <c r="V136" s="22"/>
      <c r="W136" s="22"/>
    </row>
    <row r="137" spans="1:24" ht="35.25" hidden="1" customHeight="1" x14ac:dyDescent="0.25">
      <c r="A137" s="118"/>
      <c r="B137" s="120"/>
      <c r="C137" s="58" t="s">
        <v>141</v>
      </c>
      <c r="D137" s="24">
        <v>0</v>
      </c>
      <c r="E137" s="24">
        <v>0</v>
      </c>
      <c r="F137" s="24">
        <v>0</v>
      </c>
      <c r="G137" s="24"/>
      <c r="H137" s="24"/>
      <c r="I137" s="24"/>
      <c r="J137" s="24"/>
      <c r="K137" s="24"/>
      <c r="L137" s="24"/>
      <c r="M137" s="37"/>
      <c r="N137" s="3">
        <v>0</v>
      </c>
      <c r="O137" s="3">
        <v>0</v>
      </c>
      <c r="P137" s="3">
        <v>0</v>
      </c>
      <c r="Q137" s="3">
        <v>0</v>
      </c>
      <c r="R137" s="22"/>
      <c r="S137" s="22"/>
      <c r="T137" s="22"/>
      <c r="U137" s="22"/>
      <c r="V137" s="22"/>
      <c r="W137" s="22"/>
    </row>
    <row r="138" spans="1:24" ht="48.75" customHeight="1" x14ac:dyDescent="0.25">
      <c r="A138" s="97" t="s">
        <v>57</v>
      </c>
      <c r="B138" s="98" t="s">
        <v>92</v>
      </c>
      <c r="C138" s="56" t="s">
        <v>6</v>
      </c>
      <c r="D138" s="3">
        <f>D140</f>
        <v>3000</v>
      </c>
      <c r="E138" s="3">
        <f>E140</f>
        <v>0</v>
      </c>
      <c r="F138" s="3">
        <f t="shared" si="109"/>
        <v>0</v>
      </c>
      <c r="G138" s="3">
        <f t="shared" ref="G138:I138" si="121">G140</f>
        <v>0</v>
      </c>
      <c r="H138" s="3">
        <f t="shared" si="121"/>
        <v>0</v>
      </c>
      <c r="I138" s="3">
        <f t="shared" si="121"/>
        <v>0</v>
      </c>
      <c r="J138" s="3">
        <f>J139</f>
        <v>0</v>
      </c>
      <c r="K138" s="3">
        <f t="shared" ref="K138:L138" si="122">K139</f>
        <v>0</v>
      </c>
      <c r="L138" s="3">
        <f t="shared" si="122"/>
        <v>3000</v>
      </c>
      <c r="M138" s="111" t="s">
        <v>268</v>
      </c>
      <c r="N138" s="3">
        <f>N140</f>
        <v>0</v>
      </c>
      <c r="O138" s="3">
        <f>O140</f>
        <v>0</v>
      </c>
      <c r="P138" s="3">
        <f>P140</f>
        <v>0</v>
      </c>
      <c r="Q138" s="3">
        <f>Q140</f>
        <v>0</v>
      </c>
      <c r="R138" s="22"/>
      <c r="S138" s="22"/>
      <c r="T138" s="22"/>
      <c r="U138" s="22"/>
      <c r="V138" s="22"/>
      <c r="W138" s="22"/>
    </row>
    <row r="139" spans="1:24" ht="48.75" customHeight="1" x14ac:dyDescent="0.25">
      <c r="A139" s="97"/>
      <c r="B139" s="98"/>
      <c r="C139" s="56" t="s">
        <v>81</v>
      </c>
      <c r="D139" s="3">
        <v>3000</v>
      </c>
      <c r="E139" s="3">
        <v>0</v>
      </c>
      <c r="F139" s="3">
        <f t="shared" ref="F139" si="123">E139/D139*100</f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3000</v>
      </c>
      <c r="M139" s="173"/>
      <c r="N139" s="3"/>
      <c r="O139" s="3"/>
      <c r="P139" s="3"/>
      <c r="Q139" s="3"/>
      <c r="R139" s="22"/>
      <c r="S139" s="22"/>
      <c r="T139" s="22"/>
      <c r="U139" s="22"/>
      <c r="V139" s="22"/>
      <c r="W139" s="22"/>
    </row>
    <row r="140" spans="1:24" ht="42" customHeight="1" x14ac:dyDescent="0.25">
      <c r="A140" s="97"/>
      <c r="B140" s="98"/>
      <c r="C140" s="56" t="s">
        <v>223</v>
      </c>
      <c r="D140" s="3">
        <v>3000</v>
      </c>
      <c r="E140" s="3">
        <v>0</v>
      </c>
      <c r="F140" s="3">
        <f t="shared" si="109"/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3000</v>
      </c>
      <c r="M140" s="112"/>
      <c r="N140" s="3">
        <v>0</v>
      </c>
      <c r="O140" s="3">
        <v>0</v>
      </c>
      <c r="P140" s="3">
        <v>0</v>
      </c>
      <c r="Q140" s="3">
        <v>0</v>
      </c>
      <c r="R140" s="22"/>
      <c r="S140" s="22"/>
      <c r="T140" s="22"/>
      <c r="U140" s="22"/>
      <c r="V140" s="22"/>
      <c r="W140" s="22"/>
    </row>
    <row r="141" spans="1:24" ht="45.75" customHeight="1" x14ac:dyDescent="0.25">
      <c r="A141" s="97" t="s">
        <v>80</v>
      </c>
      <c r="B141" s="98" t="s">
        <v>202</v>
      </c>
      <c r="C141" s="56" t="s">
        <v>6</v>
      </c>
      <c r="D141" s="3">
        <f>D143</f>
        <v>1720.6</v>
      </c>
      <c r="E141" s="3">
        <f>E143</f>
        <v>1492.5</v>
      </c>
      <c r="F141" s="3">
        <f t="shared" si="109"/>
        <v>86.742996629082882</v>
      </c>
      <c r="G141" s="3">
        <f t="shared" ref="G141:L141" si="124">G143</f>
        <v>0</v>
      </c>
      <c r="H141" s="3">
        <f t="shared" si="124"/>
        <v>0</v>
      </c>
      <c r="I141" s="3">
        <f t="shared" si="124"/>
        <v>0</v>
      </c>
      <c r="J141" s="3">
        <f t="shared" si="124"/>
        <v>0</v>
      </c>
      <c r="K141" s="3">
        <f t="shared" si="124"/>
        <v>0</v>
      </c>
      <c r="L141" s="3">
        <f t="shared" si="124"/>
        <v>1000</v>
      </c>
      <c r="M141" s="111" t="s">
        <v>251</v>
      </c>
      <c r="N141" s="3">
        <f>N143</f>
        <v>0</v>
      </c>
      <c r="O141" s="3">
        <f>O143</f>
        <v>0</v>
      </c>
      <c r="P141" s="3">
        <f>P143</f>
        <v>0</v>
      </c>
      <c r="Q141" s="3">
        <f>Q143</f>
        <v>0</v>
      </c>
      <c r="R141" s="22"/>
      <c r="S141" s="22"/>
      <c r="T141" s="22"/>
      <c r="U141" s="22"/>
      <c r="V141" s="22"/>
      <c r="W141" s="22"/>
    </row>
    <row r="142" spans="1:24" ht="45.75" customHeight="1" x14ac:dyDescent="0.25">
      <c r="A142" s="97"/>
      <c r="B142" s="98"/>
      <c r="C142" s="56" t="s">
        <v>81</v>
      </c>
      <c r="D142" s="3">
        <v>1720.6</v>
      </c>
      <c r="E142" s="3">
        <v>1492.5</v>
      </c>
      <c r="F142" s="3">
        <f t="shared" ref="F142" si="125">E142/D142*100</f>
        <v>86.742996629082882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1000</v>
      </c>
      <c r="M142" s="173"/>
      <c r="N142" s="3"/>
      <c r="O142" s="3"/>
      <c r="P142" s="3"/>
      <c r="Q142" s="3"/>
      <c r="R142" s="22"/>
      <c r="S142" s="22"/>
      <c r="T142" s="22"/>
      <c r="U142" s="22"/>
      <c r="V142" s="22"/>
      <c r="W142" s="22"/>
    </row>
    <row r="143" spans="1:24" ht="29.25" customHeight="1" x14ac:dyDescent="0.25">
      <c r="A143" s="97"/>
      <c r="B143" s="98"/>
      <c r="C143" s="56" t="s">
        <v>223</v>
      </c>
      <c r="D143" s="3">
        <v>1720.6</v>
      </c>
      <c r="E143" s="3">
        <v>1492.5</v>
      </c>
      <c r="F143" s="3">
        <f t="shared" si="109"/>
        <v>86.742996629082882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1000</v>
      </c>
      <c r="M143" s="112"/>
      <c r="N143" s="3">
        <v>0</v>
      </c>
      <c r="O143" s="3">
        <v>0</v>
      </c>
      <c r="P143" s="3">
        <v>0</v>
      </c>
      <c r="Q143" s="3">
        <v>0</v>
      </c>
      <c r="R143" s="22"/>
      <c r="S143" s="22"/>
      <c r="T143" s="22"/>
      <c r="U143" s="22"/>
      <c r="V143" s="22"/>
      <c r="W143" s="22"/>
      <c r="X143" s="6"/>
    </row>
    <row r="144" spans="1:24" ht="47.25" customHeight="1" x14ac:dyDescent="0.25">
      <c r="A144" s="97" t="s">
        <v>83</v>
      </c>
      <c r="B144" s="98" t="s">
        <v>203</v>
      </c>
      <c r="C144" s="56" t="s">
        <v>6</v>
      </c>
      <c r="D144" s="3">
        <f>D145</f>
        <v>32</v>
      </c>
      <c r="E144" s="3">
        <f>E145</f>
        <v>0</v>
      </c>
      <c r="F144" s="3">
        <f t="shared" si="109"/>
        <v>0</v>
      </c>
      <c r="G144" s="3">
        <f t="shared" ref="G144:L144" si="126">G145</f>
        <v>0</v>
      </c>
      <c r="H144" s="3">
        <f t="shared" si="126"/>
        <v>0</v>
      </c>
      <c r="I144" s="3">
        <f t="shared" si="126"/>
        <v>0</v>
      </c>
      <c r="J144" s="3">
        <f t="shared" si="126"/>
        <v>0</v>
      </c>
      <c r="K144" s="3">
        <f t="shared" si="126"/>
        <v>0</v>
      </c>
      <c r="L144" s="3">
        <f t="shared" si="126"/>
        <v>0</v>
      </c>
      <c r="M144" s="111" t="s">
        <v>252</v>
      </c>
      <c r="N144" s="3">
        <f t="shared" ref="N144:Q148" si="127">N145</f>
        <v>0</v>
      </c>
      <c r="O144" s="3">
        <f t="shared" si="127"/>
        <v>0</v>
      </c>
      <c r="P144" s="3">
        <f t="shared" si="127"/>
        <v>0</v>
      </c>
      <c r="Q144" s="3">
        <f t="shared" si="127"/>
        <v>0</v>
      </c>
      <c r="R144" s="22"/>
      <c r="S144" s="22"/>
      <c r="T144" s="22"/>
      <c r="U144" s="22"/>
      <c r="V144" s="22"/>
      <c r="W144" s="22"/>
    </row>
    <row r="145" spans="1:26" ht="27" customHeight="1" x14ac:dyDescent="0.25">
      <c r="A145" s="97"/>
      <c r="B145" s="98"/>
      <c r="C145" s="56" t="s">
        <v>81</v>
      </c>
      <c r="D145" s="3">
        <v>32</v>
      </c>
      <c r="E145" s="3">
        <v>0</v>
      </c>
      <c r="F145" s="3">
        <f t="shared" si="109"/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112"/>
      <c r="N145" s="3">
        <v>0</v>
      </c>
      <c r="O145" s="3">
        <v>0</v>
      </c>
      <c r="P145" s="3">
        <v>0</v>
      </c>
      <c r="Q145" s="3">
        <v>0</v>
      </c>
      <c r="R145" s="22"/>
      <c r="S145" s="22"/>
      <c r="T145" s="22"/>
      <c r="U145" s="22"/>
      <c r="V145" s="22"/>
      <c r="W145" s="22"/>
    </row>
    <row r="146" spans="1:26" ht="24.75" hidden="1" customHeight="1" x14ac:dyDescent="0.25">
      <c r="A146" s="97" t="s">
        <v>103</v>
      </c>
      <c r="B146" s="98"/>
      <c r="C146" s="56" t="s">
        <v>6</v>
      </c>
      <c r="D146" s="3" t="e">
        <f ca="1">D147</f>
        <v>#DIV/0!</v>
      </c>
      <c r="E146" s="3"/>
      <c r="F146" s="3" t="e">
        <f t="shared" ca="1" si="109"/>
        <v>#DIV/0!</v>
      </c>
      <c r="G146" s="3"/>
      <c r="H146" s="3"/>
      <c r="I146" s="3"/>
      <c r="J146" s="3"/>
      <c r="K146" s="3"/>
      <c r="L146" s="3"/>
      <c r="M146" s="37"/>
      <c r="N146" s="3">
        <f t="shared" si="127"/>
        <v>0</v>
      </c>
      <c r="O146" s="3">
        <f t="shared" si="127"/>
        <v>0</v>
      </c>
      <c r="P146" s="3">
        <f t="shared" si="127"/>
        <v>0</v>
      </c>
      <c r="Q146" s="3">
        <f t="shared" si="127"/>
        <v>0</v>
      </c>
      <c r="R146" s="22"/>
      <c r="S146" s="22"/>
      <c r="T146" s="22"/>
      <c r="U146" s="22"/>
      <c r="V146" s="22"/>
      <c r="W146" s="22"/>
    </row>
    <row r="147" spans="1:26" ht="30" hidden="1" customHeight="1" x14ac:dyDescent="0.25">
      <c r="A147" s="97"/>
      <c r="B147" s="98"/>
      <c r="C147" s="56" t="s">
        <v>81</v>
      </c>
      <c r="D147" s="3" t="e">
        <f ca="1">E147+F147+M147+N147+O147+P147+Q147</f>
        <v>#DIV/0!</v>
      </c>
      <c r="E147" s="3"/>
      <c r="F147" s="3" t="e">
        <f t="shared" ca="1" si="109"/>
        <v>#DIV/0!</v>
      </c>
      <c r="G147" s="3"/>
      <c r="H147" s="3"/>
      <c r="I147" s="3"/>
      <c r="J147" s="3"/>
      <c r="K147" s="3"/>
      <c r="L147" s="3"/>
      <c r="M147" s="37"/>
      <c r="N147" s="3">
        <v>0</v>
      </c>
      <c r="O147" s="3">
        <v>0</v>
      </c>
      <c r="P147" s="3">
        <v>0</v>
      </c>
      <c r="Q147" s="3">
        <v>0</v>
      </c>
      <c r="R147" s="22"/>
      <c r="S147" s="22"/>
      <c r="T147" s="22"/>
      <c r="U147" s="22"/>
      <c r="V147" s="22"/>
      <c r="W147" s="22"/>
    </row>
    <row r="148" spans="1:26" ht="25.5" hidden="1" customHeight="1" x14ac:dyDescent="0.25">
      <c r="A148" s="97" t="s">
        <v>107</v>
      </c>
      <c r="B148" s="98"/>
      <c r="C148" s="56" t="s">
        <v>6</v>
      </c>
      <c r="D148" s="3" t="e">
        <f ca="1">D149</f>
        <v>#DIV/0!</v>
      </c>
      <c r="E148" s="3"/>
      <c r="F148" s="3" t="e">
        <f t="shared" ca="1" si="109"/>
        <v>#DIV/0!</v>
      </c>
      <c r="G148" s="3"/>
      <c r="H148" s="3"/>
      <c r="I148" s="3"/>
      <c r="J148" s="3"/>
      <c r="K148" s="3"/>
      <c r="L148" s="3"/>
      <c r="M148" s="37"/>
      <c r="N148" s="3">
        <f t="shared" si="127"/>
        <v>0</v>
      </c>
      <c r="O148" s="3">
        <f t="shared" si="127"/>
        <v>0</v>
      </c>
      <c r="P148" s="3">
        <f t="shared" si="127"/>
        <v>0</v>
      </c>
      <c r="Q148" s="3">
        <f t="shared" si="127"/>
        <v>0</v>
      </c>
      <c r="R148" s="22"/>
      <c r="S148" s="22"/>
      <c r="T148" s="22"/>
      <c r="U148" s="22"/>
      <c r="V148" s="22"/>
      <c r="W148" s="22"/>
    </row>
    <row r="149" spans="1:26" ht="23.25" hidden="1" customHeight="1" x14ac:dyDescent="0.25">
      <c r="A149" s="97"/>
      <c r="B149" s="98"/>
      <c r="C149" s="56" t="s">
        <v>81</v>
      </c>
      <c r="D149" s="3" t="e">
        <f ca="1">E149+F149+M149+N149+O149+P149+Q149</f>
        <v>#DIV/0!</v>
      </c>
      <c r="E149" s="3"/>
      <c r="F149" s="3" t="e">
        <f t="shared" ca="1" si="109"/>
        <v>#DIV/0!</v>
      </c>
      <c r="G149" s="3"/>
      <c r="H149" s="3"/>
      <c r="I149" s="3"/>
      <c r="J149" s="3"/>
      <c r="K149" s="3"/>
      <c r="L149" s="3"/>
      <c r="M149" s="37"/>
      <c r="N149" s="3">
        <v>0</v>
      </c>
      <c r="O149" s="3">
        <v>0</v>
      </c>
      <c r="P149" s="3">
        <v>0</v>
      </c>
      <c r="Q149" s="3">
        <v>0</v>
      </c>
      <c r="R149" s="22"/>
      <c r="S149" s="22"/>
      <c r="T149" s="22"/>
      <c r="U149" s="22"/>
      <c r="V149" s="22"/>
      <c r="W149" s="22"/>
    </row>
    <row r="150" spans="1:26" ht="29.25" customHeight="1" x14ac:dyDescent="0.25">
      <c r="A150" s="118" t="s">
        <v>82</v>
      </c>
      <c r="B150" s="119" t="s">
        <v>204</v>
      </c>
      <c r="C150" s="58" t="s">
        <v>6</v>
      </c>
      <c r="D150" s="24">
        <f>D151+D152</f>
        <v>0</v>
      </c>
      <c r="E150" s="24">
        <f>E151+E152</f>
        <v>0</v>
      </c>
      <c r="F150" s="24">
        <v>0</v>
      </c>
      <c r="G150" s="24">
        <f t="shared" ref="G150:L150" si="128">G151+G152</f>
        <v>0</v>
      </c>
      <c r="H150" s="24">
        <f t="shared" si="128"/>
        <v>0</v>
      </c>
      <c r="I150" s="24">
        <f t="shared" si="128"/>
        <v>0</v>
      </c>
      <c r="J150" s="24">
        <f t="shared" si="128"/>
        <v>0</v>
      </c>
      <c r="K150" s="24">
        <f t="shared" si="128"/>
        <v>0</v>
      </c>
      <c r="L150" s="24">
        <f t="shared" si="128"/>
        <v>0</v>
      </c>
      <c r="M150" s="111" t="s">
        <v>236</v>
      </c>
      <c r="N150" s="3">
        <f t="shared" ref="N150:O150" si="129">N151+N152</f>
        <v>0</v>
      </c>
      <c r="O150" s="3">
        <f t="shared" si="129"/>
        <v>0</v>
      </c>
      <c r="P150" s="3">
        <f t="shared" ref="P150:Q150" si="130">P151+P152</f>
        <v>0</v>
      </c>
      <c r="Q150" s="3">
        <f t="shared" si="130"/>
        <v>0</v>
      </c>
      <c r="R150" s="22"/>
      <c r="S150" s="22"/>
      <c r="T150" s="22"/>
      <c r="U150" s="22"/>
      <c r="V150" s="22"/>
      <c r="W150" s="22"/>
    </row>
    <row r="151" spans="1:26" ht="25.5" customHeight="1" x14ac:dyDescent="0.25">
      <c r="A151" s="118"/>
      <c r="B151" s="120"/>
      <c r="C151" s="58" t="s">
        <v>8</v>
      </c>
      <c r="D151" s="24">
        <v>0</v>
      </c>
      <c r="E151" s="24">
        <v>0</v>
      </c>
      <c r="F151" s="24">
        <v>0</v>
      </c>
      <c r="G151" s="24">
        <f t="shared" ref="G151:L151" si="131">G157</f>
        <v>0</v>
      </c>
      <c r="H151" s="24">
        <f t="shared" si="131"/>
        <v>0</v>
      </c>
      <c r="I151" s="24">
        <f t="shared" si="131"/>
        <v>0</v>
      </c>
      <c r="J151" s="24">
        <f t="shared" si="131"/>
        <v>0</v>
      </c>
      <c r="K151" s="24">
        <f t="shared" si="131"/>
        <v>0</v>
      </c>
      <c r="L151" s="24">
        <f t="shared" si="131"/>
        <v>0</v>
      </c>
      <c r="M151" s="173"/>
      <c r="N151" s="3">
        <f>N157+N165+N171+N181</f>
        <v>0</v>
      </c>
      <c r="O151" s="3">
        <f>O157+O165+O171+O181</f>
        <v>0</v>
      </c>
      <c r="P151" s="3">
        <f>P157+P165+P171+P181</f>
        <v>0</v>
      </c>
      <c r="Q151" s="3">
        <f>Q157+Q165+Q171+Q181</f>
        <v>0</v>
      </c>
      <c r="R151" s="22"/>
      <c r="S151" s="22"/>
      <c r="T151" s="22"/>
      <c r="U151" s="22"/>
      <c r="V151" s="22"/>
      <c r="W151" s="22"/>
      <c r="X151" s="6"/>
    </row>
    <row r="152" spans="1:26" ht="36" customHeight="1" x14ac:dyDescent="0.25">
      <c r="A152" s="118"/>
      <c r="B152" s="120"/>
      <c r="C152" s="58" t="s">
        <v>53</v>
      </c>
      <c r="D152" s="24">
        <f>D154+D155</f>
        <v>0</v>
      </c>
      <c r="E152" s="24">
        <f>E154+E155</f>
        <v>0</v>
      </c>
      <c r="F152" s="24">
        <v>0</v>
      </c>
      <c r="G152" s="24">
        <f t="shared" ref="G152:L152" si="132">G158</f>
        <v>0</v>
      </c>
      <c r="H152" s="24">
        <f t="shared" si="132"/>
        <v>0</v>
      </c>
      <c r="I152" s="24">
        <f t="shared" si="132"/>
        <v>0</v>
      </c>
      <c r="J152" s="24">
        <f t="shared" si="132"/>
        <v>0</v>
      </c>
      <c r="K152" s="24">
        <f t="shared" si="132"/>
        <v>0</v>
      </c>
      <c r="L152" s="24">
        <f t="shared" si="132"/>
        <v>0</v>
      </c>
      <c r="M152" s="173"/>
      <c r="N152" s="3">
        <f t="shared" ref="N152:O152" si="133">N154+N155</f>
        <v>0</v>
      </c>
      <c r="O152" s="3">
        <f t="shared" si="133"/>
        <v>0</v>
      </c>
      <c r="P152" s="3">
        <f t="shared" ref="P152:Q152" si="134">P154+P155</f>
        <v>0</v>
      </c>
      <c r="Q152" s="3">
        <f t="shared" si="134"/>
        <v>0</v>
      </c>
      <c r="R152" s="22"/>
      <c r="S152" s="22"/>
      <c r="T152" s="22"/>
      <c r="U152" s="22"/>
      <c r="V152" s="22"/>
      <c r="W152" s="22"/>
      <c r="Z152" s="15"/>
    </row>
    <row r="153" spans="1:26" ht="15.75" hidden="1" customHeight="1" x14ac:dyDescent="0.25">
      <c r="A153" s="118"/>
      <c r="B153" s="120"/>
      <c r="C153" s="58" t="s">
        <v>54</v>
      </c>
      <c r="D153" s="24"/>
      <c r="E153" s="24"/>
      <c r="F153" s="24">
        <v>0</v>
      </c>
      <c r="G153" s="24"/>
      <c r="H153" s="24"/>
      <c r="I153" s="24"/>
      <c r="J153" s="24"/>
      <c r="K153" s="24"/>
      <c r="L153" s="24"/>
      <c r="M153" s="173"/>
      <c r="N153" s="3"/>
      <c r="O153" s="3"/>
      <c r="P153" s="3"/>
      <c r="Q153" s="3"/>
      <c r="R153" s="22"/>
      <c r="S153" s="22"/>
      <c r="T153" s="22"/>
      <c r="U153" s="22"/>
      <c r="V153" s="22"/>
      <c r="W153" s="22"/>
      <c r="Z153" s="15"/>
    </row>
    <row r="154" spans="1:26" ht="14.25" hidden="1" customHeight="1" x14ac:dyDescent="0.25">
      <c r="A154" s="118"/>
      <c r="B154" s="120"/>
      <c r="C154" s="58" t="s">
        <v>66</v>
      </c>
      <c r="D154" s="24">
        <f>D159</f>
        <v>0</v>
      </c>
      <c r="E154" s="24">
        <f>E159</f>
        <v>0</v>
      </c>
      <c r="F154" s="24" t="e">
        <f t="shared" si="109"/>
        <v>#DIV/0!</v>
      </c>
      <c r="G154" s="24"/>
      <c r="H154" s="24"/>
      <c r="I154" s="24"/>
      <c r="J154" s="24"/>
      <c r="K154" s="24"/>
      <c r="L154" s="24"/>
      <c r="M154" s="173"/>
      <c r="N154" s="3">
        <f>N161+N179+N177+N168+N174+N184</f>
        <v>0</v>
      </c>
      <c r="O154" s="3">
        <f>O161+O179+O177+O168+O174+O184</f>
        <v>0</v>
      </c>
      <c r="P154" s="3">
        <f>P161+P179+P177+P168+P174+P184</f>
        <v>0</v>
      </c>
      <c r="Q154" s="3">
        <f>Q161+Q179+Q177+Q168+Q174+Q184</f>
        <v>0</v>
      </c>
      <c r="R154" s="22"/>
      <c r="S154" s="22"/>
      <c r="T154" s="22"/>
      <c r="U154" s="22"/>
      <c r="V154" s="22"/>
      <c r="W154" s="22"/>
      <c r="Z154" s="15"/>
    </row>
    <row r="155" spans="1:26" ht="78" hidden="1" customHeight="1" x14ac:dyDescent="0.25">
      <c r="A155" s="118"/>
      <c r="B155" s="120"/>
      <c r="C155" s="58" t="s">
        <v>141</v>
      </c>
      <c r="D155" s="24">
        <f>D162</f>
        <v>0</v>
      </c>
      <c r="E155" s="24"/>
      <c r="F155" s="24" t="e">
        <f t="shared" si="109"/>
        <v>#DIV/0!</v>
      </c>
      <c r="G155" s="24"/>
      <c r="H155" s="24"/>
      <c r="I155" s="24"/>
      <c r="J155" s="24"/>
      <c r="K155" s="24"/>
      <c r="L155" s="24"/>
      <c r="M155" s="173"/>
      <c r="N155" s="3">
        <f>N162+N169+N175+N185</f>
        <v>0</v>
      </c>
      <c r="O155" s="3">
        <f>O162+O169+O175+O185</f>
        <v>0</v>
      </c>
      <c r="P155" s="3">
        <f>P162+P169+P175+P185</f>
        <v>0</v>
      </c>
      <c r="Q155" s="3">
        <f>Q162+Q169+Q175+Q185</f>
        <v>0</v>
      </c>
      <c r="R155" s="22"/>
      <c r="S155" s="22"/>
      <c r="T155" s="22"/>
      <c r="U155" s="22"/>
      <c r="V155" s="22"/>
      <c r="W155" s="22"/>
      <c r="X155" s="6"/>
      <c r="Z155" s="15"/>
    </row>
    <row r="156" spans="1:26" ht="15.75" hidden="1" customHeight="1" x14ac:dyDescent="0.25">
      <c r="A156" s="140"/>
      <c r="B156" s="115"/>
      <c r="C156" s="56"/>
      <c r="D156" s="3"/>
      <c r="E156" s="3"/>
      <c r="F156" s="3"/>
      <c r="G156" s="3"/>
      <c r="H156" s="3"/>
      <c r="I156" s="3"/>
      <c r="J156" s="3"/>
      <c r="K156" s="3"/>
      <c r="L156" s="3"/>
      <c r="M156" s="173"/>
      <c r="N156" s="3">
        <f t="shared" ref="N156:O156" si="135">N157+N159</f>
        <v>0</v>
      </c>
      <c r="O156" s="3">
        <f t="shared" si="135"/>
        <v>0</v>
      </c>
      <c r="P156" s="3">
        <f t="shared" ref="P156:Q156" si="136">P157+P159</f>
        <v>0</v>
      </c>
      <c r="Q156" s="3">
        <f t="shared" si="136"/>
        <v>0</v>
      </c>
      <c r="R156" s="22"/>
      <c r="S156" s="22"/>
      <c r="T156" s="22"/>
      <c r="U156" s="22"/>
      <c r="V156" s="22"/>
      <c r="W156" s="22"/>
    </row>
    <row r="157" spans="1:26" ht="25.5" hidden="1" customHeight="1" x14ac:dyDescent="0.25">
      <c r="A157" s="153"/>
      <c r="B157" s="116"/>
      <c r="C157" s="56"/>
      <c r="D157" s="3"/>
      <c r="E157" s="3"/>
      <c r="F157" s="3"/>
      <c r="G157" s="3"/>
      <c r="H157" s="3"/>
      <c r="I157" s="3"/>
      <c r="J157" s="3"/>
      <c r="K157" s="3"/>
      <c r="L157" s="3"/>
      <c r="M157" s="173"/>
      <c r="N157" s="3">
        <v>0</v>
      </c>
      <c r="O157" s="3">
        <v>0</v>
      </c>
      <c r="P157" s="3">
        <v>0</v>
      </c>
      <c r="Q157" s="3">
        <v>0</v>
      </c>
      <c r="R157" s="22"/>
      <c r="S157" s="22"/>
      <c r="T157" s="22"/>
      <c r="U157" s="22"/>
      <c r="V157" s="22"/>
      <c r="W157" s="22"/>
    </row>
    <row r="158" spans="1:26" ht="25.5" hidden="1" customHeight="1" x14ac:dyDescent="0.25">
      <c r="A158" s="153"/>
      <c r="B158" s="116"/>
      <c r="C158" s="56"/>
      <c r="D158" s="3">
        <v>0</v>
      </c>
      <c r="E158" s="3">
        <v>0</v>
      </c>
      <c r="F158" s="3"/>
      <c r="G158" s="3"/>
      <c r="H158" s="3"/>
      <c r="I158" s="3"/>
      <c r="J158" s="3"/>
      <c r="K158" s="3"/>
      <c r="L158" s="3"/>
      <c r="M158" s="173"/>
      <c r="N158" s="3"/>
      <c r="O158" s="3"/>
      <c r="P158" s="3"/>
      <c r="Q158" s="3"/>
      <c r="R158" s="22"/>
      <c r="S158" s="22"/>
      <c r="T158" s="22"/>
      <c r="U158" s="22"/>
      <c r="V158" s="22"/>
      <c r="W158" s="22"/>
    </row>
    <row r="159" spans="1:26" ht="51" hidden="1" customHeight="1" x14ac:dyDescent="0.25">
      <c r="A159" s="153"/>
      <c r="B159" s="116"/>
      <c r="C159" s="56"/>
      <c r="D159" s="3">
        <v>0</v>
      </c>
      <c r="E159" s="3">
        <v>0</v>
      </c>
      <c r="F159" s="3"/>
      <c r="G159" s="3"/>
      <c r="H159" s="3"/>
      <c r="I159" s="3"/>
      <c r="J159" s="3"/>
      <c r="K159" s="3"/>
      <c r="L159" s="3"/>
      <c r="M159" s="112"/>
      <c r="N159" s="3">
        <f t="shared" ref="N159:O159" si="137">N161+N162</f>
        <v>0</v>
      </c>
      <c r="O159" s="3">
        <f t="shared" si="137"/>
        <v>0</v>
      </c>
      <c r="P159" s="3">
        <f t="shared" ref="P159:Q159" si="138">P161+P162</f>
        <v>0</v>
      </c>
      <c r="Q159" s="3">
        <f t="shared" si="138"/>
        <v>0</v>
      </c>
      <c r="R159" s="22"/>
      <c r="S159" s="22"/>
      <c r="T159" s="22"/>
      <c r="U159" s="22"/>
      <c r="V159" s="22"/>
      <c r="W159" s="22"/>
    </row>
    <row r="160" spans="1:26" ht="15.75" hidden="1" customHeight="1" x14ac:dyDescent="0.25">
      <c r="A160" s="153"/>
      <c r="B160" s="116"/>
      <c r="C160" s="56"/>
      <c r="D160" s="62"/>
      <c r="E160" s="62"/>
      <c r="F160" s="62"/>
      <c r="G160" s="3"/>
      <c r="H160" s="3"/>
      <c r="I160" s="3"/>
      <c r="J160" s="3"/>
      <c r="K160" s="3"/>
      <c r="L160" s="3"/>
      <c r="M160" s="37"/>
      <c r="N160" s="3"/>
      <c r="O160" s="3"/>
      <c r="P160" s="3"/>
      <c r="Q160" s="3"/>
      <c r="R160" s="22"/>
      <c r="S160" s="22"/>
      <c r="T160" s="22"/>
      <c r="U160" s="22"/>
      <c r="V160" s="22"/>
      <c r="W160" s="22"/>
    </row>
    <row r="161" spans="1:24" ht="15.75" hidden="1" customHeight="1" x14ac:dyDescent="0.25">
      <c r="A161" s="153"/>
      <c r="B161" s="116"/>
      <c r="C161" s="56"/>
      <c r="D161" s="62"/>
      <c r="E161" s="62"/>
      <c r="F161" s="62"/>
      <c r="G161" s="3"/>
      <c r="H161" s="3"/>
      <c r="I161" s="3"/>
      <c r="J161" s="3"/>
      <c r="K161" s="3"/>
      <c r="L161" s="3"/>
      <c r="M161" s="37"/>
      <c r="N161" s="3">
        <f>N179</f>
        <v>0</v>
      </c>
      <c r="O161" s="3">
        <f t="shared" ref="O161" si="139">O179</f>
        <v>0</v>
      </c>
      <c r="P161" s="3">
        <v>0</v>
      </c>
      <c r="Q161" s="3">
        <v>0</v>
      </c>
      <c r="R161" s="22"/>
      <c r="S161" s="22"/>
      <c r="T161" s="22"/>
      <c r="U161" s="22"/>
      <c r="V161" s="22"/>
      <c r="W161" s="22"/>
      <c r="X161" s="6"/>
    </row>
    <row r="162" spans="1:24" ht="76.5" hidden="1" customHeight="1" x14ac:dyDescent="0.25">
      <c r="A162" s="153"/>
      <c r="B162" s="116"/>
      <c r="C162" s="56"/>
      <c r="D162" s="62"/>
      <c r="E162" s="62"/>
      <c r="F162" s="62"/>
      <c r="G162" s="3"/>
      <c r="H162" s="3"/>
      <c r="I162" s="3"/>
      <c r="J162" s="3"/>
      <c r="K162" s="3"/>
      <c r="L162" s="3"/>
      <c r="M162" s="37"/>
      <c r="N162" s="3">
        <v>0</v>
      </c>
      <c r="O162" s="3">
        <v>0</v>
      </c>
      <c r="P162" s="3">
        <v>0</v>
      </c>
      <c r="Q162" s="3">
        <v>0</v>
      </c>
      <c r="R162" s="22"/>
      <c r="S162" s="22"/>
      <c r="T162" s="22"/>
      <c r="U162" s="22"/>
      <c r="V162" s="22"/>
      <c r="W162" s="22"/>
      <c r="X162" s="6"/>
    </row>
    <row r="163" spans="1:24" ht="44.25" hidden="1" customHeight="1" x14ac:dyDescent="0.25">
      <c r="A163" s="141"/>
      <c r="B163" s="117"/>
      <c r="C163" s="56"/>
      <c r="D163" s="62"/>
      <c r="E163" s="62"/>
      <c r="F163" s="62"/>
      <c r="G163" s="3"/>
      <c r="H163" s="3"/>
      <c r="I163" s="3"/>
      <c r="J163" s="3"/>
      <c r="K163" s="3"/>
      <c r="L163" s="3"/>
      <c r="M163" s="37"/>
      <c r="N163" s="3">
        <v>0</v>
      </c>
      <c r="O163" s="3">
        <v>0</v>
      </c>
      <c r="P163" s="3">
        <v>0</v>
      </c>
      <c r="Q163" s="3">
        <v>0</v>
      </c>
      <c r="R163" s="22"/>
      <c r="S163" s="22"/>
      <c r="T163" s="22"/>
      <c r="U163" s="22"/>
      <c r="V163" s="22"/>
      <c r="W163" s="22"/>
      <c r="X163" s="6"/>
    </row>
    <row r="164" spans="1:24" ht="15.75" hidden="1" customHeight="1" x14ac:dyDescent="0.25">
      <c r="A164" s="97" t="s">
        <v>80</v>
      </c>
      <c r="B164" s="152"/>
      <c r="C164" s="56" t="s">
        <v>6</v>
      </c>
      <c r="D164" s="62" t="e">
        <f ca="1">E164+F164+M164+N164+O164+P164+Q164</f>
        <v>#DIV/0!</v>
      </c>
      <c r="E164" s="62"/>
      <c r="F164" s="62" t="e">
        <f t="shared" ca="1" si="109"/>
        <v>#DIV/0!</v>
      </c>
      <c r="G164" s="3"/>
      <c r="H164" s="3"/>
      <c r="I164" s="3"/>
      <c r="J164" s="3"/>
      <c r="K164" s="3"/>
      <c r="L164" s="3"/>
      <c r="M164" s="37"/>
      <c r="N164" s="3">
        <f t="shared" ref="N164:O164" si="140">N165+N166</f>
        <v>0</v>
      </c>
      <c r="O164" s="3">
        <f t="shared" si="140"/>
        <v>0</v>
      </c>
      <c r="P164" s="3">
        <f t="shared" ref="P164:Q164" si="141">P165+P166</f>
        <v>0</v>
      </c>
      <c r="Q164" s="3">
        <f t="shared" si="141"/>
        <v>0</v>
      </c>
      <c r="R164" s="22"/>
      <c r="S164" s="22"/>
      <c r="T164" s="22"/>
      <c r="U164" s="22"/>
      <c r="V164" s="22"/>
      <c r="W164" s="22"/>
    </row>
    <row r="165" spans="1:24" ht="25.5" hidden="1" customHeight="1" x14ac:dyDescent="0.25">
      <c r="A165" s="97"/>
      <c r="B165" s="152"/>
      <c r="C165" s="56" t="s">
        <v>8</v>
      </c>
      <c r="D165" s="62" t="e">
        <f ca="1">E165+F165+M165+N165+O165+P165+Q165</f>
        <v>#DIV/0!</v>
      </c>
      <c r="E165" s="62"/>
      <c r="F165" s="62" t="e">
        <f t="shared" ca="1" si="109"/>
        <v>#DIV/0!</v>
      </c>
      <c r="G165" s="3"/>
      <c r="H165" s="3"/>
      <c r="I165" s="3"/>
      <c r="J165" s="3"/>
      <c r="K165" s="3"/>
      <c r="L165" s="3"/>
      <c r="M165" s="37"/>
      <c r="N165" s="3">
        <v>0</v>
      </c>
      <c r="O165" s="3">
        <v>0</v>
      </c>
      <c r="P165" s="3">
        <v>0</v>
      </c>
      <c r="Q165" s="3">
        <v>0</v>
      </c>
      <c r="R165" s="22"/>
      <c r="S165" s="22"/>
      <c r="T165" s="22"/>
      <c r="U165" s="22"/>
      <c r="V165" s="22"/>
      <c r="W165" s="22"/>
    </row>
    <row r="166" spans="1:24" ht="15.75" hidden="1" customHeight="1" x14ac:dyDescent="0.25">
      <c r="A166" s="97"/>
      <c r="B166" s="152"/>
      <c r="C166" s="56" t="s">
        <v>55</v>
      </c>
      <c r="D166" s="62" t="e">
        <f ca="1">E166+F166+M166+N166+O166+P166+Q166</f>
        <v>#DIV/0!</v>
      </c>
      <c r="E166" s="62"/>
      <c r="F166" s="62" t="e">
        <f t="shared" ca="1" si="109"/>
        <v>#DIV/0!</v>
      </c>
      <c r="G166" s="3"/>
      <c r="H166" s="3"/>
      <c r="I166" s="3"/>
      <c r="J166" s="3"/>
      <c r="K166" s="3"/>
      <c r="L166" s="3"/>
      <c r="M166" s="37"/>
      <c r="N166" s="3">
        <f t="shared" ref="N166:O166" si="142">N169</f>
        <v>0</v>
      </c>
      <c r="O166" s="3">
        <f t="shared" si="142"/>
        <v>0</v>
      </c>
      <c r="P166" s="3">
        <f t="shared" ref="P166:Q166" si="143">P169</f>
        <v>0</v>
      </c>
      <c r="Q166" s="3">
        <f t="shared" si="143"/>
        <v>0</v>
      </c>
      <c r="R166" s="22"/>
      <c r="S166" s="22"/>
      <c r="T166" s="22"/>
      <c r="U166" s="22"/>
      <c r="V166" s="22"/>
      <c r="W166" s="22"/>
    </row>
    <row r="167" spans="1:24" ht="15.75" hidden="1" customHeight="1" x14ac:dyDescent="0.25">
      <c r="A167" s="97"/>
      <c r="B167" s="152"/>
      <c r="C167" s="56" t="s">
        <v>54</v>
      </c>
      <c r="D167" s="62"/>
      <c r="E167" s="62"/>
      <c r="F167" s="62" t="e">
        <f t="shared" si="109"/>
        <v>#DIV/0!</v>
      </c>
      <c r="G167" s="3"/>
      <c r="H167" s="3"/>
      <c r="I167" s="3"/>
      <c r="J167" s="3"/>
      <c r="K167" s="3"/>
      <c r="L167" s="3"/>
      <c r="M167" s="37"/>
      <c r="N167" s="3"/>
      <c r="O167" s="3"/>
      <c r="P167" s="3"/>
      <c r="Q167" s="3"/>
      <c r="R167" s="22"/>
      <c r="S167" s="22"/>
      <c r="T167" s="22"/>
      <c r="U167" s="22"/>
      <c r="V167" s="22"/>
      <c r="W167" s="22"/>
    </row>
    <row r="168" spans="1:24" ht="16.5" hidden="1" customHeight="1" x14ac:dyDescent="0.25">
      <c r="A168" s="97"/>
      <c r="B168" s="152"/>
      <c r="C168" s="56" t="s">
        <v>66</v>
      </c>
      <c r="D168" s="62" t="e">
        <f ca="1">E168+F168+M168+N168+O168+P168+Q168</f>
        <v>#DIV/0!</v>
      </c>
      <c r="E168" s="62"/>
      <c r="F168" s="62" t="e">
        <f t="shared" ca="1" si="109"/>
        <v>#DIV/0!</v>
      </c>
      <c r="G168" s="3"/>
      <c r="H168" s="3"/>
      <c r="I168" s="3"/>
      <c r="J168" s="3"/>
      <c r="K168" s="3"/>
      <c r="L168" s="3"/>
      <c r="M168" s="37"/>
      <c r="N168" s="3">
        <v>0</v>
      </c>
      <c r="O168" s="3">
        <v>0</v>
      </c>
      <c r="P168" s="3">
        <v>0</v>
      </c>
      <c r="Q168" s="3">
        <v>0</v>
      </c>
      <c r="R168" s="22"/>
      <c r="S168" s="22"/>
      <c r="T168" s="22"/>
      <c r="U168" s="22"/>
      <c r="V168" s="22"/>
      <c r="W168" s="22"/>
    </row>
    <row r="169" spans="1:24" ht="81.75" hidden="1" customHeight="1" x14ac:dyDescent="0.25">
      <c r="A169" s="97"/>
      <c r="B169" s="152"/>
      <c r="C169" s="56" t="s">
        <v>141</v>
      </c>
      <c r="D169" s="62" t="e">
        <f ca="1">E169+F169+M169+N169+O169+P169+Q169</f>
        <v>#DIV/0!</v>
      </c>
      <c r="E169" s="62"/>
      <c r="F169" s="62" t="e">
        <f t="shared" ca="1" si="109"/>
        <v>#DIV/0!</v>
      </c>
      <c r="G169" s="3"/>
      <c r="H169" s="3"/>
      <c r="I169" s="3"/>
      <c r="J169" s="3"/>
      <c r="K169" s="3"/>
      <c r="L169" s="3"/>
      <c r="M169" s="37"/>
      <c r="N169" s="3">
        <v>0</v>
      </c>
      <c r="O169" s="3">
        <v>0</v>
      </c>
      <c r="P169" s="3">
        <v>0</v>
      </c>
      <c r="Q169" s="3">
        <v>0</v>
      </c>
      <c r="R169" s="22"/>
      <c r="S169" s="22"/>
      <c r="T169" s="22"/>
      <c r="U169" s="22"/>
      <c r="V169" s="22"/>
      <c r="W169" s="22"/>
    </row>
    <row r="170" spans="1:24" ht="15.75" hidden="1" customHeight="1" x14ac:dyDescent="0.25">
      <c r="A170" s="97" t="s">
        <v>83</v>
      </c>
      <c r="B170" s="152"/>
      <c r="C170" s="56" t="s">
        <v>6</v>
      </c>
      <c r="D170" s="62" t="e">
        <f ca="1">E170+F170+M170+N170+O170+P170+Q170</f>
        <v>#DIV/0!</v>
      </c>
      <c r="E170" s="62"/>
      <c r="F170" s="62" t="e">
        <f t="shared" ca="1" si="109"/>
        <v>#DIV/0!</v>
      </c>
      <c r="G170" s="3"/>
      <c r="H170" s="3"/>
      <c r="I170" s="3"/>
      <c r="J170" s="3"/>
      <c r="K170" s="3"/>
      <c r="L170" s="3"/>
      <c r="M170" s="37"/>
      <c r="N170" s="3">
        <f t="shared" ref="N170:Q170" si="144">N171</f>
        <v>0</v>
      </c>
      <c r="O170" s="3">
        <f t="shared" si="144"/>
        <v>0</v>
      </c>
      <c r="P170" s="3">
        <f t="shared" si="144"/>
        <v>0</v>
      </c>
      <c r="Q170" s="3">
        <f t="shared" si="144"/>
        <v>0</v>
      </c>
      <c r="R170" s="22"/>
      <c r="S170" s="22"/>
      <c r="T170" s="22"/>
      <c r="U170" s="22"/>
      <c r="V170" s="22"/>
      <c r="W170" s="22"/>
      <c r="X170" s="6"/>
    </row>
    <row r="171" spans="1:24" ht="25.5" hidden="1" customHeight="1" x14ac:dyDescent="0.25">
      <c r="A171" s="97"/>
      <c r="B171" s="152"/>
      <c r="C171" s="56" t="s">
        <v>8</v>
      </c>
      <c r="D171" s="62" t="e">
        <f ca="1">E171+F171+M171+N171+O171+P171+Q171</f>
        <v>#DIV/0!</v>
      </c>
      <c r="E171" s="62"/>
      <c r="F171" s="62" t="e">
        <f t="shared" ca="1" si="109"/>
        <v>#DIV/0!</v>
      </c>
      <c r="G171" s="3"/>
      <c r="H171" s="3"/>
      <c r="I171" s="3"/>
      <c r="J171" s="3"/>
      <c r="K171" s="3"/>
      <c r="L171" s="3"/>
      <c r="M171" s="37"/>
      <c r="N171" s="3">
        <v>0</v>
      </c>
      <c r="O171" s="3">
        <v>0</v>
      </c>
      <c r="P171" s="3">
        <v>0</v>
      </c>
      <c r="Q171" s="3">
        <v>0</v>
      </c>
      <c r="R171" s="22"/>
      <c r="S171" s="22"/>
      <c r="T171" s="22"/>
      <c r="U171" s="22"/>
      <c r="V171" s="22"/>
      <c r="W171" s="22"/>
    </row>
    <row r="172" spans="1:24" ht="15.75" hidden="1" customHeight="1" x14ac:dyDescent="0.25">
      <c r="A172" s="97"/>
      <c r="B172" s="152"/>
      <c r="C172" s="56" t="s">
        <v>55</v>
      </c>
      <c r="D172" s="62" t="e">
        <f ca="1">E172+F172+M172+N172+O172+P172+Q172</f>
        <v>#DIV/0!</v>
      </c>
      <c r="E172" s="62"/>
      <c r="F172" s="62" t="e">
        <f t="shared" ca="1" si="109"/>
        <v>#DIV/0!</v>
      </c>
      <c r="G172" s="3"/>
      <c r="H172" s="3"/>
      <c r="I172" s="3"/>
      <c r="J172" s="3"/>
      <c r="K172" s="3"/>
      <c r="L172" s="3"/>
      <c r="M172" s="37"/>
      <c r="N172" s="3">
        <f t="shared" ref="N172:O172" si="145">N174+N175</f>
        <v>0</v>
      </c>
      <c r="O172" s="3">
        <f t="shared" si="145"/>
        <v>0</v>
      </c>
      <c r="P172" s="3">
        <f t="shared" ref="P172:Q172" si="146">P174+P175</f>
        <v>0</v>
      </c>
      <c r="Q172" s="3">
        <f t="shared" si="146"/>
        <v>0</v>
      </c>
      <c r="R172" s="22"/>
      <c r="S172" s="22"/>
      <c r="T172" s="22"/>
      <c r="U172" s="22"/>
      <c r="V172" s="22"/>
      <c r="W172" s="22"/>
    </row>
    <row r="173" spans="1:24" ht="15.75" hidden="1" customHeight="1" x14ac:dyDescent="0.25">
      <c r="A173" s="97"/>
      <c r="B173" s="152"/>
      <c r="C173" s="56" t="s">
        <v>54</v>
      </c>
      <c r="D173" s="62"/>
      <c r="E173" s="62"/>
      <c r="F173" s="62" t="e">
        <f t="shared" si="109"/>
        <v>#DIV/0!</v>
      </c>
      <c r="G173" s="3"/>
      <c r="H173" s="3"/>
      <c r="I173" s="3"/>
      <c r="J173" s="3"/>
      <c r="K173" s="3"/>
      <c r="L173" s="3"/>
      <c r="M173" s="37"/>
      <c r="N173" s="5"/>
      <c r="O173" s="5"/>
      <c r="P173" s="5"/>
      <c r="Q173" s="5"/>
      <c r="R173" s="22"/>
      <c r="S173" s="22"/>
      <c r="T173" s="22"/>
      <c r="U173" s="22"/>
      <c r="V173" s="22"/>
      <c r="W173" s="22"/>
    </row>
    <row r="174" spans="1:24" ht="15" hidden="1" customHeight="1" x14ac:dyDescent="0.25">
      <c r="A174" s="97"/>
      <c r="B174" s="152"/>
      <c r="C174" s="56" t="s">
        <v>66</v>
      </c>
      <c r="D174" s="62" t="e">
        <f t="shared" ref="D174:D182" ca="1" si="147">E174+F174+M174+N174+O174+P174+Q174</f>
        <v>#DIV/0!</v>
      </c>
      <c r="E174" s="62"/>
      <c r="F174" s="62" t="e">
        <f t="shared" ca="1" si="109"/>
        <v>#DIV/0!</v>
      </c>
      <c r="G174" s="3"/>
      <c r="H174" s="3"/>
      <c r="I174" s="3"/>
      <c r="J174" s="3"/>
      <c r="K174" s="3"/>
      <c r="L174" s="3"/>
      <c r="M174" s="37"/>
      <c r="N174" s="3">
        <v>0</v>
      </c>
      <c r="O174" s="3">
        <v>0</v>
      </c>
      <c r="P174" s="3">
        <v>0</v>
      </c>
      <c r="Q174" s="3">
        <v>0</v>
      </c>
      <c r="R174" s="22"/>
      <c r="S174" s="22"/>
      <c r="T174" s="22"/>
      <c r="U174" s="22"/>
      <c r="V174" s="22"/>
      <c r="W174" s="22"/>
    </row>
    <row r="175" spans="1:24" ht="78.75" hidden="1" customHeight="1" x14ac:dyDescent="0.25">
      <c r="A175" s="97"/>
      <c r="B175" s="152"/>
      <c r="C175" s="56" t="s">
        <v>141</v>
      </c>
      <c r="D175" s="62" t="e">
        <f t="shared" ca="1" si="147"/>
        <v>#DIV/0!</v>
      </c>
      <c r="E175" s="62"/>
      <c r="F175" s="62" t="e">
        <f t="shared" ca="1" si="109"/>
        <v>#DIV/0!</v>
      </c>
      <c r="G175" s="3"/>
      <c r="H175" s="3"/>
      <c r="I175" s="3"/>
      <c r="J175" s="3"/>
      <c r="K175" s="3"/>
      <c r="L175" s="3"/>
      <c r="M175" s="37"/>
      <c r="N175" s="3">
        <v>0</v>
      </c>
      <c r="O175" s="3">
        <v>0</v>
      </c>
      <c r="P175" s="3">
        <v>0</v>
      </c>
      <c r="Q175" s="3">
        <v>0</v>
      </c>
      <c r="R175" s="22"/>
      <c r="S175" s="22"/>
      <c r="T175" s="22"/>
      <c r="U175" s="22"/>
      <c r="V175" s="22"/>
      <c r="W175" s="22"/>
    </row>
    <row r="176" spans="1:24" ht="24" hidden="1" customHeight="1" x14ac:dyDescent="0.25">
      <c r="A176" s="97" t="s">
        <v>98</v>
      </c>
      <c r="B176" s="98"/>
      <c r="C176" s="56" t="s">
        <v>6</v>
      </c>
      <c r="D176" s="62" t="e">
        <f t="shared" ca="1" si="147"/>
        <v>#DIV/0!</v>
      </c>
      <c r="E176" s="62"/>
      <c r="F176" s="62" t="e">
        <f t="shared" ca="1" si="109"/>
        <v>#DIV/0!</v>
      </c>
      <c r="G176" s="3"/>
      <c r="H176" s="3"/>
      <c r="I176" s="3"/>
      <c r="J176" s="3"/>
      <c r="K176" s="3"/>
      <c r="L176" s="3"/>
      <c r="M176" s="37"/>
      <c r="N176" s="3">
        <f t="shared" ref="N176:Q176" si="148">N177</f>
        <v>0</v>
      </c>
      <c r="O176" s="3">
        <f t="shared" si="148"/>
        <v>0</v>
      </c>
      <c r="P176" s="3">
        <f t="shared" si="148"/>
        <v>0</v>
      </c>
      <c r="Q176" s="3">
        <f t="shared" si="148"/>
        <v>0</v>
      </c>
      <c r="R176" s="22"/>
      <c r="S176" s="22"/>
      <c r="T176" s="22"/>
      <c r="U176" s="22"/>
      <c r="V176" s="22"/>
      <c r="W176" s="22"/>
    </row>
    <row r="177" spans="1:23" ht="33.75" hidden="1" customHeight="1" x14ac:dyDescent="0.25">
      <c r="A177" s="97"/>
      <c r="B177" s="98"/>
      <c r="C177" s="56" t="s">
        <v>81</v>
      </c>
      <c r="D177" s="62" t="e">
        <f t="shared" ca="1" si="147"/>
        <v>#DIV/0!</v>
      </c>
      <c r="E177" s="62"/>
      <c r="F177" s="62" t="e">
        <f t="shared" ca="1" si="109"/>
        <v>#DIV/0!</v>
      </c>
      <c r="G177" s="3"/>
      <c r="H177" s="3"/>
      <c r="I177" s="3"/>
      <c r="J177" s="3"/>
      <c r="K177" s="3"/>
      <c r="L177" s="3"/>
      <c r="M177" s="37"/>
      <c r="N177" s="3">
        <v>0</v>
      </c>
      <c r="O177" s="3">
        <v>0</v>
      </c>
      <c r="P177" s="3">
        <v>0</v>
      </c>
      <c r="Q177" s="3">
        <v>0</v>
      </c>
      <c r="R177" s="22"/>
      <c r="S177" s="22"/>
      <c r="T177" s="22"/>
      <c r="U177" s="22"/>
      <c r="V177" s="22"/>
      <c r="W177" s="22"/>
    </row>
    <row r="178" spans="1:23" ht="33.75" hidden="1" customHeight="1" x14ac:dyDescent="0.25">
      <c r="A178" s="97" t="s">
        <v>100</v>
      </c>
      <c r="B178" s="98"/>
      <c r="C178" s="56" t="s">
        <v>6</v>
      </c>
      <c r="D178" s="62" t="e">
        <f t="shared" ca="1" si="147"/>
        <v>#DIV/0!</v>
      </c>
      <c r="E178" s="62"/>
      <c r="F178" s="62" t="e">
        <f t="shared" ca="1" si="109"/>
        <v>#DIV/0!</v>
      </c>
      <c r="G178" s="3"/>
      <c r="H178" s="3"/>
      <c r="I178" s="3"/>
      <c r="J178" s="3"/>
      <c r="K178" s="3"/>
      <c r="L178" s="3"/>
      <c r="M178" s="37"/>
      <c r="N178" s="3">
        <f t="shared" ref="N178:Q178" si="149">N179</f>
        <v>0</v>
      </c>
      <c r="O178" s="3">
        <f t="shared" si="149"/>
        <v>0</v>
      </c>
      <c r="P178" s="3">
        <f t="shared" si="149"/>
        <v>0</v>
      </c>
      <c r="Q178" s="3">
        <f t="shared" si="149"/>
        <v>0</v>
      </c>
      <c r="R178" s="22"/>
      <c r="S178" s="22"/>
      <c r="T178" s="22"/>
      <c r="U178" s="22"/>
      <c r="V178" s="22"/>
      <c r="W178" s="22"/>
    </row>
    <row r="179" spans="1:23" ht="32.25" hidden="1" customHeight="1" x14ac:dyDescent="0.25">
      <c r="A179" s="97"/>
      <c r="B179" s="98"/>
      <c r="C179" s="56" t="s">
        <v>81</v>
      </c>
      <c r="D179" s="62" t="e">
        <f t="shared" ca="1" si="147"/>
        <v>#DIV/0!</v>
      </c>
      <c r="E179" s="62"/>
      <c r="F179" s="62" t="e">
        <f t="shared" ca="1" si="109"/>
        <v>#DIV/0!</v>
      </c>
      <c r="G179" s="3"/>
      <c r="H179" s="3"/>
      <c r="I179" s="3"/>
      <c r="J179" s="3"/>
      <c r="K179" s="3"/>
      <c r="L179" s="3"/>
      <c r="M179" s="37"/>
      <c r="N179" s="3">
        <v>0</v>
      </c>
      <c r="O179" s="3">
        <v>0</v>
      </c>
      <c r="P179" s="3">
        <v>0</v>
      </c>
      <c r="Q179" s="3">
        <v>0</v>
      </c>
      <c r="R179" s="22"/>
      <c r="S179" s="22"/>
      <c r="T179" s="22"/>
      <c r="U179" s="22"/>
      <c r="V179" s="22"/>
      <c r="W179" s="22"/>
    </row>
    <row r="180" spans="1:23" ht="15.75" hidden="1" customHeight="1" x14ac:dyDescent="0.25">
      <c r="A180" s="97" t="s">
        <v>104</v>
      </c>
      <c r="B180" s="98"/>
      <c r="C180" s="56" t="s">
        <v>6</v>
      </c>
      <c r="D180" s="62" t="e">
        <f t="shared" ca="1" si="147"/>
        <v>#DIV/0!</v>
      </c>
      <c r="E180" s="62"/>
      <c r="F180" s="62" t="e">
        <f t="shared" ca="1" si="109"/>
        <v>#DIV/0!</v>
      </c>
      <c r="G180" s="3"/>
      <c r="H180" s="3"/>
      <c r="I180" s="3"/>
      <c r="J180" s="3"/>
      <c r="K180" s="3"/>
      <c r="L180" s="3"/>
      <c r="M180" s="37"/>
      <c r="N180" s="3">
        <f t="shared" ref="N180:O180" si="150">N181+N182</f>
        <v>0</v>
      </c>
      <c r="O180" s="3">
        <f t="shared" si="150"/>
        <v>0</v>
      </c>
      <c r="P180" s="3">
        <f t="shared" ref="P180:Q180" si="151">P181+P182</f>
        <v>0</v>
      </c>
      <c r="Q180" s="3">
        <f t="shared" si="151"/>
        <v>0</v>
      </c>
      <c r="R180" s="22"/>
      <c r="S180" s="22"/>
      <c r="T180" s="22"/>
      <c r="U180" s="22"/>
      <c r="V180" s="22"/>
      <c r="W180" s="22"/>
    </row>
    <row r="181" spans="1:23" ht="25.5" hidden="1" customHeight="1" x14ac:dyDescent="0.25">
      <c r="A181" s="97"/>
      <c r="B181" s="98"/>
      <c r="C181" s="56" t="s">
        <v>8</v>
      </c>
      <c r="D181" s="62" t="e">
        <f t="shared" ca="1" si="147"/>
        <v>#DIV/0!</v>
      </c>
      <c r="E181" s="62"/>
      <c r="F181" s="62" t="e">
        <f t="shared" ca="1" si="109"/>
        <v>#DIV/0!</v>
      </c>
      <c r="G181" s="3"/>
      <c r="H181" s="3"/>
      <c r="I181" s="3"/>
      <c r="J181" s="3"/>
      <c r="K181" s="3"/>
      <c r="L181" s="3"/>
      <c r="M181" s="37"/>
      <c r="N181" s="3">
        <v>0</v>
      </c>
      <c r="O181" s="3">
        <v>0</v>
      </c>
      <c r="P181" s="3">
        <v>0</v>
      </c>
      <c r="Q181" s="3">
        <v>0</v>
      </c>
      <c r="R181" s="22"/>
      <c r="S181" s="22"/>
      <c r="T181" s="22"/>
      <c r="U181" s="22"/>
      <c r="V181" s="22"/>
      <c r="W181" s="22"/>
    </row>
    <row r="182" spans="1:23" ht="15.75" hidden="1" customHeight="1" x14ac:dyDescent="0.25">
      <c r="A182" s="97"/>
      <c r="B182" s="98"/>
      <c r="C182" s="56" t="s">
        <v>53</v>
      </c>
      <c r="D182" s="62" t="e">
        <f t="shared" ca="1" si="147"/>
        <v>#DIV/0!</v>
      </c>
      <c r="E182" s="62"/>
      <c r="F182" s="62" t="e">
        <f t="shared" ca="1" si="109"/>
        <v>#DIV/0!</v>
      </c>
      <c r="G182" s="3"/>
      <c r="H182" s="3"/>
      <c r="I182" s="3"/>
      <c r="J182" s="3"/>
      <c r="K182" s="3"/>
      <c r="L182" s="3"/>
      <c r="M182" s="37"/>
      <c r="N182" s="3">
        <f t="shared" ref="N182:O182" si="152">N184+N185</f>
        <v>0</v>
      </c>
      <c r="O182" s="3">
        <f t="shared" si="152"/>
        <v>0</v>
      </c>
      <c r="P182" s="3">
        <f t="shared" ref="P182:Q182" si="153">P184+P185</f>
        <v>0</v>
      </c>
      <c r="Q182" s="3">
        <f t="shared" si="153"/>
        <v>0</v>
      </c>
      <c r="R182" s="22"/>
      <c r="S182" s="22"/>
      <c r="T182" s="22"/>
      <c r="U182" s="22"/>
      <c r="V182" s="22"/>
      <c r="W182" s="22"/>
    </row>
    <row r="183" spans="1:23" ht="15.75" hidden="1" customHeight="1" x14ac:dyDescent="0.25">
      <c r="A183" s="97"/>
      <c r="B183" s="98"/>
      <c r="C183" s="56" t="s">
        <v>54</v>
      </c>
      <c r="D183" s="62"/>
      <c r="E183" s="62"/>
      <c r="F183" s="62" t="e">
        <f t="shared" si="109"/>
        <v>#DIV/0!</v>
      </c>
      <c r="G183" s="3"/>
      <c r="H183" s="3"/>
      <c r="I183" s="3"/>
      <c r="J183" s="3"/>
      <c r="K183" s="3"/>
      <c r="L183" s="3"/>
      <c r="M183" s="37"/>
      <c r="N183" s="5"/>
      <c r="O183" s="5"/>
      <c r="P183" s="5"/>
      <c r="Q183" s="5"/>
      <c r="R183" s="22"/>
      <c r="S183" s="22"/>
      <c r="T183" s="22"/>
      <c r="U183" s="22"/>
      <c r="V183" s="22"/>
      <c r="W183" s="22"/>
    </row>
    <row r="184" spans="1:23" ht="24.75" hidden="1" customHeight="1" x14ac:dyDescent="0.25">
      <c r="A184" s="97"/>
      <c r="B184" s="98"/>
      <c r="C184" s="56" t="s">
        <v>66</v>
      </c>
      <c r="D184" s="62" t="e">
        <f ca="1">E184+F184+M184+N184+O184+P184+Q184</f>
        <v>#DIV/0!</v>
      </c>
      <c r="E184" s="62"/>
      <c r="F184" s="62" t="e">
        <f t="shared" ca="1" si="109"/>
        <v>#DIV/0!</v>
      </c>
      <c r="G184" s="3"/>
      <c r="H184" s="3"/>
      <c r="I184" s="3"/>
      <c r="J184" s="3"/>
      <c r="K184" s="3"/>
      <c r="L184" s="3"/>
      <c r="M184" s="37"/>
      <c r="N184" s="5">
        <v>0</v>
      </c>
      <c r="O184" s="5">
        <v>0</v>
      </c>
      <c r="P184" s="5">
        <v>0</v>
      </c>
      <c r="Q184" s="5">
        <v>0</v>
      </c>
      <c r="R184" s="22"/>
      <c r="S184" s="22"/>
      <c r="T184" s="22"/>
      <c r="U184" s="22"/>
      <c r="V184" s="22"/>
      <c r="W184" s="22"/>
    </row>
    <row r="185" spans="1:23" ht="82.5" hidden="1" customHeight="1" x14ac:dyDescent="0.25">
      <c r="A185" s="97"/>
      <c r="B185" s="98"/>
      <c r="C185" s="56" t="s">
        <v>141</v>
      </c>
      <c r="D185" s="62" t="e">
        <f ca="1">E185+F185+M185+N185+O185+P185+Q185</f>
        <v>#DIV/0!</v>
      </c>
      <c r="E185" s="62"/>
      <c r="F185" s="62" t="e">
        <f t="shared" ca="1" si="109"/>
        <v>#DIV/0!</v>
      </c>
      <c r="G185" s="3"/>
      <c r="H185" s="3"/>
      <c r="I185" s="3"/>
      <c r="J185" s="3"/>
      <c r="K185" s="3"/>
      <c r="L185" s="3"/>
      <c r="M185" s="37"/>
      <c r="N185" s="5">
        <v>0</v>
      </c>
      <c r="O185" s="5">
        <v>0</v>
      </c>
      <c r="P185" s="5">
        <v>0</v>
      </c>
      <c r="Q185" s="5">
        <v>0</v>
      </c>
      <c r="R185" s="22"/>
      <c r="S185" s="22"/>
      <c r="T185" s="22"/>
      <c r="U185" s="22"/>
      <c r="V185" s="22"/>
      <c r="W185" s="22"/>
    </row>
    <row r="186" spans="1:23" ht="57.75" customHeight="1" x14ac:dyDescent="0.25">
      <c r="A186" s="118" t="s">
        <v>164</v>
      </c>
      <c r="B186" s="119" t="s">
        <v>165</v>
      </c>
      <c r="C186" s="58" t="s">
        <v>6</v>
      </c>
      <c r="D186" s="24">
        <f>D187</f>
        <v>1039.7</v>
      </c>
      <c r="E186" s="24">
        <f>E187</f>
        <v>1039.4000000000001</v>
      </c>
      <c r="F186" s="24">
        <f t="shared" si="109"/>
        <v>99.971145522746951</v>
      </c>
      <c r="G186" s="24">
        <f t="shared" ref="G186:L186" si="154">G187</f>
        <v>0</v>
      </c>
      <c r="H186" s="24">
        <f t="shared" si="154"/>
        <v>0</v>
      </c>
      <c r="I186" s="24">
        <f t="shared" si="154"/>
        <v>500.3</v>
      </c>
      <c r="J186" s="24">
        <f t="shared" si="154"/>
        <v>500</v>
      </c>
      <c r="K186" s="24">
        <f t="shared" si="154"/>
        <v>0</v>
      </c>
      <c r="L186" s="24">
        <f t="shared" si="154"/>
        <v>0</v>
      </c>
      <c r="M186" s="93" t="s">
        <v>236</v>
      </c>
      <c r="N186" s="3">
        <f t="shared" ref="N186:Q186" si="155">N187</f>
        <v>0</v>
      </c>
      <c r="O186" s="3">
        <f t="shared" si="155"/>
        <v>0</v>
      </c>
      <c r="P186" s="3">
        <f t="shared" si="155"/>
        <v>0</v>
      </c>
      <c r="Q186" s="3">
        <f t="shared" si="155"/>
        <v>0</v>
      </c>
      <c r="R186" s="22"/>
      <c r="S186" s="22"/>
      <c r="T186" s="22"/>
      <c r="U186" s="22"/>
      <c r="V186" s="22"/>
      <c r="W186" s="22"/>
    </row>
    <row r="187" spans="1:23" ht="15.75" customHeight="1" x14ac:dyDescent="0.25">
      <c r="A187" s="118"/>
      <c r="B187" s="119"/>
      <c r="C187" s="58" t="s">
        <v>7</v>
      </c>
      <c r="D187" s="24">
        <f>D191+D194</f>
        <v>1039.7</v>
      </c>
      <c r="E187" s="24">
        <f>E191+E194</f>
        <v>1039.4000000000001</v>
      </c>
      <c r="F187" s="24">
        <f t="shared" si="109"/>
        <v>99.971145522746951</v>
      </c>
      <c r="G187" s="24">
        <f t="shared" ref="G187:L187" si="156">G193</f>
        <v>0</v>
      </c>
      <c r="H187" s="24">
        <f t="shared" si="156"/>
        <v>0</v>
      </c>
      <c r="I187" s="24">
        <f t="shared" si="156"/>
        <v>500.3</v>
      </c>
      <c r="J187" s="24">
        <f t="shared" si="156"/>
        <v>500</v>
      </c>
      <c r="K187" s="24">
        <f t="shared" si="156"/>
        <v>0</v>
      </c>
      <c r="L187" s="24">
        <f t="shared" si="156"/>
        <v>0</v>
      </c>
      <c r="M187" s="95"/>
      <c r="N187" s="3">
        <f t="shared" ref="N187:O187" si="157">N188+N189</f>
        <v>0</v>
      </c>
      <c r="O187" s="3">
        <f t="shared" si="157"/>
        <v>0</v>
      </c>
      <c r="P187" s="3">
        <f t="shared" ref="P187:Q187" si="158">P188+P189</f>
        <v>0</v>
      </c>
      <c r="Q187" s="3">
        <f t="shared" si="158"/>
        <v>0</v>
      </c>
      <c r="R187" s="22"/>
      <c r="S187" s="22"/>
      <c r="T187" s="22"/>
      <c r="U187" s="22"/>
      <c r="V187" s="22"/>
      <c r="W187" s="22"/>
    </row>
    <row r="188" spans="1:23" ht="25.5" hidden="1" customHeight="1" x14ac:dyDescent="0.25">
      <c r="A188" s="118"/>
      <c r="B188" s="119"/>
      <c r="C188" s="58" t="s">
        <v>66</v>
      </c>
      <c r="D188" s="24">
        <f>D195+D197+D199</f>
        <v>39.4</v>
      </c>
      <c r="E188" s="24">
        <f>E195+E197+E199</f>
        <v>39.4</v>
      </c>
      <c r="F188" s="24">
        <f t="shared" si="109"/>
        <v>100</v>
      </c>
      <c r="G188" s="24"/>
      <c r="H188" s="24"/>
      <c r="I188" s="24"/>
      <c r="J188" s="24"/>
      <c r="K188" s="24"/>
      <c r="L188" s="24"/>
      <c r="M188" s="95"/>
      <c r="N188" s="3">
        <f>N195+N197+N199</f>
        <v>0</v>
      </c>
      <c r="O188" s="3">
        <f t="shared" ref="O188:Q188" si="159">O195+O197+O199</f>
        <v>0</v>
      </c>
      <c r="P188" s="3">
        <f t="shared" si="159"/>
        <v>0</v>
      </c>
      <c r="Q188" s="3">
        <f t="shared" si="159"/>
        <v>0</v>
      </c>
      <c r="R188" s="22"/>
      <c r="S188" s="22"/>
      <c r="T188" s="22"/>
      <c r="U188" s="22"/>
      <c r="V188" s="22"/>
      <c r="W188" s="22"/>
    </row>
    <row r="189" spans="1:23" ht="47.25" hidden="1" customHeight="1" x14ac:dyDescent="0.25">
      <c r="A189" s="118"/>
      <c r="B189" s="119"/>
      <c r="C189" s="58" t="s">
        <v>140</v>
      </c>
      <c r="D189" s="24">
        <f>D200</f>
        <v>0</v>
      </c>
      <c r="E189" s="24">
        <f>E200</f>
        <v>0</v>
      </c>
      <c r="F189" s="24">
        <v>0</v>
      </c>
      <c r="G189" s="24"/>
      <c r="H189" s="24"/>
      <c r="I189" s="24"/>
      <c r="J189" s="24"/>
      <c r="K189" s="24"/>
      <c r="L189" s="24"/>
      <c r="M189" s="95"/>
      <c r="N189" s="3">
        <v>0</v>
      </c>
      <c r="O189" s="3">
        <v>0</v>
      </c>
      <c r="P189" s="3">
        <v>0</v>
      </c>
      <c r="Q189" s="3">
        <v>0</v>
      </c>
      <c r="R189" s="22"/>
      <c r="S189" s="22"/>
      <c r="T189" s="22"/>
      <c r="U189" s="22"/>
      <c r="V189" s="22"/>
      <c r="W189" s="22"/>
    </row>
    <row r="190" spans="1:23" ht="47.25" customHeight="1" x14ac:dyDescent="0.25">
      <c r="A190" s="97" t="s">
        <v>205</v>
      </c>
      <c r="B190" s="98" t="s">
        <v>208</v>
      </c>
      <c r="C190" s="82" t="s">
        <v>6</v>
      </c>
      <c r="D190" s="3">
        <f>D192</f>
        <v>1000.3</v>
      </c>
      <c r="E190" s="3">
        <f>E192</f>
        <v>1000</v>
      </c>
      <c r="F190" s="24">
        <f t="shared" ref="F190:F192" si="160">E190/D190*100</f>
        <v>99.970008997300823</v>
      </c>
      <c r="G190" s="24"/>
      <c r="H190" s="24"/>
      <c r="I190" s="24"/>
      <c r="J190" s="24"/>
      <c r="K190" s="24"/>
      <c r="L190" s="24"/>
      <c r="M190" s="173" t="s">
        <v>284</v>
      </c>
      <c r="N190" s="3"/>
      <c r="O190" s="3"/>
      <c r="P190" s="3"/>
      <c r="Q190" s="3"/>
      <c r="R190" s="22"/>
      <c r="S190" s="22"/>
      <c r="T190" s="22"/>
      <c r="U190" s="22"/>
      <c r="V190" s="22"/>
      <c r="W190" s="22"/>
    </row>
    <row r="191" spans="1:23" ht="47.25" customHeight="1" x14ac:dyDescent="0.25">
      <c r="A191" s="97"/>
      <c r="B191" s="98"/>
      <c r="C191" s="82" t="s">
        <v>7</v>
      </c>
      <c r="D191" s="3">
        <v>1000.3</v>
      </c>
      <c r="E191" s="3">
        <v>1000</v>
      </c>
      <c r="F191" s="24">
        <f t="shared" si="160"/>
        <v>99.970008997300823</v>
      </c>
      <c r="G191" s="24"/>
      <c r="H191" s="24"/>
      <c r="I191" s="24"/>
      <c r="J191" s="24"/>
      <c r="K191" s="24"/>
      <c r="L191" s="24"/>
      <c r="M191" s="173"/>
      <c r="N191" s="3"/>
      <c r="O191" s="3"/>
      <c r="P191" s="3"/>
      <c r="Q191" s="3"/>
      <c r="R191" s="22"/>
      <c r="S191" s="22"/>
      <c r="T191" s="22"/>
      <c r="U191" s="22"/>
      <c r="V191" s="22"/>
      <c r="W191" s="22"/>
    </row>
    <row r="192" spans="1:23" ht="47.25" customHeight="1" x14ac:dyDescent="0.25">
      <c r="A192" s="97"/>
      <c r="B192" s="98"/>
      <c r="C192" s="82" t="s">
        <v>223</v>
      </c>
      <c r="D192" s="3">
        <v>1000.3</v>
      </c>
      <c r="E192" s="3">
        <v>1000</v>
      </c>
      <c r="F192" s="24">
        <f t="shared" si="160"/>
        <v>99.970008997300823</v>
      </c>
      <c r="G192" s="24"/>
      <c r="H192" s="24"/>
      <c r="I192" s="24"/>
      <c r="J192" s="24"/>
      <c r="K192" s="24"/>
      <c r="L192" s="24"/>
      <c r="M192" s="173"/>
      <c r="N192" s="3"/>
      <c r="O192" s="3"/>
      <c r="P192" s="3"/>
      <c r="Q192" s="3"/>
      <c r="R192" s="22"/>
      <c r="S192" s="22"/>
      <c r="T192" s="22"/>
      <c r="U192" s="22"/>
      <c r="V192" s="22"/>
      <c r="W192" s="22"/>
    </row>
    <row r="193" spans="1:23" x14ac:dyDescent="0.25">
      <c r="A193" s="97" t="s">
        <v>206</v>
      </c>
      <c r="B193" s="98" t="s">
        <v>258</v>
      </c>
      <c r="C193" s="56" t="s">
        <v>6</v>
      </c>
      <c r="D193" s="3">
        <f>D194</f>
        <v>39.4</v>
      </c>
      <c r="E193" s="3">
        <f>E194</f>
        <v>39.4</v>
      </c>
      <c r="F193" s="24">
        <f t="shared" si="109"/>
        <v>100</v>
      </c>
      <c r="G193" s="24">
        <f t="shared" ref="G193:L193" si="161">G195</f>
        <v>0</v>
      </c>
      <c r="H193" s="24">
        <f t="shared" si="161"/>
        <v>0</v>
      </c>
      <c r="I193" s="24">
        <f t="shared" si="161"/>
        <v>500.3</v>
      </c>
      <c r="J193" s="24">
        <f t="shared" si="161"/>
        <v>500</v>
      </c>
      <c r="K193" s="24">
        <f t="shared" si="161"/>
        <v>0</v>
      </c>
      <c r="L193" s="24">
        <f t="shared" si="161"/>
        <v>0</v>
      </c>
      <c r="M193" s="173" t="s">
        <v>283</v>
      </c>
      <c r="N193" s="3">
        <f t="shared" ref="N193:Q193" si="162">N195</f>
        <v>0</v>
      </c>
      <c r="O193" s="3">
        <f t="shared" si="162"/>
        <v>0</v>
      </c>
      <c r="P193" s="3">
        <f t="shared" si="162"/>
        <v>0</v>
      </c>
      <c r="Q193" s="3">
        <f t="shared" si="162"/>
        <v>0</v>
      </c>
      <c r="R193" s="22"/>
      <c r="S193" s="22"/>
      <c r="T193" s="22"/>
      <c r="U193" s="22"/>
      <c r="V193" s="22"/>
      <c r="W193" s="22"/>
    </row>
    <row r="194" spans="1:23" ht="27.75" customHeight="1" x14ac:dyDescent="0.25">
      <c r="A194" s="97"/>
      <c r="B194" s="98"/>
      <c r="C194" s="56" t="s">
        <v>7</v>
      </c>
      <c r="D194" s="3">
        <v>39.4</v>
      </c>
      <c r="E194" s="3">
        <v>39.4</v>
      </c>
      <c r="F194" s="24">
        <f t="shared" ref="F194" si="163">E194/D194*100</f>
        <v>100</v>
      </c>
      <c r="G194" s="24">
        <v>0</v>
      </c>
      <c r="H194" s="24">
        <v>0</v>
      </c>
      <c r="I194" s="24">
        <v>500.3</v>
      </c>
      <c r="J194" s="24">
        <v>500</v>
      </c>
      <c r="K194" s="24">
        <v>0</v>
      </c>
      <c r="L194" s="24">
        <v>0</v>
      </c>
      <c r="M194" s="173"/>
      <c r="N194" s="3"/>
      <c r="O194" s="3"/>
      <c r="P194" s="3"/>
      <c r="Q194" s="3"/>
      <c r="R194" s="22"/>
      <c r="S194" s="22"/>
      <c r="T194" s="22"/>
      <c r="U194" s="22"/>
      <c r="V194" s="22"/>
      <c r="W194" s="22"/>
    </row>
    <row r="195" spans="1:23" ht="42.75" customHeight="1" x14ac:dyDescent="0.25">
      <c r="A195" s="97"/>
      <c r="B195" s="98"/>
      <c r="C195" s="56" t="s">
        <v>223</v>
      </c>
      <c r="D195" s="3">
        <v>39.4</v>
      </c>
      <c r="E195" s="3">
        <v>39.4</v>
      </c>
      <c r="F195" s="24">
        <f t="shared" si="109"/>
        <v>100</v>
      </c>
      <c r="G195" s="24">
        <v>0</v>
      </c>
      <c r="H195" s="24">
        <v>0</v>
      </c>
      <c r="I195" s="24">
        <v>500.3</v>
      </c>
      <c r="J195" s="24">
        <v>500</v>
      </c>
      <c r="K195" s="24">
        <v>0</v>
      </c>
      <c r="L195" s="24">
        <v>0</v>
      </c>
      <c r="M195" s="173"/>
      <c r="N195" s="3">
        <v>0</v>
      </c>
      <c r="O195" s="3">
        <v>0</v>
      </c>
      <c r="P195" s="3">
        <v>0</v>
      </c>
      <c r="Q195" s="3">
        <v>0</v>
      </c>
      <c r="R195" s="22"/>
      <c r="S195" s="22"/>
      <c r="T195" s="22"/>
      <c r="U195" s="22"/>
      <c r="V195" s="22"/>
      <c r="W195" s="22"/>
    </row>
    <row r="196" spans="1:23" ht="30.75" hidden="1" customHeight="1" x14ac:dyDescent="0.25">
      <c r="A196" s="97" t="s">
        <v>206</v>
      </c>
      <c r="B196" s="98"/>
      <c r="C196" s="56" t="s">
        <v>6</v>
      </c>
      <c r="D196" s="3">
        <f>D197</f>
        <v>0</v>
      </c>
      <c r="E196" s="3">
        <f>E197</f>
        <v>0</v>
      </c>
      <c r="F196" s="24">
        <v>0</v>
      </c>
      <c r="G196" s="24"/>
      <c r="H196" s="24"/>
      <c r="I196" s="24"/>
      <c r="J196" s="24"/>
      <c r="K196" s="24"/>
      <c r="L196" s="24"/>
      <c r="M196" s="95"/>
      <c r="N196" s="3">
        <f t="shared" ref="N196:Q196" si="164">N197</f>
        <v>0</v>
      </c>
      <c r="O196" s="3">
        <f t="shared" si="164"/>
        <v>0</v>
      </c>
      <c r="P196" s="3">
        <f t="shared" si="164"/>
        <v>0</v>
      </c>
      <c r="Q196" s="3">
        <f t="shared" si="164"/>
        <v>0</v>
      </c>
      <c r="R196" s="22"/>
      <c r="S196" s="22"/>
      <c r="T196" s="22"/>
      <c r="U196" s="22"/>
      <c r="V196" s="22"/>
      <c r="W196" s="22"/>
    </row>
    <row r="197" spans="1:23" ht="28.5" hidden="1" customHeight="1" x14ac:dyDescent="0.25">
      <c r="A197" s="97"/>
      <c r="B197" s="98"/>
      <c r="C197" s="56" t="s">
        <v>7</v>
      </c>
      <c r="D197" s="3">
        <v>0</v>
      </c>
      <c r="E197" s="3">
        <v>0</v>
      </c>
      <c r="F197" s="24">
        <v>0</v>
      </c>
      <c r="G197" s="24"/>
      <c r="H197" s="24"/>
      <c r="I197" s="24"/>
      <c r="J197" s="24"/>
      <c r="K197" s="24"/>
      <c r="L197" s="24"/>
      <c r="M197" s="95"/>
      <c r="N197" s="3">
        <v>0</v>
      </c>
      <c r="O197" s="3">
        <v>0</v>
      </c>
      <c r="P197" s="3">
        <v>0</v>
      </c>
      <c r="Q197" s="3">
        <v>0</v>
      </c>
      <c r="R197" s="22"/>
      <c r="S197" s="22"/>
      <c r="T197" s="22"/>
      <c r="U197" s="22"/>
      <c r="V197" s="22"/>
      <c r="W197" s="22"/>
    </row>
    <row r="198" spans="1:23" ht="24.75" hidden="1" customHeight="1" x14ac:dyDescent="0.25">
      <c r="A198" s="97" t="s">
        <v>207</v>
      </c>
      <c r="B198" s="98"/>
      <c r="C198" s="56" t="s">
        <v>6</v>
      </c>
      <c r="D198" s="3">
        <f>D199</f>
        <v>0</v>
      </c>
      <c r="E198" s="3">
        <f>E199</f>
        <v>0</v>
      </c>
      <c r="F198" s="24">
        <v>0</v>
      </c>
      <c r="G198" s="24"/>
      <c r="H198" s="24"/>
      <c r="I198" s="24"/>
      <c r="J198" s="24"/>
      <c r="K198" s="24"/>
      <c r="L198" s="24"/>
      <c r="M198" s="95"/>
      <c r="N198" s="3">
        <f t="shared" ref="N198:Q198" si="165">N199</f>
        <v>0</v>
      </c>
      <c r="O198" s="3">
        <f t="shared" si="165"/>
        <v>0</v>
      </c>
      <c r="P198" s="3">
        <f t="shared" si="165"/>
        <v>0</v>
      </c>
      <c r="Q198" s="3">
        <f t="shared" si="165"/>
        <v>0</v>
      </c>
      <c r="R198" s="22"/>
      <c r="S198" s="22"/>
      <c r="T198" s="22"/>
      <c r="U198" s="22"/>
      <c r="V198" s="22"/>
      <c r="W198" s="22"/>
    </row>
    <row r="199" spans="1:23" ht="27" hidden="1" customHeight="1" x14ac:dyDescent="0.25">
      <c r="A199" s="97"/>
      <c r="B199" s="98"/>
      <c r="C199" s="56" t="s">
        <v>7</v>
      </c>
      <c r="D199" s="3">
        <v>0</v>
      </c>
      <c r="E199" s="3">
        <v>0</v>
      </c>
      <c r="F199" s="24">
        <v>0</v>
      </c>
      <c r="G199" s="24"/>
      <c r="H199" s="24"/>
      <c r="I199" s="24"/>
      <c r="J199" s="24"/>
      <c r="K199" s="24"/>
      <c r="L199" s="24"/>
      <c r="M199" s="95"/>
      <c r="N199" s="3">
        <v>0</v>
      </c>
      <c r="O199" s="3">
        <v>0</v>
      </c>
      <c r="P199" s="3">
        <v>0</v>
      </c>
      <c r="Q199" s="3">
        <v>0</v>
      </c>
      <c r="R199" s="22"/>
      <c r="S199" s="22"/>
      <c r="T199" s="22"/>
      <c r="U199" s="22"/>
      <c r="V199" s="22"/>
      <c r="W199" s="22"/>
    </row>
    <row r="200" spans="1:23" ht="45" hidden="1" customHeight="1" x14ac:dyDescent="0.25">
      <c r="A200" s="97"/>
      <c r="B200" s="98"/>
      <c r="C200" s="56" t="s">
        <v>140</v>
      </c>
      <c r="D200" s="3">
        <v>0</v>
      </c>
      <c r="E200" s="3">
        <v>0</v>
      </c>
      <c r="F200" s="24">
        <v>0</v>
      </c>
      <c r="G200" s="24"/>
      <c r="H200" s="24"/>
      <c r="I200" s="24"/>
      <c r="J200" s="24"/>
      <c r="K200" s="24"/>
      <c r="L200" s="24"/>
      <c r="M200" s="95"/>
      <c r="N200" s="3">
        <v>0</v>
      </c>
      <c r="O200" s="3">
        <v>0</v>
      </c>
      <c r="P200" s="3">
        <v>0</v>
      </c>
      <c r="Q200" s="3">
        <v>0</v>
      </c>
      <c r="R200" s="22"/>
      <c r="S200" s="22"/>
      <c r="T200" s="22"/>
      <c r="U200" s="22"/>
      <c r="V200" s="22"/>
      <c r="W200" s="22"/>
    </row>
    <row r="201" spans="1:23" ht="30.75" customHeight="1" x14ac:dyDescent="0.25">
      <c r="A201" s="142" t="s">
        <v>58</v>
      </c>
      <c r="B201" s="143"/>
      <c r="C201" s="58" t="s">
        <v>6</v>
      </c>
      <c r="D201" s="24">
        <f>D126+D132+D150+D186</f>
        <v>5792.3</v>
      </c>
      <c r="E201" s="24">
        <f>E126+E132+E150+E186</f>
        <v>2531.9</v>
      </c>
      <c r="F201" s="24">
        <f t="shared" ref="F201:F206" si="166">E201/D201*100</f>
        <v>43.711479032508677</v>
      </c>
      <c r="G201" s="24">
        <f>G203</f>
        <v>0</v>
      </c>
      <c r="H201" s="24">
        <f t="shared" ref="H201:L201" si="167">H203</f>
        <v>0</v>
      </c>
      <c r="I201" s="24">
        <f t="shared" si="167"/>
        <v>500.3</v>
      </c>
      <c r="J201" s="24">
        <f t="shared" si="167"/>
        <v>500</v>
      </c>
      <c r="K201" s="24">
        <f t="shared" si="167"/>
        <v>0</v>
      </c>
      <c r="L201" s="24">
        <f t="shared" si="167"/>
        <v>4000</v>
      </c>
      <c r="M201" s="94"/>
      <c r="N201" s="3">
        <f t="shared" ref="N201:O201" si="168">N202+N203</f>
        <v>0</v>
      </c>
      <c r="O201" s="3">
        <f t="shared" si="168"/>
        <v>0</v>
      </c>
      <c r="P201" s="3">
        <f t="shared" ref="P201:Q201" si="169">P202+P203</f>
        <v>0</v>
      </c>
      <c r="Q201" s="3">
        <f t="shared" si="169"/>
        <v>0</v>
      </c>
      <c r="R201" s="22"/>
      <c r="S201" s="22"/>
      <c r="T201" s="22"/>
      <c r="U201" s="22"/>
      <c r="V201" s="22"/>
      <c r="W201" s="22"/>
    </row>
    <row r="202" spans="1:23" ht="15.75" hidden="1" customHeight="1" x14ac:dyDescent="0.25">
      <c r="A202" s="154"/>
      <c r="B202" s="155"/>
      <c r="C202" s="57" t="s">
        <v>8</v>
      </c>
      <c r="D202" s="24">
        <f>D127+D133+D151+D187</f>
        <v>1039.7</v>
      </c>
      <c r="E202" s="24">
        <f>E151+E133</f>
        <v>0</v>
      </c>
      <c r="F202" s="24">
        <f t="shared" si="166"/>
        <v>0</v>
      </c>
      <c r="G202" s="24"/>
      <c r="H202" s="24"/>
      <c r="I202" s="24"/>
      <c r="J202" s="24"/>
      <c r="K202" s="24"/>
      <c r="L202" s="24"/>
      <c r="M202" s="37">
        <f>M151+M133</f>
        <v>0</v>
      </c>
      <c r="N202" s="3">
        <f>N151+N133</f>
        <v>0</v>
      </c>
      <c r="O202" s="3">
        <f>O151+O133</f>
        <v>0</v>
      </c>
      <c r="P202" s="3">
        <f>P151+P133</f>
        <v>0</v>
      </c>
      <c r="Q202" s="3">
        <f>Q151+Q133</f>
        <v>0</v>
      </c>
      <c r="R202" s="22"/>
      <c r="S202" s="22"/>
      <c r="T202" s="22"/>
      <c r="U202" s="22"/>
      <c r="V202" s="22"/>
      <c r="W202" s="22"/>
    </row>
    <row r="203" spans="1:23" x14ac:dyDescent="0.25">
      <c r="A203" s="154"/>
      <c r="B203" s="155"/>
      <c r="C203" s="57" t="s">
        <v>53</v>
      </c>
      <c r="D203" s="24">
        <f>D187+D152+D134+D128</f>
        <v>5792.3</v>
      </c>
      <c r="E203" s="24">
        <f>E187+E152+E134+E128</f>
        <v>2531.9</v>
      </c>
      <c r="F203" s="24">
        <f t="shared" si="166"/>
        <v>43.711479032508677</v>
      </c>
      <c r="G203" s="24">
        <f t="shared" ref="G203:L203" si="170">G194+G158+G134</f>
        <v>0</v>
      </c>
      <c r="H203" s="24">
        <f t="shared" si="170"/>
        <v>0</v>
      </c>
      <c r="I203" s="24">
        <f t="shared" si="170"/>
        <v>500.3</v>
      </c>
      <c r="J203" s="24">
        <f t="shared" si="170"/>
        <v>500</v>
      </c>
      <c r="K203" s="24">
        <f t="shared" si="170"/>
        <v>0</v>
      </c>
      <c r="L203" s="24">
        <f t="shared" si="170"/>
        <v>4000</v>
      </c>
      <c r="M203" s="37"/>
      <c r="N203" s="3">
        <f t="shared" ref="N203:O203" si="171">N205+N206</f>
        <v>0</v>
      </c>
      <c r="O203" s="3">
        <f t="shared" si="171"/>
        <v>0</v>
      </c>
      <c r="P203" s="3">
        <f t="shared" ref="P203:Q203" si="172">P205+P206</f>
        <v>0</v>
      </c>
      <c r="Q203" s="3">
        <f t="shared" si="172"/>
        <v>0</v>
      </c>
      <c r="R203" s="22"/>
      <c r="S203" s="22"/>
      <c r="T203" s="22"/>
      <c r="U203" s="22"/>
      <c r="V203" s="22"/>
      <c r="W203" s="22"/>
    </row>
    <row r="204" spans="1:23" ht="15.75" hidden="1" customHeight="1" x14ac:dyDescent="0.25">
      <c r="A204" s="154"/>
      <c r="B204" s="155"/>
      <c r="C204" s="57" t="s">
        <v>54</v>
      </c>
      <c r="D204" s="24"/>
      <c r="E204" s="24"/>
      <c r="F204" s="24" t="e">
        <f t="shared" si="166"/>
        <v>#DIV/0!</v>
      </c>
      <c r="G204" s="24"/>
      <c r="H204" s="24"/>
      <c r="I204" s="24"/>
      <c r="J204" s="24"/>
      <c r="K204" s="24"/>
      <c r="L204" s="24"/>
      <c r="M204" s="37"/>
      <c r="N204" s="3"/>
      <c r="O204" s="3"/>
      <c r="P204" s="3"/>
      <c r="Q204" s="3"/>
      <c r="R204" s="22"/>
      <c r="S204" s="22"/>
      <c r="T204" s="22"/>
      <c r="U204" s="22"/>
      <c r="V204" s="22"/>
      <c r="W204" s="22"/>
    </row>
    <row r="205" spans="1:23" ht="29.25" hidden="1" customHeight="1" x14ac:dyDescent="0.25">
      <c r="A205" s="154"/>
      <c r="B205" s="155"/>
      <c r="C205" s="57" t="s">
        <v>66</v>
      </c>
      <c r="D205" s="24">
        <f ca="1">E205+F205+M205+N205+O205+P205+Q205</f>
        <v>1626.1066150998317</v>
      </c>
      <c r="E205" s="24">
        <f>E154+E188+E136</f>
        <v>1531.9</v>
      </c>
      <c r="F205" s="24">
        <f t="shared" ca="1" si="166"/>
        <v>94.206615099831694</v>
      </c>
      <c r="G205" s="24"/>
      <c r="H205" s="24"/>
      <c r="I205" s="24"/>
      <c r="J205" s="24"/>
      <c r="K205" s="24"/>
      <c r="L205" s="24"/>
      <c r="M205" s="37"/>
      <c r="N205" s="3">
        <f t="shared" ref="N205:Q206" si="173">N154+N188+N136</f>
        <v>0</v>
      </c>
      <c r="O205" s="3">
        <f t="shared" si="173"/>
        <v>0</v>
      </c>
      <c r="P205" s="3">
        <f t="shared" si="173"/>
        <v>0</v>
      </c>
      <c r="Q205" s="3">
        <f t="shared" si="173"/>
        <v>0</v>
      </c>
      <c r="R205" s="22"/>
      <c r="S205" s="22"/>
      <c r="T205" s="22"/>
      <c r="U205" s="22"/>
      <c r="V205" s="22"/>
      <c r="W205" s="22"/>
    </row>
    <row r="206" spans="1:23" ht="68.25" hidden="1" customHeight="1" x14ac:dyDescent="0.25">
      <c r="A206" s="154"/>
      <c r="B206" s="155"/>
      <c r="C206" s="58" t="s">
        <v>141</v>
      </c>
      <c r="D206" s="24" t="e">
        <f ca="1">E206+F206+M206+N206+O206+P206+Q206</f>
        <v>#DIV/0!</v>
      </c>
      <c r="E206" s="24">
        <f>E155+E189+E137</f>
        <v>0</v>
      </c>
      <c r="F206" s="24" t="e">
        <f t="shared" ca="1" si="166"/>
        <v>#DIV/0!</v>
      </c>
      <c r="G206" s="24"/>
      <c r="H206" s="24"/>
      <c r="I206" s="24"/>
      <c r="J206" s="24"/>
      <c r="K206" s="24"/>
      <c r="L206" s="24"/>
      <c r="M206" s="37"/>
      <c r="N206" s="3">
        <f t="shared" si="173"/>
        <v>0</v>
      </c>
      <c r="O206" s="3">
        <f t="shared" si="173"/>
        <v>0</v>
      </c>
      <c r="P206" s="3">
        <f t="shared" si="173"/>
        <v>0</v>
      </c>
      <c r="Q206" s="3">
        <f t="shared" si="173"/>
        <v>0</v>
      </c>
      <c r="R206" s="22"/>
      <c r="S206" s="22"/>
      <c r="T206" s="22"/>
      <c r="U206" s="22"/>
      <c r="V206" s="22"/>
      <c r="W206" s="22"/>
    </row>
    <row r="207" spans="1:23" ht="40.5" customHeight="1" x14ac:dyDescent="0.25">
      <c r="A207" s="144"/>
      <c r="B207" s="145"/>
      <c r="C207" s="58" t="s">
        <v>140</v>
      </c>
      <c r="D207" s="24">
        <f>D195+D192+D143+D140</f>
        <v>5760.3</v>
      </c>
      <c r="E207" s="24">
        <f>E195+E192+E143+E140</f>
        <v>2531.9</v>
      </c>
      <c r="F207" s="24">
        <v>43.711479032508677</v>
      </c>
      <c r="G207" s="24">
        <f t="shared" ref="G207:L207" si="174">G195+G159+G145+G143+G140</f>
        <v>0</v>
      </c>
      <c r="H207" s="24">
        <f t="shared" si="174"/>
        <v>0</v>
      </c>
      <c r="I207" s="24">
        <f t="shared" si="174"/>
        <v>500.3</v>
      </c>
      <c r="J207" s="24">
        <f t="shared" si="174"/>
        <v>500</v>
      </c>
      <c r="K207" s="24">
        <f t="shared" si="174"/>
        <v>0</v>
      </c>
      <c r="L207" s="24">
        <f t="shared" si="174"/>
        <v>4000</v>
      </c>
      <c r="M207" s="37"/>
      <c r="N207" s="3">
        <f t="shared" ref="N207:Q207" si="175">N189</f>
        <v>0</v>
      </c>
      <c r="O207" s="3">
        <f t="shared" si="175"/>
        <v>0</v>
      </c>
      <c r="P207" s="3">
        <f t="shared" si="175"/>
        <v>0</v>
      </c>
      <c r="Q207" s="3">
        <f t="shared" si="175"/>
        <v>0</v>
      </c>
      <c r="R207" s="22"/>
      <c r="S207" s="22"/>
      <c r="T207" s="22"/>
      <c r="U207" s="22"/>
      <c r="V207" s="22"/>
      <c r="W207" s="22"/>
    </row>
    <row r="208" spans="1:23" ht="23.25" customHeight="1" x14ac:dyDescent="0.25">
      <c r="A208" s="122" t="s">
        <v>59</v>
      </c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4"/>
      <c r="P208" s="5"/>
      <c r="Q208" s="5"/>
      <c r="R208" s="22"/>
      <c r="S208" s="22"/>
      <c r="T208" s="22"/>
      <c r="U208" s="22"/>
      <c r="V208" s="22"/>
      <c r="W208" s="22"/>
    </row>
    <row r="209" spans="1:23" ht="15.75" customHeight="1" x14ac:dyDescent="0.25">
      <c r="A209" s="146" t="s">
        <v>60</v>
      </c>
      <c r="B209" s="149" t="s">
        <v>160</v>
      </c>
      <c r="C209" s="27" t="s">
        <v>6</v>
      </c>
      <c r="D209" s="3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39"/>
      <c r="N209" s="28">
        <v>0</v>
      </c>
      <c r="O209" s="28">
        <v>0</v>
      </c>
      <c r="P209" s="28">
        <v>0</v>
      </c>
      <c r="Q209" s="28">
        <v>0</v>
      </c>
      <c r="R209" s="22"/>
      <c r="S209" s="22"/>
      <c r="T209" s="22"/>
      <c r="U209" s="22"/>
      <c r="V209" s="22"/>
      <c r="W209" s="22"/>
    </row>
    <row r="210" spans="1:23" ht="27" customHeight="1" x14ac:dyDescent="0.25">
      <c r="A210" s="147"/>
      <c r="B210" s="150"/>
      <c r="C210" s="27" t="s">
        <v>8</v>
      </c>
      <c r="D210" s="3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39"/>
      <c r="N210" s="28">
        <v>0</v>
      </c>
      <c r="O210" s="28">
        <v>0</v>
      </c>
      <c r="P210" s="28">
        <v>0</v>
      </c>
      <c r="Q210" s="28">
        <v>0</v>
      </c>
      <c r="R210" s="22"/>
      <c r="S210" s="22"/>
      <c r="T210" s="22"/>
      <c r="U210" s="22"/>
      <c r="V210" s="22"/>
      <c r="W210" s="22"/>
    </row>
    <row r="211" spans="1:23" ht="27.75" customHeight="1" x14ac:dyDescent="0.25">
      <c r="A211" s="147"/>
      <c r="B211" s="150"/>
      <c r="C211" s="27" t="s">
        <v>55</v>
      </c>
      <c r="D211" s="3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39"/>
      <c r="N211" s="28">
        <v>0</v>
      </c>
      <c r="O211" s="28">
        <v>0</v>
      </c>
      <c r="P211" s="28">
        <v>0</v>
      </c>
      <c r="Q211" s="28">
        <v>0</v>
      </c>
      <c r="R211" s="22"/>
      <c r="S211" s="22"/>
      <c r="T211" s="22"/>
      <c r="U211" s="22"/>
      <c r="V211" s="22"/>
      <c r="W211" s="22"/>
    </row>
    <row r="212" spans="1:23" ht="15.75" hidden="1" customHeight="1" x14ac:dyDescent="0.25">
      <c r="A212" s="147"/>
      <c r="B212" s="150"/>
      <c r="C212" s="27" t="s">
        <v>0</v>
      </c>
      <c r="D212" s="3"/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39"/>
      <c r="N212" s="28"/>
      <c r="O212" s="28"/>
      <c r="P212" s="28"/>
      <c r="Q212" s="28"/>
      <c r="R212" s="22"/>
      <c r="S212" s="22"/>
      <c r="T212" s="22"/>
      <c r="U212" s="22"/>
      <c r="V212" s="22"/>
      <c r="W212" s="22"/>
    </row>
    <row r="213" spans="1:23" ht="29.25" hidden="1" customHeight="1" x14ac:dyDescent="0.25">
      <c r="A213" s="147"/>
      <c r="B213" s="150"/>
      <c r="C213" s="27" t="s">
        <v>66</v>
      </c>
      <c r="D213" s="3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39"/>
      <c r="N213" s="28">
        <v>0</v>
      </c>
      <c r="O213" s="28">
        <v>0</v>
      </c>
      <c r="P213" s="28">
        <v>0</v>
      </c>
      <c r="Q213" s="28">
        <v>0</v>
      </c>
      <c r="R213" s="22"/>
      <c r="S213" s="22"/>
      <c r="T213" s="22"/>
      <c r="U213" s="22"/>
      <c r="V213" s="22"/>
      <c r="W213" s="22"/>
    </row>
    <row r="214" spans="1:23" ht="108" hidden="1" customHeight="1" x14ac:dyDescent="0.25">
      <c r="A214" s="148"/>
      <c r="B214" s="151"/>
      <c r="C214" s="27" t="s">
        <v>141</v>
      </c>
      <c r="D214" s="3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39"/>
      <c r="N214" s="28">
        <v>0</v>
      </c>
      <c r="O214" s="28">
        <v>0</v>
      </c>
      <c r="P214" s="28">
        <v>0</v>
      </c>
      <c r="Q214" s="28">
        <v>0</v>
      </c>
      <c r="R214" s="22"/>
      <c r="S214" s="22"/>
      <c r="T214" s="22"/>
      <c r="U214" s="22"/>
      <c r="V214" s="22"/>
      <c r="W214" s="22"/>
    </row>
    <row r="215" spans="1:23" ht="15.75" customHeight="1" x14ac:dyDescent="0.25">
      <c r="A215" s="146" t="s">
        <v>62</v>
      </c>
      <c r="B215" s="149" t="s">
        <v>161</v>
      </c>
      <c r="C215" s="27" t="s">
        <v>6</v>
      </c>
      <c r="D215" s="3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39"/>
      <c r="N215" s="28">
        <v>0</v>
      </c>
      <c r="O215" s="28">
        <v>0</v>
      </c>
      <c r="P215" s="28">
        <v>0</v>
      </c>
      <c r="Q215" s="28">
        <v>0</v>
      </c>
      <c r="R215" s="22"/>
      <c r="S215" s="22"/>
      <c r="T215" s="22"/>
      <c r="U215" s="22"/>
      <c r="V215" s="22"/>
      <c r="W215" s="22"/>
    </row>
    <row r="216" spans="1:23" ht="33" customHeight="1" x14ac:dyDescent="0.25">
      <c r="A216" s="147"/>
      <c r="B216" s="150"/>
      <c r="C216" s="27" t="s">
        <v>8</v>
      </c>
      <c r="D216" s="3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39"/>
      <c r="N216" s="28">
        <v>0</v>
      </c>
      <c r="O216" s="28">
        <v>0</v>
      </c>
      <c r="P216" s="28">
        <v>0</v>
      </c>
      <c r="Q216" s="28">
        <v>0</v>
      </c>
      <c r="R216" s="22"/>
      <c r="S216" s="22"/>
      <c r="T216" s="22"/>
      <c r="U216" s="22"/>
      <c r="V216" s="22"/>
      <c r="W216" s="22"/>
    </row>
    <row r="217" spans="1:23" ht="29.25" customHeight="1" x14ac:dyDescent="0.25">
      <c r="A217" s="147"/>
      <c r="B217" s="150"/>
      <c r="C217" s="27" t="s">
        <v>55</v>
      </c>
      <c r="D217" s="3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39"/>
      <c r="N217" s="28">
        <v>0</v>
      </c>
      <c r="O217" s="28">
        <v>0</v>
      </c>
      <c r="P217" s="28">
        <v>0</v>
      </c>
      <c r="Q217" s="28">
        <v>0</v>
      </c>
      <c r="R217" s="22"/>
      <c r="S217" s="22"/>
      <c r="T217" s="22"/>
      <c r="U217" s="22"/>
      <c r="V217" s="22"/>
      <c r="W217" s="22"/>
    </row>
    <row r="218" spans="1:23" ht="15.75" hidden="1" customHeight="1" x14ac:dyDescent="0.25">
      <c r="A218" s="147"/>
      <c r="B218" s="150"/>
      <c r="C218" s="27" t="s">
        <v>0</v>
      </c>
      <c r="D218" s="3"/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39"/>
      <c r="N218" s="28"/>
      <c r="O218" s="28"/>
      <c r="P218" s="28"/>
      <c r="Q218" s="28"/>
      <c r="R218" s="22"/>
      <c r="S218" s="22"/>
      <c r="T218" s="22"/>
      <c r="U218" s="22"/>
      <c r="V218" s="22"/>
      <c r="W218" s="22"/>
    </row>
    <row r="219" spans="1:23" ht="31.5" hidden="1" customHeight="1" x14ac:dyDescent="0.25">
      <c r="A219" s="147"/>
      <c r="B219" s="150"/>
      <c r="C219" s="27" t="s">
        <v>66</v>
      </c>
      <c r="D219" s="3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39"/>
      <c r="N219" s="28">
        <v>0</v>
      </c>
      <c r="O219" s="28">
        <v>0</v>
      </c>
      <c r="P219" s="28">
        <v>0</v>
      </c>
      <c r="Q219" s="28">
        <v>0</v>
      </c>
      <c r="R219" s="22"/>
      <c r="S219" s="22"/>
      <c r="T219" s="22"/>
      <c r="U219" s="22"/>
      <c r="V219" s="22"/>
      <c r="W219" s="22"/>
    </row>
    <row r="220" spans="1:23" ht="107.25" hidden="1" customHeight="1" x14ac:dyDescent="0.25">
      <c r="A220" s="148"/>
      <c r="B220" s="151"/>
      <c r="C220" s="27" t="s">
        <v>141</v>
      </c>
      <c r="D220" s="3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39"/>
      <c r="N220" s="28">
        <v>0</v>
      </c>
      <c r="O220" s="28">
        <v>0</v>
      </c>
      <c r="P220" s="28">
        <v>0</v>
      </c>
      <c r="Q220" s="28">
        <v>0</v>
      </c>
      <c r="R220" s="22"/>
      <c r="S220" s="22"/>
      <c r="T220" s="22"/>
      <c r="U220" s="22"/>
      <c r="V220" s="22"/>
      <c r="W220" s="22"/>
    </row>
    <row r="221" spans="1:23" ht="15.75" customHeight="1" x14ac:dyDescent="0.25">
      <c r="A221" s="146" t="s">
        <v>65</v>
      </c>
      <c r="B221" s="149" t="s">
        <v>162</v>
      </c>
      <c r="C221" s="27" t="s">
        <v>6</v>
      </c>
      <c r="D221" s="3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39"/>
      <c r="N221" s="28">
        <v>0</v>
      </c>
      <c r="O221" s="28">
        <v>0</v>
      </c>
      <c r="P221" s="28">
        <v>0</v>
      </c>
      <c r="Q221" s="28">
        <v>0</v>
      </c>
      <c r="R221" s="22"/>
      <c r="S221" s="22"/>
      <c r="T221" s="22"/>
      <c r="U221" s="22"/>
      <c r="V221" s="22"/>
      <c r="W221" s="22"/>
    </row>
    <row r="222" spans="1:23" ht="31.5" customHeight="1" x14ac:dyDescent="0.25">
      <c r="A222" s="147"/>
      <c r="B222" s="150"/>
      <c r="C222" s="27" t="s">
        <v>8</v>
      </c>
      <c r="D222" s="3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39"/>
      <c r="N222" s="28">
        <v>0</v>
      </c>
      <c r="O222" s="28">
        <v>0</v>
      </c>
      <c r="P222" s="28">
        <v>0</v>
      </c>
      <c r="Q222" s="28">
        <v>0</v>
      </c>
      <c r="R222" s="22"/>
      <c r="S222" s="22"/>
      <c r="T222" s="22"/>
      <c r="U222" s="22"/>
      <c r="V222" s="22"/>
      <c r="W222" s="22"/>
    </row>
    <row r="223" spans="1:23" ht="30.75" customHeight="1" x14ac:dyDescent="0.25">
      <c r="A223" s="147"/>
      <c r="B223" s="150"/>
      <c r="C223" s="27" t="s">
        <v>55</v>
      </c>
      <c r="D223" s="3">
        <v>0</v>
      </c>
      <c r="E223" s="28">
        <v>0</v>
      </c>
      <c r="F223" s="4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39"/>
      <c r="N223" s="28">
        <v>0</v>
      </c>
      <c r="O223" s="28">
        <v>0</v>
      </c>
      <c r="P223" s="28">
        <v>0</v>
      </c>
      <c r="Q223" s="28">
        <v>0</v>
      </c>
      <c r="R223" s="22"/>
      <c r="S223" s="22"/>
      <c r="T223" s="22"/>
      <c r="U223" s="22"/>
      <c r="V223" s="22"/>
      <c r="W223" s="22"/>
    </row>
    <row r="224" spans="1:23" ht="15.75" hidden="1" customHeight="1" x14ac:dyDescent="0.25">
      <c r="A224" s="147"/>
      <c r="B224" s="150"/>
      <c r="C224" s="27" t="s">
        <v>0</v>
      </c>
      <c r="D224" s="3"/>
      <c r="E224" s="28"/>
      <c r="F224" s="4" t="e">
        <f t="shared" ref="F224:F233" si="176">E224/D224*100</f>
        <v>#DIV/0!</v>
      </c>
      <c r="G224" s="4"/>
      <c r="H224" s="4"/>
      <c r="I224" s="4"/>
      <c r="J224" s="4"/>
      <c r="K224" s="4"/>
      <c r="L224" s="4"/>
      <c r="M224" s="39"/>
      <c r="N224" s="28"/>
      <c r="O224" s="28"/>
      <c r="P224" s="28"/>
      <c r="Q224" s="28"/>
      <c r="R224" s="22"/>
      <c r="S224" s="22"/>
      <c r="T224" s="22"/>
      <c r="U224" s="22"/>
      <c r="V224" s="22"/>
      <c r="W224" s="22"/>
    </row>
    <row r="225" spans="1:26" ht="30.75" hidden="1" customHeight="1" x14ac:dyDescent="0.25">
      <c r="A225" s="147"/>
      <c r="B225" s="150"/>
      <c r="C225" s="27" t="s">
        <v>66</v>
      </c>
      <c r="D225" s="3">
        <v>0</v>
      </c>
      <c r="E225" s="28"/>
      <c r="F225" s="4" t="e">
        <f t="shared" si="176"/>
        <v>#DIV/0!</v>
      </c>
      <c r="G225" s="4"/>
      <c r="H225" s="4"/>
      <c r="I225" s="4"/>
      <c r="J225" s="4"/>
      <c r="K225" s="4"/>
      <c r="L225" s="4"/>
      <c r="M225" s="39"/>
      <c r="N225" s="28">
        <v>0</v>
      </c>
      <c r="O225" s="28">
        <v>0</v>
      </c>
      <c r="P225" s="28">
        <v>0</v>
      </c>
      <c r="Q225" s="28">
        <v>0</v>
      </c>
      <c r="R225" s="22"/>
      <c r="S225" s="22"/>
      <c r="T225" s="22"/>
      <c r="U225" s="22"/>
      <c r="V225" s="22"/>
      <c r="W225" s="22"/>
    </row>
    <row r="226" spans="1:26" ht="102.75" hidden="1" customHeight="1" x14ac:dyDescent="0.25">
      <c r="A226" s="148"/>
      <c r="B226" s="151"/>
      <c r="C226" s="27" t="s">
        <v>141</v>
      </c>
      <c r="D226" s="3">
        <v>0</v>
      </c>
      <c r="E226" s="28"/>
      <c r="F226" s="4" t="e">
        <f t="shared" si="176"/>
        <v>#DIV/0!</v>
      </c>
      <c r="G226" s="4"/>
      <c r="H226" s="4"/>
      <c r="I226" s="4"/>
      <c r="J226" s="4"/>
      <c r="K226" s="4"/>
      <c r="L226" s="4"/>
      <c r="M226" s="39"/>
      <c r="N226" s="28">
        <v>0</v>
      </c>
      <c r="O226" s="28">
        <v>0</v>
      </c>
      <c r="P226" s="28">
        <v>0</v>
      </c>
      <c r="Q226" s="28">
        <v>0</v>
      </c>
      <c r="R226" s="22"/>
      <c r="S226" s="22"/>
      <c r="T226" s="22"/>
      <c r="U226" s="22"/>
      <c r="V226" s="22"/>
      <c r="W226" s="22"/>
    </row>
    <row r="227" spans="1:26" ht="15" customHeight="1" x14ac:dyDescent="0.25">
      <c r="A227" s="118" t="s">
        <v>68</v>
      </c>
      <c r="B227" s="119" t="s">
        <v>167</v>
      </c>
      <c r="C227" s="68" t="s">
        <v>6</v>
      </c>
      <c r="D227" s="24">
        <f>D228+D229+D230</f>
        <v>1357926.5</v>
      </c>
      <c r="E227" s="24">
        <f t="shared" ref="E227" si="177">E228+E229+E230</f>
        <v>1355509.1</v>
      </c>
      <c r="F227" s="26">
        <f t="shared" si="176"/>
        <v>99.821978582787807</v>
      </c>
      <c r="G227" s="26">
        <f t="shared" ref="G227:L227" si="178">G228+G229+G230</f>
        <v>0</v>
      </c>
      <c r="H227" s="26">
        <f t="shared" si="178"/>
        <v>0</v>
      </c>
      <c r="I227" s="26">
        <f t="shared" si="178"/>
        <v>110440</v>
      </c>
      <c r="J227" s="26">
        <f t="shared" si="178"/>
        <v>110440</v>
      </c>
      <c r="K227" s="26">
        <f t="shared" si="178"/>
        <v>110440</v>
      </c>
      <c r="L227" s="26">
        <f t="shared" si="178"/>
        <v>148622</v>
      </c>
      <c r="M227" s="38"/>
      <c r="N227" s="4">
        <f t="shared" ref="N227:O227" si="179">N229+N228+N230</f>
        <v>0</v>
      </c>
      <c r="O227" s="4">
        <f t="shared" si="179"/>
        <v>0</v>
      </c>
      <c r="P227" s="25">
        <f t="shared" ref="P227:Q227" si="180">P229</f>
        <v>0</v>
      </c>
      <c r="Q227" s="25">
        <f t="shared" si="180"/>
        <v>0</v>
      </c>
      <c r="R227" s="22"/>
      <c r="S227" s="22"/>
      <c r="T227" s="22"/>
      <c r="U227" s="22"/>
      <c r="V227" s="22"/>
      <c r="W227" s="22"/>
    </row>
    <row r="228" spans="1:26" ht="20.25" customHeight="1" x14ac:dyDescent="0.25">
      <c r="A228" s="118"/>
      <c r="B228" s="119"/>
      <c r="C228" s="68" t="s">
        <v>79</v>
      </c>
      <c r="D228" s="24">
        <f>D241+D243</f>
        <v>35850.600000000006</v>
      </c>
      <c r="E228" s="24">
        <f>E241+E243</f>
        <v>35788.100000000006</v>
      </c>
      <c r="F228" s="26">
        <f t="shared" si="176"/>
        <v>99.825665400300139</v>
      </c>
      <c r="G228" s="26">
        <f t="shared" ref="G228:L228" si="181">G241+G243</f>
        <v>0</v>
      </c>
      <c r="H228" s="26">
        <f t="shared" si="181"/>
        <v>0</v>
      </c>
      <c r="I228" s="26">
        <f t="shared" si="181"/>
        <v>0</v>
      </c>
      <c r="J228" s="26">
        <f t="shared" si="181"/>
        <v>0</v>
      </c>
      <c r="K228" s="26">
        <f t="shared" si="181"/>
        <v>0</v>
      </c>
      <c r="L228" s="26">
        <f t="shared" si="181"/>
        <v>6120</v>
      </c>
      <c r="M228" s="38"/>
      <c r="N228" s="4">
        <f t="shared" ref="N228:O228" si="182">N241+N243</f>
        <v>0</v>
      </c>
      <c r="O228" s="4">
        <f t="shared" si="182"/>
        <v>0</v>
      </c>
      <c r="P228" s="4">
        <f t="shared" ref="P228:Q228" si="183">P241</f>
        <v>0</v>
      </c>
      <c r="Q228" s="4">
        <f t="shared" si="183"/>
        <v>0</v>
      </c>
      <c r="R228" s="22"/>
      <c r="S228" s="22"/>
      <c r="T228" s="22"/>
      <c r="U228" s="22"/>
      <c r="V228" s="22"/>
      <c r="W228" s="22"/>
    </row>
    <row r="229" spans="1:26" ht="32.25" customHeight="1" x14ac:dyDescent="0.25">
      <c r="A229" s="118"/>
      <c r="B229" s="119"/>
      <c r="C229" s="68" t="s">
        <v>8</v>
      </c>
      <c r="D229" s="24">
        <f>D235+D237+D239+D244</f>
        <v>1321894.7</v>
      </c>
      <c r="E229" s="24">
        <f>E235+E237+E239+E244</f>
        <v>1319596.8999999999</v>
      </c>
      <c r="F229" s="26">
        <f t="shared" si="176"/>
        <v>99.826173748937791</v>
      </c>
      <c r="G229" s="26">
        <f t="shared" ref="G229:L229" si="184">G235+G237+G239+G244</f>
        <v>0</v>
      </c>
      <c r="H229" s="26">
        <f t="shared" si="184"/>
        <v>0</v>
      </c>
      <c r="I229" s="26">
        <f t="shared" si="184"/>
        <v>110440</v>
      </c>
      <c r="J229" s="26">
        <f t="shared" si="184"/>
        <v>110440</v>
      </c>
      <c r="K229" s="26">
        <f t="shared" si="184"/>
        <v>110440</v>
      </c>
      <c r="L229" s="26">
        <f t="shared" si="184"/>
        <v>142458</v>
      </c>
      <c r="M229" s="38"/>
      <c r="N229" s="4">
        <f>N235+N237+N239+N250+N244</f>
        <v>0</v>
      </c>
      <c r="O229" s="4">
        <f>O235+O237+O239+O250+O244</f>
        <v>0</v>
      </c>
      <c r="P229" s="4">
        <f>P235+P237+P239+P244</f>
        <v>0</v>
      </c>
      <c r="Q229" s="4">
        <f>Q235+Q237+Q239+Q244</f>
        <v>0</v>
      </c>
      <c r="R229" s="22"/>
      <c r="S229" s="22"/>
      <c r="T229" s="22"/>
      <c r="U229" s="22"/>
      <c r="V229" s="22"/>
      <c r="W229" s="22"/>
    </row>
    <row r="230" spans="1:26" ht="19.5" customHeight="1" x14ac:dyDescent="0.25">
      <c r="A230" s="118"/>
      <c r="B230" s="119"/>
      <c r="C230" s="61" t="s">
        <v>16</v>
      </c>
      <c r="D230" s="24">
        <f>D232</f>
        <v>181.2</v>
      </c>
      <c r="E230" s="24">
        <f t="shared" ref="E230" si="185">E232</f>
        <v>124.1</v>
      </c>
      <c r="F230" s="26">
        <f t="shared" si="176"/>
        <v>68.487858719646795</v>
      </c>
      <c r="G230" s="26">
        <f t="shared" ref="G230:L230" si="186">G232</f>
        <v>0</v>
      </c>
      <c r="H230" s="26">
        <f t="shared" si="186"/>
        <v>0</v>
      </c>
      <c r="I230" s="26">
        <f t="shared" si="186"/>
        <v>0</v>
      </c>
      <c r="J230" s="26">
        <f t="shared" si="186"/>
        <v>0</v>
      </c>
      <c r="K230" s="26">
        <f t="shared" si="186"/>
        <v>0</v>
      </c>
      <c r="L230" s="26">
        <f t="shared" si="186"/>
        <v>44</v>
      </c>
      <c r="M230" s="38"/>
      <c r="N230" s="4">
        <f t="shared" ref="N230:Q230" si="187">N232+N233</f>
        <v>0</v>
      </c>
      <c r="O230" s="4">
        <f t="shared" si="187"/>
        <v>0</v>
      </c>
      <c r="P230" s="4">
        <f t="shared" si="187"/>
        <v>0</v>
      </c>
      <c r="Q230" s="4">
        <f t="shared" si="187"/>
        <v>0</v>
      </c>
      <c r="R230" s="22"/>
      <c r="S230" s="22"/>
      <c r="T230" s="22"/>
      <c r="U230" s="22"/>
      <c r="V230" s="22"/>
      <c r="W230" s="22"/>
    </row>
    <row r="231" spans="1:26" ht="12.75" hidden="1" customHeight="1" x14ac:dyDescent="0.25">
      <c r="A231" s="118"/>
      <c r="B231" s="119"/>
      <c r="C231" s="61" t="s">
        <v>54</v>
      </c>
      <c r="D231" s="24"/>
      <c r="E231" s="26"/>
      <c r="F231" s="26"/>
      <c r="G231" s="26"/>
      <c r="H231" s="26"/>
      <c r="I231" s="26"/>
      <c r="J231" s="26"/>
      <c r="K231" s="26"/>
      <c r="L231" s="26"/>
      <c r="M231" s="38"/>
      <c r="N231" s="4"/>
      <c r="O231" s="4"/>
      <c r="P231" s="4"/>
      <c r="Q231" s="4"/>
      <c r="R231" s="22"/>
      <c r="S231" s="22"/>
      <c r="T231" s="22"/>
      <c r="U231" s="22"/>
      <c r="V231" s="22"/>
      <c r="W231" s="22"/>
    </row>
    <row r="232" spans="1:26" ht="30" hidden="1" customHeight="1" x14ac:dyDescent="0.25">
      <c r="A232" s="118"/>
      <c r="B232" s="119"/>
      <c r="C232" s="61" t="s">
        <v>66</v>
      </c>
      <c r="D232" s="24">
        <f>D245</f>
        <v>181.2</v>
      </c>
      <c r="E232" s="24">
        <f t="shared" ref="E232" si="188">E247</f>
        <v>124.1</v>
      </c>
      <c r="F232" s="26">
        <f t="shared" si="176"/>
        <v>68.487858719646795</v>
      </c>
      <c r="G232" s="26">
        <f t="shared" ref="G232:L232" si="189">G245</f>
        <v>0</v>
      </c>
      <c r="H232" s="26">
        <f t="shared" si="189"/>
        <v>0</v>
      </c>
      <c r="I232" s="26">
        <f t="shared" si="189"/>
        <v>0</v>
      </c>
      <c r="J232" s="26">
        <f t="shared" si="189"/>
        <v>0</v>
      </c>
      <c r="K232" s="26">
        <f t="shared" si="189"/>
        <v>0</v>
      </c>
      <c r="L232" s="26">
        <f t="shared" si="189"/>
        <v>44</v>
      </c>
      <c r="M232" s="38"/>
      <c r="N232" s="4">
        <v>0</v>
      </c>
      <c r="O232" s="4">
        <v>0</v>
      </c>
      <c r="P232" s="4">
        <v>0</v>
      </c>
      <c r="Q232" s="4">
        <v>0</v>
      </c>
      <c r="R232" s="22"/>
      <c r="S232" s="22"/>
      <c r="T232" s="22"/>
      <c r="U232" s="22"/>
      <c r="V232" s="22"/>
      <c r="W232" s="22"/>
    </row>
    <row r="233" spans="1:26" ht="69" customHeight="1" x14ac:dyDescent="0.25">
      <c r="A233" s="118"/>
      <c r="B233" s="119"/>
      <c r="C233" s="68" t="s">
        <v>141</v>
      </c>
      <c r="D233" s="24">
        <f>D248</f>
        <v>181.2</v>
      </c>
      <c r="E233" s="24">
        <f t="shared" ref="E233" si="190">E248</f>
        <v>124.1</v>
      </c>
      <c r="F233" s="26">
        <f t="shared" si="176"/>
        <v>68.487858719646795</v>
      </c>
      <c r="G233" s="26">
        <f t="shared" ref="G233:L233" si="191">G248</f>
        <v>34</v>
      </c>
      <c r="H233" s="26">
        <f t="shared" si="191"/>
        <v>34</v>
      </c>
      <c r="I233" s="26">
        <f t="shared" si="191"/>
        <v>0</v>
      </c>
      <c r="J233" s="26">
        <f t="shared" si="191"/>
        <v>0</v>
      </c>
      <c r="K233" s="26">
        <f t="shared" si="191"/>
        <v>0</v>
      </c>
      <c r="L233" s="26">
        <f t="shared" si="191"/>
        <v>34</v>
      </c>
      <c r="M233" s="38"/>
      <c r="N233" s="4">
        <f t="shared" ref="N233:O233" si="192">N248</f>
        <v>0</v>
      </c>
      <c r="O233" s="4">
        <f t="shared" si="192"/>
        <v>0</v>
      </c>
      <c r="P233" s="4">
        <f t="shared" ref="P233:Q233" si="193">P248</f>
        <v>0</v>
      </c>
      <c r="Q233" s="4">
        <f t="shared" si="193"/>
        <v>0</v>
      </c>
      <c r="R233" s="22"/>
      <c r="S233" s="22"/>
      <c r="T233" s="22"/>
      <c r="U233" s="22"/>
      <c r="V233" s="22"/>
      <c r="W233" s="22"/>
    </row>
    <row r="234" spans="1:26" ht="73.150000000000006" customHeight="1" x14ac:dyDescent="0.25">
      <c r="A234" s="97" t="s">
        <v>69</v>
      </c>
      <c r="B234" s="98" t="s">
        <v>84</v>
      </c>
      <c r="C234" s="67" t="s">
        <v>6</v>
      </c>
      <c r="D234" s="3">
        <f>D235</f>
        <v>1255652.3999999999</v>
      </c>
      <c r="E234" s="3">
        <f>E235</f>
        <v>1254957.8</v>
      </c>
      <c r="F234" s="4">
        <f>E234/D234*100</f>
        <v>99.944682142924279</v>
      </c>
      <c r="G234" s="4">
        <f t="shared" ref="G234:L234" si="194">G235</f>
        <v>0</v>
      </c>
      <c r="H234" s="4">
        <f t="shared" si="194"/>
        <v>0</v>
      </c>
      <c r="I234" s="4">
        <f t="shared" si="194"/>
        <v>110000</v>
      </c>
      <c r="J234" s="4">
        <f t="shared" si="194"/>
        <v>110000</v>
      </c>
      <c r="K234" s="4">
        <f t="shared" si="194"/>
        <v>110000</v>
      </c>
      <c r="L234" s="4">
        <f t="shared" si="194"/>
        <v>130000</v>
      </c>
      <c r="M234" s="125" t="s">
        <v>238</v>
      </c>
      <c r="N234" s="4">
        <f t="shared" ref="N234:Q234" si="195">N235</f>
        <v>0</v>
      </c>
      <c r="O234" s="4">
        <f t="shared" si="195"/>
        <v>0</v>
      </c>
      <c r="P234" s="25">
        <f t="shared" si="195"/>
        <v>0</v>
      </c>
      <c r="Q234" s="25">
        <f t="shared" si="195"/>
        <v>0</v>
      </c>
      <c r="R234" s="22"/>
      <c r="S234" s="22"/>
      <c r="T234" s="22"/>
      <c r="U234" s="22"/>
      <c r="V234" s="22"/>
      <c r="W234" s="22"/>
    </row>
    <row r="235" spans="1:26" ht="66" customHeight="1" x14ac:dyDescent="0.25">
      <c r="A235" s="97"/>
      <c r="B235" s="98"/>
      <c r="C235" s="67" t="s">
        <v>8</v>
      </c>
      <c r="D235" s="3">
        <v>1255652.3999999999</v>
      </c>
      <c r="E235" s="3">
        <v>1254957.8</v>
      </c>
      <c r="F235" s="4">
        <f t="shared" ref="F235:F304" si="196">E235/D235*100</f>
        <v>99.944682142924279</v>
      </c>
      <c r="G235" s="4">
        <v>0</v>
      </c>
      <c r="H235" s="4">
        <v>0</v>
      </c>
      <c r="I235" s="4">
        <v>110000</v>
      </c>
      <c r="J235" s="4">
        <v>110000</v>
      </c>
      <c r="K235" s="4">
        <v>110000</v>
      </c>
      <c r="L235" s="4">
        <v>130000</v>
      </c>
      <c r="M235" s="127"/>
      <c r="N235" s="4">
        <v>0</v>
      </c>
      <c r="O235" s="4">
        <v>0</v>
      </c>
      <c r="P235" s="25">
        <v>0</v>
      </c>
      <c r="Q235" s="25">
        <v>0</v>
      </c>
      <c r="R235" s="22"/>
      <c r="S235" s="22"/>
      <c r="T235" s="22"/>
      <c r="U235" s="22"/>
      <c r="V235" s="22"/>
      <c r="W235" s="22"/>
    </row>
    <row r="236" spans="1:26" ht="33.6" customHeight="1" x14ac:dyDescent="0.25">
      <c r="A236" s="97" t="s">
        <v>70</v>
      </c>
      <c r="B236" s="98" t="s">
        <v>61</v>
      </c>
      <c r="C236" s="67" t="s">
        <v>6</v>
      </c>
      <c r="D236" s="88">
        <f>D237</f>
        <v>5046</v>
      </c>
      <c r="E236" s="88">
        <f>E237</f>
        <v>5044.5</v>
      </c>
      <c r="F236" s="89">
        <f t="shared" si="196"/>
        <v>99.970273483947679</v>
      </c>
      <c r="G236" s="4">
        <f t="shared" ref="G236:L236" si="197">G237</f>
        <v>0</v>
      </c>
      <c r="H236" s="4">
        <f t="shared" si="197"/>
        <v>0</v>
      </c>
      <c r="I236" s="4">
        <f t="shared" si="197"/>
        <v>440</v>
      </c>
      <c r="J236" s="4">
        <f t="shared" si="197"/>
        <v>440</v>
      </c>
      <c r="K236" s="4">
        <f t="shared" si="197"/>
        <v>440</v>
      </c>
      <c r="L236" s="4">
        <f t="shared" si="197"/>
        <v>440</v>
      </c>
      <c r="M236" s="125" t="s">
        <v>253</v>
      </c>
      <c r="N236" s="4">
        <f t="shared" ref="N236:Q236" si="198">N237</f>
        <v>0</v>
      </c>
      <c r="O236" s="4">
        <f t="shared" si="198"/>
        <v>0</v>
      </c>
      <c r="P236" s="25">
        <f t="shared" si="198"/>
        <v>0</v>
      </c>
      <c r="Q236" s="25">
        <f t="shared" si="198"/>
        <v>0</v>
      </c>
      <c r="R236" s="22"/>
      <c r="S236" s="22"/>
      <c r="T236" s="22"/>
      <c r="U236" s="22"/>
      <c r="V236" s="22"/>
      <c r="W236" s="22"/>
    </row>
    <row r="237" spans="1:26" ht="36" customHeight="1" x14ac:dyDescent="0.25">
      <c r="A237" s="97"/>
      <c r="B237" s="98"/>
      <c r="C237" s="67" t="s">
        <v>8</v>
      </c>
      <c r="D237" s="88">
        <v>5046</v>
      </c>
      <c r="E237" s="89">
        <v>5044.5</v>
      </c>
      <c r="F237" s="89">
        <f t="shared" si="196"/>
        <v>99.970273483947679</v>
      </c>
      <c r="G237" s="4">
        <v>0</v>
      </c>
      <c r="H237" s="4">
        <v>0</v>
      </c>
      <c r="I237" s="4">
        <v>440</v>
      </c>
      <c r="J237" s="4">
        <v>440</v>
      </c>
      <c r="K237" s="4">
        <v>440</v>
      </c>
      <c r="L237" s="4">
        <v>440</v>
      </c>
      <c r="M237" s="127"/>
      <c r="N237" s="4">
        <v>0</v>
      </c>
      <c r="O237" s="4">
        <v>0</v>
      </c>
      <c r="P237" s="4">
        <v>0</v>
      </c>
      <c r="Q237" s="4">
        <v>0</v>
      </c>
      <c r="R237" s="22"/>
      <c r="S237" s="22"/>
      <c r="T237" s="22"/>
      <c r="U237" s="22"/>
      <c r="V237" s="22"/>
      <c r="W237" s="22"/>
    </row>
    <row r="238" spans="1:26" ht="58.15" customHeight="1" x14ac:dyDescent="0.25">
      <c r="A238" s="97" t="s">
        <v>72</v>
      </c>
      <c r="B238" s="98" t="s">
        <v>85</v>
      </c>
      <c r="C238" s="67" t="s">
        <v>6</v>
      </c>
      <c r="D238" s="88">
        <f>D239</f>
        <v>58343.8</v>
      </c>
      <c r="E238" s="88">
        <f>E239</f>
        <v>56754.400000000001</v>
      </c>
      <c r="F238" s="89">
        <f t="shared" si="196"/>
        <v>97.275803084475115</v>
      </c>
      <c r="G238" s="4">
        <f t="shared" ref="G238:L238" si="199">G239</f>
        <v>0</v>
      </c>
      <c r="H238" s="4">
        <f t="shared" si="199"/>
        <v>0</v>
      </c>
      <c r="I238" s="4">
        <f t="shared" si="199"/>
        <v>0</v>
      </c>
      <c r="J238" s="4">
        <f t="shared" si="199"/>
        <v>0</v>
      </c>
      <c r="K238" s="4">
        <f t="shared" si="199"/>
        <v>0</v>
      </c>
      <c r="L238" s="4">
        <f t="shared" si="199"/>
        <v>11000</v>
      </c>
      <c r="M238" s="125" t="s">
        <v>242</v>
      </c>
      <c r="N238" s="4">
        <f t="shared" ref="N238:Q238" si="200">N239</f>
        <v>0</v>
      </c>
      <c r="O238" s="4">
        <f t="shared" si="200"/>
        <v>0</v>
      </c>
      <c r="P238" s="25">
        <f t="shared" si="200"/>
        <v>0</v>
      </c>
      <c r="Q238" s="25">
        <f t="shared" si="200"/>
        <v>0</v>
      </c>
      <c r="R238" s="22"/>
      <c r="S238" s="22"/>
      <c r="T238" s="22"/>
      <c r="U238" s="22"/>
      <c r="V238" s="22"/>
      <c r="W238" s="22"/>
    </row>
    <row r="239" spans="1:26" ht="45" customHeight="1" x14ac:dyDescent="0.25">
      <c r="A239" s="97"/>
      <c r="B239" s="98"/>
      <c r="C239" s="67" t="s">
        <v>8</v>
      </c>
      <c r="D239" s="88">
        <v>58343.8</v>
      </c>
      <c r="E239" s="89">
        <v>56754.400000000001</v>
      </c>
      <c r="F239" s="89">
        <f t="shared" si="196"/>
        <v>97.275803084475115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11000</v>
      </c>
      <c r="M239" s="127"/>
      <c r="N239" s="4">
        <v>0</v>
      </c>
      <c r="O239" s="4">
        <v>0</v>
      </c>
      <c r="P239" s="25">
        <v>0</v>
      </c>
      <c r="Q239" s="25">
        <v>0</v>
      </c>
      <c r="R239" s="22"/>
      <c r="S239" s="22"/>
      <c r="T239" s="22"/>
      <c r="U239" s="22"/>
      <c r="V239" s="22"/>
      <c r="W239" s="22"/>
      <c r="X239" s="6"/>
      <c r="Y239" s="6"/>
      <c r="Z239" s="6"/>
    </row>
    <row r="240" spans="1:26" ht="45" customHeight="1" x14ac:dyDescent="0.25">
      <c r="A240" s="97" t="s">
        <v>74</v>
      </c>
      <c r="B240" s="98" t="s">
        <v>168</v>
      </c>
      <c r="C240" s="67" t="s">
        <v>6</v>
      </c>
      <c r="D240" s="88">
        <f>D241</f>
        <v>33516.800000000003</v>
      </c>
      <c r="E240" s="88">
        <f>E241</f>
        <v>33464.300000000003</v>
      </c>
      <c r="F240" s="89">
        <f t="shared" si="196"/>
        <v>99.843362134810008</v>
      </c>
      <c r="G240" s="4">
        <f t="shared" ref="G240:L240" si="201">G241</f>
        <v>0</v>
      </c>
      <c r="H240" s="4">
        <f t="shared" si="201"/>
        <v>0</v>
      </c>
      <c r="I240" s="4">
        <f t="shared" si="201"/>
        <v>0</v>
      </c>
      <c r="J240" s="4">
        <f t="shared" si="201"/>
        <v>0</v>
      </c>
      <c r="K240" s="4">
        <f t="shared" si="201"/>
        <v>0</v>
      </c>
      <c r="L240" s="4">
        <f t="shared" si="201"/>
        <v>5288</v>
      </c>
      <c r="M240" s="125" t="s">
        <v>215</v>
      </c>
      <c r="N240" s="4">
        <f t="shared" ref="N240:Q240" si="202">N241</f>
        <v>0</v>
      </c>
      <c r="O240" s="4">
        <f t="shared" si="202"/>
        <v>0</v>
      </c>
      <c r="P240" s="4">
        <f t="shared" si="202"/>
        <v>0</v>
      </c>
      <c r="Q240" s="4">
        <f t="shared" si="202"/>
        <v>0</v>
      </c>
      <c r="R240" s="22"/>
      <c r="S240" s="22"/>
      <c r="T240" s="22"/>
      <c r="U240" s="22"/>
      <c r="V240" s="22"/>
      <c r="W240" s="22"/>
    </row>
    <row r="241" spans="1:24" ht="36.75" customHeight="1" x14ac:dyDescent="0.25">
      <c r="A241" s="97"/>
      <c r="B241" s="98"/>
      <c r="C241" s="67" t="s">
        <v>79</v>
      </c>
      <c r="D241" s="88">
        <v>33516.800000000003</v>
      </c>
      <c r="E241" s="89">
        <v>33464.300000000003</v>
      </c>
      <c r="F241" s="89">
        <f t="shared" si="196"/>
        <v>99.843362134810008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5288</v>
      </c>
      <c r="M241" s="127"/>
      <c r="N241" s="4">
        <v>0</v>
      </c>
      <c r="O241" s="4">
        <v>0</v>
      </c>
      <c r="P241" s="25">
        <v>0</v>
      </c>
      <c r="Q241" s="25">
        <v>0</v>
      </c>
      <c r="R241" s="22"/>
      <c r="S241" s="22"/>
      <c r="T241" s="22"/>
      <c r="U241" s="22"/>
      <c r="V241" s="22"/>
      <c r="W241" s="22"/>
    </row>
    <row r="242" spans="1:24" ht="15.75" customHeight="1" x14ac:dyDescent="0.25">
      <c r="A242" s="97" t="s">
        <v>93</v>
      </c>
      <c r="B242" s="98" t="s">
        <v>169</v>
      </c>
      <c r="C242" s="69" t="s">
        <v>6</v>
      </c>
      <c r="D242" s="88">
        <f>D243+D244+D245</f>
        <v>5367.5</v>
      </c>
      <c r="E242" s="88">
        <f>E243+E244+E245</f>
        <v>5288.1</v>
      </c>
      <c r="F242" s="89">
        <f t="shared" si="196"/>
        <v>98.520726595249187</v>
      </c>
      <c r="G242" s="4">
        <f t="shared" ref="G242:L242" si="203">G243+G244+G245</f>
        <v>0</v>
      </c>
      <c r="H242" s="4">
        <f t="shared" si="203"/>
        <v>0</v>
      </c>
      <c r="I242" s="4">
        <f t="shared" si="203"/>
        <v>0</v>
      </c>
      <c r="J242" s="4">
        <f t="shared" si="203"/>
        <v>0</v>
      </c>
      <c r="K242" s="4">
        <f t="shared" si="203"/>
        <v>0</v>
      </c>
      <c r="L242" s="4">
        <f t="shared" si="203"/>
        <v>1894</v>
      </c>
      <c r="M242" s="125" t="s">
        <v>269</v>
      </c>
      <c r="N242" s="4">
        <f t="shared" ref="N242:Q242" si="204">N243+N244+N245</f>
        <v>0</v>
      </c>
      <c r="O242" s="4">
        <f t="shared" si="204"/>
        <v>0</v>
      </c>
      <c r="P242" s="4">
        <f t="shared" si="204"/>
        <v>0</v>
      </c>
      <c r="Q242" s="4">
        <f t="shared" si="204"/>
        <v>0</v>
      </c>
      <c r="R242" s="22"/>
      <c r="S242" s="22"/>
      <c r="T242" s="22"/>
      <c r="U242" s="22"/>
      <c r="V242" s="22"/>
      <c r="W242" s="22"/>
    </row>
    <row r="243" spans="1:24" x14ac:dyDescent="0.25">
      <c r="A243" s="97"/>
      <c r="B243" s="98"/>
      <c r="C243" s="67" t="s">
        <v>79</v>
      </c>
      <c r="D243" s="88">
        <v>2333.8000000000002</v>
      </c>
      <c r="E243" s="89">
        <v>2323.8000000000002</v>
      </c>
      <c r="F243" s="89">
        <f t="shared" si="196"/>
        <v>99.571514268574859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832</v>
      </c>
      <c r="M243" s="126"/>
      <c r="N243" s="4">
        <v>0</v>
      </c>
      <c r="O243" s="4">
        <v>0</v>
      </c>
      <c r="P243" s="25">
        <v>0</v>
      </c>
      <c r="Q243" s="25">
        <v>0</v>
      </c>
      <c r="R243" s="22"/>
      <c r="S243" s="22"/>
      <c r="T243" s="22"/>
      <c r="U243" s="22"/>
      <c r="V243" s="22"/>
      <c r="W243" s="22"/>
    </row>
    <row r="244" spans="1:24" x14ac:dyDescent="0.25">
      <c r="A244" s="97"/>
      <c r="B244" s="98"/>
      <c r="C244" s="69" t="s">
        <v>8</v>
      </c>
      <c r="D244" s="88">
        <v>2852.5</v>
      </c>
      <c r="E244" s="89">
        <v>2840.2</v>
      </c>
      <c r="F244" s="89">
        <f t="shared" si="196"/>
        <v>99.56879929886064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1018</v>
      </c>
      <c r="M244" s="126"/>
      <c r="N244" s="4">
        <v>0</v>
      </c>
      <c r="O244" s="4">
        <v>0</v>
      </c>
      <c r="P244" s="25">
        <v>0</v>
      </c>
      <c r="Q244" s="25">
        <v>0</v>
      </c>
      <c r="R244" s="22"/>
      <c r="S244" s="22"/>
      <c r="T244" s="22"/>
      <c r="U244" s="22"/>
      <c r="V244" s="22"/>
      <c r="W244" s="22"/>
    </row>
    <row r="245" spans="1:24" ht="79.5" customHeight="1" x14ac:dyDescent="0.25">
      <c r="A245" s="97"/>
      <c r="B245" s="98"/>
      <c r="C245" s="69" t="s">
        <v>16</v>
      </c>
      <c r="D245" s="88">
        <f>D247</f>
        <v>181.2</v>
      </c>
      <c r="E245" s="88">
        <f>E247</f>
        <v>124.1</v>
      </c>
      <c r="F245" s="89">
        <f t="shared" si="196"/>
        <v>68.487858719646795</v>
      </c>
      <c r="G245" s="4">
        <v>0</v>
      </c>
      <c r="H245" s="4">
        <v>0</v>
      </c>
      <c r="I245" s="4">
        <f t="shared" ref="I245:K245" si="205">I248</f>
        <v>0</v>
      </c>
      <c r="J245" s="4">
        <f t="shared" si="205"/>
        <v>0</v>
      </c>
      <c r="K245" s="4">
        <f t="shared" si="205"/>
        <v>0</v>
      </c>
      <c r="L245" s="4">
        <v>44</v>
      </c>
      <c r="M245" s="127"/>
      <c r="N245" s="4">
        <f t="shared" ref="N245:Q245" si="206">N247+N248</f>
        <v>0</v>
      </c>
      <c r="O245" s="4">
        <f t="shared" si="206"/>
        <v>0</v>
      </c>
      <c r="P245" s="4">
        <f t="shared" si="206"/>
        <v>0</v>
      </c>
      <c r="Q245" s="4">
        <f t="shared" si="206"/>
        <v>0</v>
      </c>
      <c r="R245" s="22"/>
      <c r="S245" s="22"/>
      <c r="T245" s="22"/>
      <c r="U245" s="22"/>
      <c r="V245" s="22"/>
      <c r="W245" s="22"/>
      <c r="X245" s="6"/>
    </row>
    <row r="246" spans="1:24" hidden="1" x14ac:dyDescent="0.25">
      <c r="A246" s="97"/>
      <c r="B246" s="98"/>
      <c r="C246" s="69" t="s">
        <v>54</v>
      </c>
      <c r="D246" s="3"/>
      <c r="E246" s="29"/>
      <c r="F246" s="4"/>
      <c r="G246" s="4"/>
      <c r="H246" s="4"/>
      <c r="I246" s="4"/>
      <c r="J246" s="4"/>
      <c r="K246" s="4"/>
      <c r="L246" s="4"/>
      <c r="M246" s="38"/>
      <c r="N246" s="4"/>
      <c r="O246" s="4"/>
      <c r="P246" s="25"/>
      <c r="Q246" s="25"/>
      <c r="R246" s="22"/>
      <c r="S246" s="22"/>
      <c r="T246" s="22"/>
      <c r="U246" s="22"/>
      <c r="V246" s="22"/>
      <c r="W246" s="22"/>
    </row>
    <row r="247" spans="1:24" ht="0.75" customHeight="1" x14ac:dyDescent="0.25">
      <c r="A247" s="97"/>
      <c r="B247" s="98"/>
      <c r="C247" s="69" t="s">
        <v>66</v>
      </c>
      <c r="D247" s="3">
        <f>D248</f>
        <v>181.2</v>
      </c>
      <c r="E247" s="3">
        <f>E248</f>
        <v>124.1</v>
      </c>
      <c r="F247" s="4">
        <f t="shared" si="196"/>
        <v>68.487858719646795</v>
      </c>
      <c r="G247" s="4"/>
      <c r="H247" s="4"/>
      <c r="I247" s="4"/>
      <c r="J247" s="4"/>
      <c r="K247" s="4"/>
      <c r="L247" s="4"/>
      <c r="M247" s="38"/>
      <c r="N247" s="4">
        <v>0</v>
      </c>
      <c r="O247" s="4">
        <v>0</v>
      </c>
      <c r="P247" s="25">
        <v>0</v>
      </c>
      <c r="Q247" s="25">
        <v>0</v>
      </c>
      <c r="R247" s="22"/>
      <c r="S247" s="22"/>
      <c r="T247" s="22"/>
      <c r="U247" s="22"/>
      <c r="V247" s="22"/>
      <c r="W247" s="22"/>
    </row>
    <row r="248" spans="1:24" ht="52.5" customHeight="1" x14ac:dyDescent="0.25">
      <c r="A248" s="97"/>
      <c r="B248" s="98"/>
      <c r="C248" s="67" t="s">
        <v>141</v>
      </c>
      <c r="D248" s="3">
        <v>181.2</v>
      </c>
      <c r="E248" s="4">
        <v>124.1</v>
      </c>
      <c r="F248" s="4">
        <f t="shared" si="196"/>
        <v>68.487858719646795</v>
      </c>
      <c r="G248" s="4">
        <v>34</v>
      </c>
      <c r="H248" s="4">
        <v>34</v>
      </c>
      <c r="I248" s="4">
        <v>0</v>
      </c>
      <c r="J248" s="4">
        <v>0</v>
      </c>
      <c r="K248" s="4">
        <v>0</v>
      </c>
      <c r="L248" s="4">
        <v>34</v>
      </c>
      <c r="M248" s="38"/>
      <c r="N248" s="4">
        <v>0</v>
      </c>
      <c r="O248" s="4">
        <v>0</v>
      </c>
      <c r="P248" s="25">
        <v>0</v>
      </c>
      <c r="Q248" s="25">
        <v>0</v>
      </c>
      <c r="R248" s="22"/>
      <c r="S248" s="22"/>
      <c r="T248" s="22"/>
      <c r="U248" s="22"/>
      <c r="V248" s="22"/>
      <c r="W248" s="22"/>
    </row>
    <row r="249" spans="1:24" ht="24.75" hidden="1" customHeight="1" x14ac:dyDescent="0.25">
      <c r="A249" s="97"/>
      <c r="B249" s="98"/>
      <c r="C249" s="67"/>
      <c r="D249" s="3"/>
      <c r="E249" s="4"/>
      <c r="F249" s="4" t="e">
        <f t="shared" si="196"/>
        <v>#DIV/0!</v>
      </c>
      <c r="G249" s="4"/>
      <c r="H249" s="4"/>
      <c r="I249" s="4"/>
      <c r="J249" s="4"/>
      <c r="K249" s="4"/>
      <c r="L249" s="4"/>
      <c r="M249" s="38"/>
      <c r="N249" s="4"/>
      <c r="O249" s="4"/>
      <c r="P249" s="4"/>
      <c r="Q249" s="4"/>
      <c r="R249" s="22"/>
      <c r="S249" s="22"/>
      <c r="T249" s="22"/>
      <c r="U249" s="22"/>
      <c r="V249" s="22"/>
      <c r="W249" s="22"/>
    </row>
    <row r="250" spans="1:24" ht="47.25" hidden="1" customHeight="1" x14ac:dyDescent="0.25">
      <c r="A250" s="97"/>
      <c r="B250" s="98"/>
      <c r="C250" s="67"/>
      <c r="D250" s="3"/>
      <c r="E250" s="4"/>
      <c r="F250" s="4" t="e">
        <f t="shared" si="196"/>
        <v>#DIV/0!</v>
      </c>
      <c r="G250" s="4"/>
      <c r="H250" s="4"/>
      <c r="I250" s="4"/>
      <c r="J250" s="4"/>
      <c r="K250" s="4"/>
      <c r="L250" s="4"/>
      <c r="M250" s="38"/>
      <c r="N250" s="4"/>
      <c r="O250" s="4"/>
      <c r="P250" s="25"/>
      <c r="Q250" s="25"/>
      <c r="R250" s="22"/>
      <c r="S250" s="22"/>
      <c r="T250" s="22"/>
      <c r="U250" s="22"/>
      <c r="V250" s="22"/>
      <c r="W250" s="22"/>
    </row>
    <row r="251" spans="1:24" ht="33" customHeight="1" x14ac:dyDescent="0.25">
      <c r="A251" s="118" t="s">
        <v>75</v>
      </c>
      <c r="B251" s="119" t="s">
        <v>170</v>
      </c>
      <c r="C251" s="68" t="s">
        <v>6</v>
      </c>
      <c r="D251" s="24">
        <f>D252</f>
        <v>118396.9</v>
      </c>
      <c r="E251" s="24">
        <f>E252</f>
        <v>113505</v>
      </c>
      <c r="F251" s="26">
        <f t="shared" si="196"/>
        <v>95.868219522639535</v>
      </c>
      <c r="G251" s="26">
        <f t="shared" ref="G251:L251" si="207">G252</f>
        <v>0</v>
      </c>
      <c r="H251" s="26">
        <f t="shared" si="207"/>
        <v>0</v>
      </c>
      <c r="I251" s="26">
        <f t="shared" si="207"/>
        <v>11000</v>
      </c>
      <c r="J251" s="26">
        <f t="shared" si="207"/>
        <v>11000</v>
      </c>
      <c r="K251" s="26">
        <f t="shared" si="207"/>
        <v>11000</v>
      </c>
      <c r="L251" s="26">
        <f t="shared" si="207"/>
        <v>10000</v>
      </c>
      <c r="M251" s="125" t="s">
        <v>270</v>
      </c>
      <c r="N251" s="4">
        <f t="shared" ref="N251:Q251" si="208">N252</f>
        <v>0</v>
      </c>
      <c r="O251" s="4">
        <f t="shared" si="208"/>
        <v>0</v>
      </c>
      <c r="P251" s="25">
        <f t="shared" si="208"/>
        <v>0</v>
      </c>
      <c r="Q251" s="25">
        <f t="shared" si="208"/>
        <v>0</v>
      </c>
      <c r="R251" s="22"/>
      <c r="S251" s="22"/>
      <c r="T251" s="22"/>
      <c r="U251" s="22"/>
      <c r="V251" s="22"/>
      <c r="W251" s="22"/>
    </row>
    <row r="252" spans="1:24" ht="34.5" customHeight="1" x14ac:dyDescent="0.25">
      <c r="A252" s="118"/>
      <c r="B252" s="120"/>
      <c r="C252" s="68" t="s">
        <v>7</v>
      </c>
      <c r="D252" s="24">
        <v>118396.9</v>
      </c>
      <c r="E252" s="26">
        <v>113505</v>
      </c>
      <c r="F252" s="26">
        <f t="shared" si="196"/>
        <v>95.868219522639535</v>
      </c>
      <c r="G252" s="26">
        <v>0</v>
      </c>
      <c r="H252" s="26">
        <v>0</v>
      </c>
      <c r="I252" s="26">
        <v>11000</v>
      </c>
      <c r="J252" s="26">
        <v>11000</v>
      </c>
      <c r="K252" s="26">
        <v>11000</v>
      </c>
      <c r="L252" s="26">
        <v>10000</v>
      </c>
      <c r="M252" s="126"/>
      <c r="N252" s="4">
        <v>0</v>
      </c>
      <c r="O252" s="4">
        <v>0</v>
      </c>
      <c r="P252" s="25">
        <v>0</v>
      </c>
      <c r="Q252" s="25">
        <v>0</v>
      </c>
      <c r="R252" s="22"/>
      <c r="S252" s="22"/>
      <c r="T252" s="22"/>
      <c r="U252" s="22"/>
      <c r="V252" s="22"/>
      <c r="W252" s="22"/>
    </row>
    <row r="253" spans="1:24" ht="24" hidden="1" customHeight="1" x14ac:dyDescent="0.25">
      <c r="A253" s="97" t="s">
        <v>63</v>
      </c>
      <c r="B253" s="98" t="s">
        <v>64</v>
      </c>
      <c r="C253" s="67" t="s">
        <v>6</v>
      </c>
      <c r="D253" s="3">
        <v>0</v>
      </c>
      <c r="E253" s="4"/>
      <c r="F253" s="4" t="e">
        <f t="shared" si="196"/>
        <v>#DIV/0!</v>
      </c>
      <c r="G253" s="4"/>
      <c r="H253" s="4"/>
      <c r="I253" s="4"/>
      <c r="J253" s="4"/>
      <c r="K253" s="4"/>
      <c r="L253" s="4"/>
      <c r="M253" s="126"/>
      <c r="N253" s="4">
        <f t="shared" ref="N253:Q253" si="209">N254</f>
        <v>0</v>
      </c>
      <c r="O253" s="4">
        <f t="shared" si="209"/>
        <v>0</v>
      </c>
      <c r="P253" s="4">
        <f t="shared" si="209"/>
        <v>0</v>
      </c>
      <c r="Q253" s="4">
        <f t="shared" si="209"/>
        <v>0</v>
      </c>
      <c r="R253" s="22"/>
      <c r="S253" s="22"/>
      <c r="T253" s="22"/>
      <c r="U253" s="22"/>
      <c r="V253" s="22"/>
      <c r="W253" s="22"/>
    </row>
    <row r="254" spans="1:24" ht="30" hidden="1" customHeight="1" x14ac:dyDescent="0.25">
      <c r="A254" s="97"/>
      <c r="B254" s="98"/>
      <c r="C254" s="67" t="s">
        <v>7</v>
      </c>
      <c r="D254" s="3">
        <v>0</v>
      </c>
      <c r="E254" s="4"/>
      <c r="F254" s="4" t="e">
        <f t="shared" si="196"/>
        <v>#DIV/0!</v>
      </c>
      <c r="G254" s="4"/>
      <c r="H254" s="4"/>
      <c r="I254" s="4"/>
      <c r="J254" s="4"/>
      <c r="K254" s="4"/>
      <c r="L254" s="4"/>
      <c r="M254" s="126"/>
      <c r="N254" s="5">
        <v>0</v>
      </c>
      <c r="O254" s="5">
        <v>0</v>
      </c>
      <c r="P254" s="5">
        <v>0</v>
      </c>
      <c r="Q254" s="5">
        <v>0</v>
      </c>
      <c r="R254" s="22"/>
      <c r="S254" s="22"/>
      <c r="T254" s="22"/>
      <c r="U254" s="22"/>
      <c r="V254" s="22"/>
      <c r="W254" s="22"/>
    </row>
    <row r="255" spans="1:24" ht="36.75" customHeight="1" x14ac:dyDescent="0.25">
      <c r="A255" s="118" t="s">
        <v>76</v>
      </c>
      <c r="B255" s="119" t="s">
        <v>175</v>
      </c>
      <c r="C255" s="61" t="s">
        <v>6</v>
      </c>
      <c r="D255" s="24">
        <f>D257</f>
        <v>225173</v>
      </c>
      <c r="E255" s="24">
        <f>E257</f>
        <v>206691.80000000002</v>
      </c>
      <c r="F255" s="26">
        <f t="shared" si="196"/>
        <v>91.79244403192213</v>
      </c>
      <c r="G255" s="26">
        <f t="shared" ref="G255:L255" si="210">G257</f>
        <v>0</v>
      </c>
      <c r="H255" s="26">
        <f t="shared" si="210"/>
        <v>0</v>
      </c>
      <c r="I255" s="26">
        <f t="shared" si="210"/>
        <v>22100</v>
      </c>
      <c r="J255" s="26">
        <f t="shared" si="210"/>
        <v>22050</v>
      </c>
      <c r="K255" s="26">
        <f t="shared" si="210"/>
        <v>21550</v>
      </c>
      <c r="L255" s="26">
        <f t="shared" si="210"/>
        <v>20595.7</v>
      </c>
      <c r="M255" s="126"/>
      <c r="N255" s="4">
        <f t="shared" ref="N255:Q255" si="211">N256+N257</f>
        <v>0</v>
      </c>
      <c r="O255" s="4">
        <f t="shared" si="211"/>
        <v>0</v>
      </c>
      <c r="P255" s="25">
        <f t="shared" si="211"/>
        <v>0</v>
      </c>
      <c r="Q255" s="25">
        <f t="shared" si="211"/>
        <v>0</v>
      </c>
      <c r="R255" s="22"/>
      <c r="S255" s="22"/>
      <c r="T255" s="22"/>
      <c r="U255" s="22"/>
      <c r="V255" s="22"/>
      <c r="W255" s="22"/>
      <c r="X255" s="6"/>
    </row>
    <row r="256" spans="1:24" ht="25.5" hidden="1" customHeight="1" x14ac:dyDescent="0.25">
      <c r="A256" s="118"/>
      <c r="B256" s="120"/>
      <c r="C256" s="61" t="s">
        <v>8</v>
      </c>
      <c r="D256" s="24">
        <v>0</v>
      </c>
      <c r="E256" s="26"/>
      <c r="F256" s="26" t="e">
        <f t="shared" si="196"/>
        <v>#DIV/0!</v>
      </c>
      <c r="G256" s="26"/>
      <c r="H256" s="26"/>
      <c r="I256" s="26"/>
      <c r="J256" s="26"/>
      <c r="K256" s="26"/>
      <c r="L256" s="26"/>
      <c r="M256" s="126"/>
      <c r="N256" s="4">
        <v>0</v>
      </c>
      <c r="O256" s="4">
        <v>0</v>
      </c>
      <c r="P256" s="4">
        <v>0</v>
      </c>
      <c r="Q256" s="4">
        <v>0</v>
      </c>
      <c r="R256" s="22"/>
      <c r="S256" s="22"/>
      <c r="T256" s="22"/>
      <c r="U256" s="22"/>
      <c r="V256" s="22"/>
      <c r="W256" s="22"/>
    </row>
    <row r="257" spans="1:23" ht="33" customHeight="1" x14ac:dyDescent="0.25">
      <c r="A257" s="118"/>
      <c r="B257" s="120"/>
      <c r="C257" s="61" t="s">
        <v>7</v>
      </c>
      <c r="D257" s="24">
        <f>D262+D264+D266</f>
        <v>225173</v>
      </c>
      <c r="E257" s="24">
        <f>E262+E264+E266</f>
        <v>206691.80000000002</v>
      </c>
      <c r="F257" s="26">
        <f t="shared" si="196"/>
        <v>91.79244403192213</v>
      </c>
      <c r="G257" s="26">
        <v>0</v>
      </c>
      <c r="H257" s="26">
        <v>0</v>
      </c>
      <c r="I257" s="26">
        <f t="shared" ref="I257:L257" si="212">I262+I264+I266</f>
        <v>22100</v>
      </c>
      <c r="J257" s="26">
        <f t="shared" si="212"/>
        <v>22050</v>
      </c>
      <c r="K257" s="26">
        <f t="shared" si="212"/>
        <v>21550</v>
      </c>
      <c r="L257" s="26">
        <f t="shared" si="212"/>
        <v>20595.7</v>
      </c>
      <c r="M257" s="126"/>
      <c r="N257" s="4">
        <f>N259+N260</f>
        <v>0</v>
      </c>
      <c r="O257" s="4">
        <f>O259+O260</f>
        <v>0</v>
      </c>
      <c r="P257" s="4">
        <f t="shared" ref="P257:Q257" si="213">P259+P260</f>
        <v>0</v>
      </c>
      <c r="Q257" s="4">
        <f t="shared" si="213"/>
        <v>0</v>
      </c>
      <c r="R257" s="22"/>
      <c r="S257" s="22"/>
      <c r="T257" s="22"/>
      <c r="U257" s="22"/>
      <c r="V257" s="22"/>
      <c r="W257" s="22"/>
    </row>
    <row r="258" spans="1:23" ht="15.75" hidden="1" customHeight="1" x14ac:dyDescent="0.25">
      <c r="A258" s="118"/>
      <c r="B258" s="120"/>
      <c r="C258" s="61" t="s">
        <v>54</v>
      </c>
      <c r="D258" s="24"/>
      <c r="E258" s="46"/>
      <c r="F258" s="26" t="e">
        <f t="shared" si="196"/>
        <v>#DIV/0!</v>
      </c>
      <c r="G258" s="26"/>
      <c r="H258" s="26"/>
      <c r="I258" s="26"/>
      <c r="J258" s="26"/>
      <c r="K258" s="26"/>
      <c r="L258" s="26"/>
      <c r="M258" s="126"/>
      <c r="N258" s="4"/>
      <c r="O258" s="4"/>
      <c r="P258" s="25"/>
      <c r="Q258" s="25"/>
      <c r="R258" s="22"/>
      <c r="S258" s="22"/>
      <c r="T258" s="22"/>
      <c r="U258" s="22"/>
      <c r="V258" s="22"/>
      <c r="W258" s="22"/>
    </row>
    <row r="259" spans="1:23" ht="25.5" hidden="1" customHeight="1" x14ac:dyDescent="0.25">
      <c r="A259" s="118"/>
      <c r="B259" s="120"/>
      <c r="C259" s="61" t="s">
        <v>66</v>
      </c>
      <c r="D259" s="24"/>
      <c r="E259" s="26"/>
      <c r="F259" s="26" t="e">
        <f t="shared" si="196"/>
        <v>#DIV/0!</v>
      </c>
      <c r="G259" s="26"/>
      <c r="H259" s="26"/>
      <c r="I259" s="26"/>
      <c r="J259" s="26"/>
      <c r="K259" s="26"/>
      <c r="L259" s="26"/>
      <c r="M259" s="126"/>
      <c r="N259" s="4">
        <f t="shared" ref="N259:Q259" si="214">N262+N264</f>
        <v>0</v>
      </c>
      <c r="O259" s="4">
        <f t="shared" si="214"/>
        <v>0</v>
      </c>
      <c r="P259" s="4">
        <f t="shared" si="214"/>
        <v>0</v>
      </c>
      <c r="Q259" s="4">
        <f t="shared" si="214"/>
        <v>0</v>
      </c>
      <c r="R259" s="22"/>
      <c r="S259" s="22"/>
      <c r="T259" s="22"/>
      <c r="U259" s="22"/>
      <c r="V259" s="22"/>
      <c r="W259" s="22"/>
    </row>
    <row r="260" spans="1:23" ht="51.75" hidden="1" customHeight="1" x14ac:dyDescent="0.25">
      <c r="A260" s="118"/>
      <c r="B260" s="120"/>
      <c r="C260" s="68" t="s">
        <v>141</v>
      </c>
      <c r="D260" s="24">
        <v>0</v>
      </c>
      <c r="E260" s="26"/>
      <c r="F260" s="26" t="e">
        <f t="shared" si="196"/>
        <v>#DIV/0!</v>
      </c>
      <c r="G260" s="26"/>
      <c r="H260" s="26"/>
      <c r="I260" s="26"/>
      <c r="J260" s="26"/>
      <c r="K260" s="26"/>
      <c r="L260" s="26"/>
      <c r="M260" s="126"/>
      <c r="N260" s="4">
        <v>0</v>
      </c>
      <c r="O260" s="4">
        <v>0</v>
      </c>
      <c r="P260" s="4">
        <v>0</v>
      </c>
      <c r="Q260" s="4">
        <v>0</v>
      </c>
      <c r="R260" s="22"/>
      <c r="S260" s="22"/>
      <c r="T260" s="22"/>
      <c r="U260" s="22"/>
      <c r="V260" s="22"/>
      <c r="W260" s="22"/>
    </row>
    <row r="261" spans="1:23" ht="27.75" customHeight="1" x14ac:dyDescent="0.25">
      <c r="A261" s="97" t="s">
        <v>192</v>
      </c>
      <c r="B261" s="98" t="s">
        <v>105</v>
      </c>
      <c r="C261" s="67" t="s">
        <v>6</v>
      </c>
      <c r="D261" s="3">
        <f>D262</f>
        <v>220952.4</v>
      </c>
      <c r="E261" s="3">
        <f>E262</f>
        <v>202630.1</v>
      </c>
      <c r="F261" s="4">
        <f t="shared" si="196"/>
        <v>91.707580456243065</v>
      </c>
      <c r="G261" s="4">
        <f t="shared" ref="G261:L261" si="215">G262</f>
        <v>0</v>
      </c>
      <c r="H261" s="4">
        <f t="shared" si="215"/>
        <v>0</v>
      </c>
      <c r="I261" s="4">
        <f t="shared" si="215"/>
        <v>22000</v>
      </c>
      <c r="J261" s="4">
        <f t="shared" si="215"/>
        <v>22000</v>
      </c>
      <c r="K261" s="4">
        <f t="shared" si="215"/>
        <v>21500</v>
      </c>
      <c r="L261" s="4">
        <f t="shared" si="215"/>
        <v>20000</v>
      </c>
      <c r="M261" s="126"/>
      <c r="N261" s="4">
        <f t="shared" ref="N261:Q261" si="216">N262</f>
        <v>0</v>
      </c>
      <c r="O261" s="4">
        <f t="shared" si="216"/>
        <v>0</v>
      </c>
      <c r="P261" s="4">
        <f t="shared" si="216"/>
        <v>0</v>
      </c>
      <c r="Q261" s="4">
        <f t="shared" si="216"/>
        <v>0</v>
      </c>
      <c r="R261" s="22"/>
      <c r="S261" s="22"/>
      <c r="T261" s="22"/>
      <c r="U261" s="22"/>
      <c r="V261" s="22"/>
      <c r="W261" s="22"/>
    </row>
    <row r="262" spans="1:23" ht="29.25" customHeight="1" x14ac:dyDescent="0.25">
      <c r="A262" s="97"/>
      <c r="B262" s="98"/>
      <c r="C262" s="67" t="s">
        <v>7</v>
      </c>
      <c r="D262" s="3">
        <v>220952.4</v>
      </c>
      <c r="E262" s="4">
        <v>202630.1</v>
      </c>
      <c r="F262" s="4">
        <f t="shared" si="196"/>
        <v>91.707580456243065</v>
      </c>
      <c r="G262" s="4">
        <v>0</v>
      </c>
      <c r="H262" s="4">
        <v>0</v>
      </c>
      <c r="I262" s="4">
        <v>22000</v>
      </c>
      <c r="J262" s="4">
        <v>22000</v>
      </c>
      <c r="K262" s="4">
        <v>21500</v>
      </c>
      <c r="L262" s="4">
        <v>20000</v>
      </c>
      <c r="M262" s="126"/>
      <c r="N262" s="4">
        <v>0</v>
      </c>
      <c r="O262" s="4">
        <v>0</v>
      </c>
      <c r="P262" s="25">
        <v>0</v>
      </c>
      <c r="Q262" s="25">
        <v>0</v>
      </c>
      <c r="R262" s="22"/>
      <c r="S262" s="22"/>
      <c r="T262" s="22"/>
      <c r="U262" s="22"/>
      <c r="V262" s="22"/>
      <c r="W262" s="22"/>
    </row>
    <row r="263" spans="1:23" ht="27" customHeight="1" x14ac:dyDescent="0.25">
      <c r="A263" s="97" t="s">
        <v>193</v>
      </c>
      <c r="B263" s="98" t="s">
        <v>67</v>
      </c>
      <c r="C263" s="67" t="s">
        <v>6</v>
      </c>
      <c r="D263" s="3">
        <f>D264</f>
        <v>1635.1</v>
      </c>
      <c r="E263" s="3">
        <f>E264</f>
        <v>1635.1</v>
      </c>
      <c r="F263" s="4">
        <f t="shared" si="196"/>
        <v>100</v>
      </c>
      <c r="G263" s="4">
        <f t="shared" ref="G263:L263" si="217">G264</f>
        <v>0</v>
      </c>
      <c r="H263" s="4">
        <f t="shared" si="217"/>
        <v>0</v>
      </c>
      <c r="I263" s="4">
        <f t="shared" si="217"/>
        <v>100</v>
      </c>
      <c r="J263" s="4">
        <f t="shared" si="217"/>
        <v>50</v>
      </c>
      <c r="K263" s="4">
        <f t="shared" si="217"/>
        <v>50</v>
      </c>
      <c r="L263" s="4">
        <f t="shared" si="217"/>
        <v>180</v>
      </c>
      <c r="M263" s="126"/>
      <c r="N263" s="4">
        <f t="shared" ref="N263:Q263" si="218">N264</f>
        <v>0</v>
      </c>
      <c r="O263" s="4">
        <f t="shared" si="218"/>
        <v>0</v>
      </c>
      <c r="P263" s="25">
        <f t="shared" si="218"/>
        <v>0</v>
      </c>
      <c r="Q263" s="25">
        <f t="shared" si="218"/>
        <v>0</v>
      </c>
      <c r="R263" s="22"/>
      <c r="S263" s="22"/>
      <c r="T263" s="22"/>
      <c r="U263" s="22"/>
      <c r="V263" s="22"/>
      <c r="W263" s="22"/>
    </row>
    <row r="264" spans="1:23" ht="26.25" customHeight="1" x14ac:dyDescent="0.25">
      <c r="A264" s="97"/>
      <c r="B264" s="98"/>
      <c r="C264" s="67" t="s">
        <v>7</v>
      </c>
      <c r="D264" s="3">
        <v>1635.1</v>
      </c>
      <c r="E264" s="4">
        <v>1635.1</v>
      </c>
      <c r="F264" s="4">
        <f t="shared" si="196"/>
        <v>100</v>
      </c>
      <c r="G264" s="4">
        <v>0</v>
      </c>
      <c r="H264" s="4">
        <v>0</v>
      </c>
      <c r="I264" s="4">
        <v>100</v>
      </c>
      <c r="J264" s="4">
        <v>50</v>
      </c>
      <c r="K264" s="4">
        <v>50</v>
      </c>
      <c r="L264" s="4">
        <v>180</v>
      </c>
      <c r="M264" s="126"/>
      <c r="N264" s="4">
        <v>0</v>
      </c>
      <c r="O264" s="4">
        <v>0</v>
      </c>
      <c r="P264" s="5">
        <v>0</v>
      </c>
      <c r="Q264" s="5">
        <v>0</v>
      </c>
      <c r="R264" s="22"/>
      <c r="S264" s="22"/>
      <c r="T264" s="22"/>
      <c r="U264" s="22"/>
      <c r="V264" s="22"/>
      <c r="W264" s="22"/>
    </row>
    <row r="265" spans="1:23" ht="26.25" customHeight="1" x14ac:dyDescent="0.25">
      <c r="A265" s="135" t="s">
        <v>209</v>
      </c>
      <c r="B265" s="156" t="s">
        <v>210</v>
      </c>
      <c r="C265" s="67" t="s">
        <v>6</v>
      </c>
      <c r="D265" s="3">
        <f>D266</f>
        <v>2585.5</v>
      </c>
      <c r="E265" s="3">
        <f>E266</f>
        <v>2426.6</v>
      </c>
      <c r="F265" s="4">
        <f t="shared" si="196"/>
        <v>93.854186811061695</v>
      </c>
      <c r="G265" s="4">
        <f t="shared" ref="G265:L265" si="219">G266</f>
        <v>0</v>
      </c>
      <c r="H265" s="4">
        <f t="shared" si="219"/>
        <v>0</v>
      </c>
      <c r="I265" s="4">
        <f t="shared" si="219"/>
        <v>0</v>
      </c>
      <c r="J265" s="4">
        <f t="shared" si="219"/>
        <v>0</v>
      </c>
      <c r="K265" s="4">
        <f t="shared" si="219"/>
        <v>0</v>
      </c>
      <c r="L265" s="4">
        <f t="shared" si="219"/>
        <v>415.7</v>
      </c>
      <c r="M265" s="126"/>
      <c r="N265" s="4"/>
      <c r="O265" s="4"/>
      <c r="P265" s="5"/>
      <c r="Q265" s="5"/>
      <c r="R265" s="22"/>
      <c r="S265" s="22"/>
      <c r="T265" s="22"/>
      <c r="U265" s="22"/>
      <c r="V265" s="22"/>
      <c r="W265" s="22"/>
    </row>
    <row r="266" spans="1:23" ht="26.25" customHeight="1" x14ac:dyDescent="0.25">
      <c r="A266" s="134"/>
      <c r="B266" s="157"/>
      <c r="C266" s="67" t="s">
        <v>7</v>
      </c>
      <c r="D266" s="3">
        <v>2585.5</v>
      </c>
      <c r="E266" s="4">
        <v>2426.6</v>
      </c>
      <c r="F266" s="4">
        <f t="shared" si="196"/>
        <v>93.854186811061695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415.7</v>
      </c>
      <c r="M266" s="126"/>
      <c r="N266" s="4"/>
      <c r="O266" s="4"/>
      <c r="P266" s="5"/>
      <c r="Q266" s="5"/>
      <c r="R266" s="22"/>
      <c r="S266" s="22"/>
      <c r="T266" s="22"/>
      <c r="U266" s="22"/>
      <c r="V266" s="22"/>
      <c r="W266" s="22"/>
    </row>
    <row r="267" spans="1:23" ht="37.5" customHeight="1" x14ac:dyDescent="0.25">
      <c r="A267" s="118" t="s">
        <v>171</v>
      </c>
      <c r="B267" s="119" t="s">
        <v>176</v>
      </c>
      <c r="C267" s="68" t="s">
        <v>6</v>
      </c>
      <c r="D267" s="24">
        <f>D270</f>
        <v>101366.8</v>
      </c>
      <c r="E267" s="24">
        <f>E270</f>
        <v>98996.099999999991</v>
      </c>
      <c r="F267" s="26">
        <f t="shared" si="196"/>
        <v>97.661265818788777</v>
      </c>
      <c r="G267" s="26">
        <f t="shared" ref="G267:L267" si="220">G270</f>
        <v>0</v>
      </c>
      <c r="H267" s="26">
        <f t="shared" si="220"/>
        <v>0</v>
      </c>
      <c r="I267" s="26">
        <f t="shared" si="220"/>
        <v>7000</v>
      </c>
      <c r="J267" s="26">
        <f t="shared" si="220"/>
        <v>3000</v>
      </c>
      <c r="K267" s="26">
        <f t="shared" si="220"/>
        <v>3000</v>
      </c>
      <c r="L267" s="26">
        <f t="shared" si="220"/>
        <v>11652</v>
      </c>
      <c r="M267" s="126"/>
      <c r="N267" s="4">
        <f t="shared" ref="N267" si="221">N268+N269+N270+N274</f>
        <v>0</v>
      </c>
      <c r="O267" s="25">
        <f t="shared" ref="O267:Q267" si="222">O269+O270</f>
        <v>0</v>
      </c>
      <c r="P267" s="25">
        <f t="shared" si="222"/>
        <v>0</v>
      </c>
      <c r="Q267" s="25">
        <f t="shared" si="222"/>
        <v>0</v>
      </c>
      <c r="R267" s="22"/>
      <c r="S267" s="22"/>
      <c r="T267" s="22"/>
      <c r="U267" s="22"/>
      <c r="V267" s="22"/>
      <c r="W267" s="22"/>
    </row>
    <row r="268" spans="1:23" ht="15.75" hidden="1" customHeight="1" x14ac:dyDescent="0.25">
      <c r="A268" s="118"/>
      <c r="B268" s="119"/>
      <c r="C268" s="68" t="s">
        <v>79</v>
      </c>
      <c r="D268" s="24">
        <v>0</v>
      </c>
      <c r="E268" s="26"/>
      <c r="F268" s="26" t="e">
        <f t="shared" si="196"/>
        <v>#DIV/0!</v>
      </c>
      <c r="G268" s="26"/>
      <c r="H268" s="26"/>
      <c r="I268" s="26"/>
      <c r="J268" s="26"/>
      <c r="K268" s="26"/>
      <c r="L268" s="26"/>
      <c r="M268" s="126"/>
      <c r="N268" s="4">
        <f t="shared" ref="N268" si="223">N288</f>
        <v>0</v>
      </c>
      <c r="O268" s="25">
        <v>0</v>
      </c>
      <c r="P268" s="25"/>
      <c r="Q268" s="25"/>
      <c r="R268" s="22"/>
      <c r="S268" s="22"/>
      <c r="T268" s="22"/>
      <c r="U268" s="22"/>
      <c r="V268" s="22"/>
      <c r="W268" s="22"/>
    </row>
    <row r="269" spans="1:23" ht="25.5" hidden="1" customHeight="1" x14ac:dyDescent="0.25">
      <c r="A269" s="118"/>
      <c r="B269" s="119"/>
      <c r="C269" s="68" t="s">
        <v>8</v>
      </c>
      <c r="D269" s="24">
        <v>0</v>
      </c>
      <c r="E269" s="26"/>
      <c r="F269" s="26" t="e">
        <f t="shared" si="196"/>
        <v>#DIV/0!</v>
      </c>
      <c r="G269" s="26"/>
      <c r="H269" s="26"/>
      <c r="I269" s="26"/>
      <c r="J269" s="26"/>
      <c r="K269" s="26"/>
      <c r="L269" s="26"/>
      <c r="M269" s="126"/>
      <c r="N269" s="4">
        <f t="shared" ref="N269" si="224">N278+N289</f>
        <v>0</v>
      </c>
      <c r="O269" s="25">
        <f t="shared" ref="O269:Q269" si="225">O278</f>
        <v>0</v>
      </c>
      <c r="P269" s="25">
        <f t="shared" si="225"/>
        <v>0</v>
      </c>
      <c r="Q269" s="25">
        <f t="shared" si="225"/>
        <v>0</v>
      </c>
      <c r="R269" s="22"/>
      <c r="S269" s="22"/>
      <c r="T269" s="22"/>
      <c r="U269" s="22"/>
      <c r="V269" s="22"/>
      <c r="W269" s="22"/>
    </row>
    <row r="270" spans="1:23" ht="29.25" customHeight="1" x14ac:dyDescent="0.25">
      <c r="A270" s="118"/>
      <c r="B270" s="119"/>
      <c r="C270" s="68" t="s">
        <v>7</v>
      </c>
      <c r="D270" s="24">
        <f>D276+D282</f>
        <v>101366.8</v>
      </c>
      <c r="E270" s="24">
        <f>E276+E282</f>
        <v>98996.099999999991</v>
      </c>
      <c r="F270" s="26">
        <f t="shared" si="196"/>
        <v>97.661265818788777</v>
      </c>
      <c r="G270" s="26">
        <f t="shared" ref="G270:L270" si="226">G276+G282</f>
        <v>0</v>
      </c>
      <c r="H270" s="26">
        <f t="shared" si="226"/>
        <v>0</v>
      </c>
      <c r="I270" s="26">
        <f t="shared" si="226"/>
        <v>7000</v>
      </c>
      <c r="J270" s="26">
        <f t="shared" si="226"/>
        <v>3000</v>
      </c>
      <c r="K270" s="26">
        <f t="shared" si="226"/>
        <v>3000</v>
      </c>
      <c r="L270" s="26">
        <f t="shared" si="226"/>
        <v>11652</v>
      </c>
      <c r="M270" s="126"/>
      <c r="N270" s="4">
        <f t="shared" ref="N270" si="227">N272+N273</f>
        <v>0</v>
      </c>
      <c r="O270" s="25">
        <f t="shared" ref="O270:Q270" si="228">O276+O280+O282</f>
        <v>0</v>
      </c>
      <c r="P270" s="25">
        <f t="shared" si="228"/>
        <v>0</v>
      </c>
      <c r="Q270" s="25">
        <f t="shared" si="228"/>
        <v>0</v>
      </c>
      <c r="R270" s="22"/>
      <c r="S270" s="22"/>
      <c r="T270" s="22"/>
      <c r="U270" s="22"/>
      <c r="V270" s="22"/>
      <c r="W270" s="22"/>
    </row>
    <row r="271" spans="1:23" ht="15.75" hidden="1" customHeight="1" x14ac:dyDescent="0.25">
      <c r="A271" s="118"/>
      <c r="B271" s="119"/>
      <c r="C271" s="61" t="s">
        <v>54</v>
      </c>
      <c r="D271" s="24"/>
      <c r="E271" s="26"/>
      <c r="F271" s="26" t="e">
        <f t="shared" si="196"/>
        <v>#DIV/0!</v>
      </c>
      <c r="G271" s="26"/>
      <c r="H271" s="26"/>
      <c r="I271" s="26"/>
      <c r="J271" s="26"/>
      <c r="K271" s="26"/>
      <c r="L271" s="26"/>
      <c r="M271" s="126"/>
      <c r="N271" s="4"/>
      <c r="O271" s="25"/>
      <c r="P271" s="25"/>
      <c r="Q271" s="25"/>
      <c r="R271" s="22"/>
      <c r="S271" s="22"/>
      <c r="T271" s="22"/>
      <c r="U271" s="22"/>
      <c r="V271" s="22"/>
      <c r="W271" s="22"/>
    </row>
    <row r="272" spans="1:23" ht="16.5" hidden="1" customHeight="1" x14ac:dyDescent="0.25">
      <c r="A272" s="118"/>
      <c r="B272" s="119"/>
      <c r="C272" s="61" t="s">
        <v>66</v>
      </c>
      <c r="D272" s="24"/>
      <c r="E272" s="26"/>
      <c r="F272" s="26" t="e">
        <f t="shared" si="196"/>
        <v>#DIV/0!</v>
      </c>
      <c r="G272" s="26"/>
      <c r="H272" s="26"/>
      <c r="I272" s="26"/>
      <c r="J272" s="26"/>
      <c r="K272" s="26"/>
      <c r="L272" s="26"/>
      <c r="M272" s="126"/>
      <c r="N272" s="4">
        <f t="shared" ref="N272:Q272" si="229">N276+N282+N292</f>
        <v>0</v>
      </c>
      <c r="O272" s="4">
        <f t="shared" si="229"/>
        <v>0</v>
      </c>
      <c r="P272" s="4">
        <f t="shared" si="229"/>
        <v>0</v>
      </c>
      <c r="Q272" s="4">
        <f t="shared" si="229"/>
        <v>0</v>
      </c>
      <c r="R272" s="22"/>
      <c r="S272" s="22"/>
      <c r="T272" s="22"/>
      <c r="U272" s="22"/>
      <c r="V272" s="22"/>
      <c r="W272" s="22"/>
    </row>
    <row r="273" spans="1:24" ht="52.5" hidden="1" customHeight="1" x14ac:dyDescent="0.25">
      <c r="A273" s="118"/>
      <c r="B273" s="119"/>
      <c r="C273" s="68" t="s">
        <v>141</v>
      </c>
      <c r="D273" s="24">
        <v>0</v>
      </c>
      <c r="E273" s="26"/>
      <c r="F273" s="26" t="e">
        <f t="shared" si="196"/>
        <v>#DIV/0!</v>
      </c>
      <c r="G273" s="26"/>
      <c r="H273" s="26"/>
      <c r="I273" s="26"/>
      <c r="J273" s="26"/>
      <c r="K273" s="26"/>
      <c r="L273" s="26"/>
      <c r="M273" s="126"/>
      <c r="N273" s="4">
        <f t="shared" ref="N273:O274" si="230">N293</f>
        <v>0</v>
      </c>
      <c r="O273" s="4">
        <f t="shared" si="230"/>
        <v>0</v>
      </c>
      <c r="P273" s="4">
        <f t="shared" ref="P273:Q273" si="231">P293</f>
        <v>0</v>
      </c>
      <c r="Q273" s="4">
        <f t="shared" si="231"/>
        <v>0</v>
      </c>
      <c r="R273" s="22"/>
      <c r="S273" s="22"/>
      <c r="T273" s="22"/>
      <c r="U273" s="22"/>
      <c r="V273" s="22"/>
      <c r="W273" s="22"/>
    </row>
    <row r="274" spans="1:24" ht="51" hidden="1" customHeight="1" x14ac:dyDescent="0.2">
      <c r="A274" s="118"/>
      <c r="B274" s="119"/>
      <c r="C274" s="47" t="s">
        <v>108</v>
      </c>
      <c r="D274" s="24">
        <v>0</v>
      </c>
      <c r="E274" s="26"/>
      <c r="F274" s="26" t="e">
        <f t="shared" si="196"/>
        <v>#DIV/0!</v>
      </c>
      <c r="G274" s="26"/>
      <c r="H274" s="26"/>
      <c r="I274" s="26"/>
      <c r="J274" s="26"/>
      <c r="K274" s="26"/>
      <c r="L274" s="26"/>
      <c r="M274" s="126"/>
      <c r="N274" s="4">
        <f t="shared" si="230"/>
        <v>0</v>
      </c>
      <c r="O274" s="4">
        <f t="shared" si="230"/>
        <v>0</v>
      </c>
      <c r="P274" s="4">
        <f t="shared" ref="P274:Q274" si="232">P294</f>
        <v>0</v>
      </c>
      <c r="Q274" s="4">
        <f t="shared" si="232"/>
        <v>0</v>
      </c>
      <c r="R274" s="22"/>
      <c r="S274" s="22"/>
      <c r="T274" s="22"/>
      <c r="U274" s="22"/>
      <c r="V274" s="22"/>
      <c r="W274" s="22"/>
    </row>
    <row r="275" spans="1:24" ht="26.25" customHeight="1" x14ac:dyDescent="0.25">
      <c r="A275" s="97" t="s">
        <v>172</v>
      </c>
      <c r="B275" s="98" t="s">
        <v>101</v>
      </c>
      <c r="C275" s="67" t="s">
        <v>6</v>
      </c>
      <c r="D275" s="3">
        <f>D276</f>
        <v>73303.100000000006</v>
      </c>
      <c r="E275" s="3">
        <f>E276</f>
        <v>72652.399999999994</v>
      </c>
      <c r="F275" s="4">
        <f t="shared" si="196"/>
        <v>99.112315850216419</v>
      </c>
      <c r="G275" s="4">
        <f t="shared" ref="G275:L275" si="233">G276</f>
        <v>0</v>
      </c>
      <c r="H275" s="4">
        <f t="shared" si="233"/>
        <v>0</v>
      </c>
      <c r="I275" s="4">
        <f t="shared" si="233"/>
        <v>7000</v>
      </c>
      <c r="J275" s="4">
        <f t="shared" si="233"/>
        <v>3000</v>
      </c>
      <c r="K275" s="4">
        <f t="shared" si="233"/>
        <v>3000</v>
      </c>
      <c r="L275" s="4">
        <f t="shared" si="233"/>
        <v>8500</v>
      </c>
      <c r="M275" s="126"/>
      <c r="N275" s="4">
        <f t="shared" ref="N275:Q275" si="234">N276</f>
        <v>0</v>
      </c>
      <c r="O275" s="4">
        <f t="shared" si="234"/>
        <v>0</v>
      </c>
      <c r="P275" s="25">
        <f t="shared" si="234"/>
        <v>0</v>
      </c>
      <c r="Q275" s="25">
        <f t="shared" si="234"/>
        <v>0</v>
      </c>
      <c r="R275" s="22"/>
      <c r="S275" s="22"/>
      <c r="T275" s="22"/>
      <c r="U275" s="22"/>
      <c r="V275" s="22"/>
      <c r="W275" s="22"/>
    </row>
    <row r="276" spans="1:24" ht="33" customHeight="1" x14ac:dyDescent="0.25">
      <c r="A276" s="97"/>
      <c r="B276" s="121"/>
      <c r="C276" s="69" t="s">
        <v>7</v>
      </c>
      <c r="D276" s="3">
        <v>73303.100000000006</v>
      </c>
      <c r="E276" s="3">
        <v>72652.399999999994</v>
      </c>
      <c r="F276" s="4">
        <f t="shared" si="196"/>
        <v>99.112315850216419</v>
      </c>
      <c r="G276" s="4">
        <v>0</v>
      </c>
      <c r="H276" s="4">
        <v>0</v>
      </c>
      <c r="I276" s="4">
        <v>7000</v>
      </c>
      <c r="J276" s="4">
        <v>3000</v>
      </c>
      <c r="K276" s="4">
        <v>3000</v>
      </c>
      <c r="L276" s="4">
        <v>8500</v>
      </c>
      <c r="M276" s="127"/>
      <c r="N276" s="4">
        <v>0</v>
      </c>
      <c r="O276" s="4">
        <v>0</v>
      </c>
      <c r="P276" s="25">
        <v>0</v>
      </c>
      <c r="Q276" s="25">
        <v>0</v>
      </c>
      <c r="R276" s="22"/>
      <c r="S276" s="22"/>
      <c r="T276" s="22"/>
      <c r="U276" s="22"/>
      <c r="V276" s="22"/>
      <c r="W276" s="22"/>
    </row>
    <row r="277" spans="1:24" ht="24" hidden="1" customHeight="1" x14ac:dyDescent="0.25">
      <c r="A277" s="97" t="s">
        <v>70</v>
      </c>
      <c r="B277" s="98" t="s">
        <v>71</v>
      </c>
      <c r="C277" s="69" t="s">
        <v>6</v>
      </c>
      <c r="D277" s="3">
        <v>0</v>
      </c>
      <c r="E277" s="4"/>
      <c r="F277" s="4" t="e">
        <f t="shared" si="196"/>
        <v>#DIV/0!</v>
      </c>
      <c r="G277" s="4"/>
      <c r="H277" s="4"/>
      <c r="I277" s="4"/>
      <c r="J277" s="4"/>
      <c r="K277" s="4"/>
      <c r="L277" s="4"/>
      <c r="M277" s="38"/>
      <c r="N277" s="4">
        <f t="shared" ref="N277:Q277" si="235">N278</f>
        <v>0</v>
      </c>
      <c r="O277" s="4">
        <f t="shared" si="235"/>
        <v>0</v>
      </c>
      <c r="P277" s="25">
        <f t="shared" si="235"/>
        <v>0</v>
      </c>
      <c r="Q277" s="25">
        <f t="shared" si="235"/>
        <v>0</v>
      </c>
      <c r="R277" s="22"/>
      <c r="S277" s="22"/>
      <c r="T277" s="22"/>
      <c r="U277" s="22"/>
      <c r="V277" s="22"/>
      <c r="W277" s="22"/>
    </row>
    <row r="278" spans="1:24" ht="29.25" hidden="1" customHeight="1" x14ac:dyDescent="0.25">
      <c r="A278" s="97"/>
      <c r="B278" s="98"/>
      <c r="C278" s="69" t="s">
        <v>8</v>
      </c>
      <c r="D278" s="3">
        <v>0</v>
      </c>
      <c r="E278" s="4"/>
      <c r="F278" s="4" t="e">
        <f t="shared" si="196"/>
        <v>#DIV/0!</v>
      </c>
      <c r="G278" s="4"/>
      <c r="H278" s="4"/>
      <c r="I278" s="4"/>
      <c r="J278" s="4"/>
      <c r="K278" s="4"/>
      <c r="L278" s="4"/>
      <c r="M278" s="70"/>
      <c r="N278" s="5">
        <v>0</v>
      </c>
      <c r="O278" s="4">
        <v>0</v>
      </c>
      <c r="P278" s="4">
        <v>0</v>
      </c>
      <c r="Q278" s="4">
        <v>0</v>
      </c>
      <c r="R278" s="22"/>
      <c r="S278" s="22"/>
      <c r="T278" s="22"/>
      <c r="U278" s="22"/>
      <c r="V278" s="22"/>
      <c r="W278" s="22"/>
      <c r="X278" s="15"/>
    </row>
    <row r="279" spans="1:24" ht="29.25" hidden="1" customHeight="1" x14ac:dyDescent="0.25">
      <c r="A279" s="97" t="s">
        <v>72</v>
      </c>
      <c r="B279" s="98" t="s">
        <v>73</v>
      </c>
      <c r="C279" s="69" t="s">
        <v>6</v>
      </c>
      <c r="D279" s="3">
        <v>0</v>
      </c>
      <c r="E279" s="4"/>
      <c r="F279" s="4" t="e">
        <f t="shared" si="196"/>
        <v>#DIV/0!</v>
      </c>
      <c r="G279" s="4"/>
      <c r="H279" s="4"/>
      <c r="I279" s="4"/>
      <c r="J279" s="4"/>
      <c r="K279" s="4"/>
      <c r="L279" s="4"/>
      <c r="M279" s="38"/>
      <c r="N279" s="4">
        <f t="shared" ref="N279:Q279" si="236">N280</f>
        <v>0</v>
      </c>
      <c r="O279" s="4">
        <f t="shared" si="236"/>
        <v>0</v>
      </c>
      <c r="P279" s="25">
        <f t="shared" si="236"/>
        <v>0</v>
      </c>
      <c r="Q279" s="25">
        <f t="shared" si="236"/>
        <v>0</v>
      </c>
      <c r="R279" s="22"/>
      <c r="S279" s="22"/>
      <c r="T279" s="22"/>
      <c r="U279" s="22"/>
      <c r="V279" s="22"/>
      <c r="W279" s="22"/>
    </row>
    <row r="280" spans="1:24" ht="72" hidden="1" customHeight="1" x14ac:dyDescent="0.25">
      <c r="A280" s="97"/>
      <c r="B280" s="98"/>
      <c r="C280" s="69" t="s">
        <v>7</v>
      </c>
      <c r="D280" s="3">
        <v>0</v>
      </c>
      <c r="E280" s="4"/>
      <c r="F280" s="4" t="e">
        <f t="shared" si="196"/>
        <v>#DIV/0!</v>
      </c>
      <c r="G280" s="4"/>
      <c r="H280" s="4"/>
      <c r="I280" s="4"/>
      <c r="J280" s="4"/>
      <c r="K280" s="4"/>
      <c r="L280" s="4"/>
      <c r="M280" s="70"/>
      <c r="N280" s="5">
        <v>0</v>
      </c>
      <c r="O280" s="4">
        <v>0</v>
      </c>
      <c r="P280" s="5">
        <v>0</v>
      </c>
      <c r="Q280" s="5">
        <v>0</v>
      </c>
      <c r="R280" s="22"/>
      <c r="S280" s="22"/>
      <c r="T280" s="22"/>
      <c r="U280" s="22"/>
      <c r="V280" s="22"/>
      <c r="W280" s="22"/>
    </row>
    <row r="281" spans="1:24" ht="41.25" customHeight="1" x14ac:dyDescent="0.25">
      <c r="A281" s="97" t="s">
        <v>173</v>
      </c>
      <c r="B281" s="98" t="s">
        <v>177</v>
      </c>
      <c r="C281" s="67" t="s">
        <v>6</v>
      </c>
      <c r="D281" s="3">
        <f>D282</f>
        <v>28063.7</v>
      </c>
      <c r="E281" s="3">
        <f>E282</f>
        <v>26343.7</v>
      </c>
      <c r="F281" s="4">
        <f t="shared" si="196"/>
        <v>93.871086136183052</v>
      </c>
      <c r="G281" s="4">
        <f t="shared" ref="G281:L281" si="237">G282</f>
        <v>0</v>
      </c>
      <c r="H281" s="4">
        <f t="shared" si="237"/>
        <v>0</v>
      </c>
      <c r="I281" s="4">
        <f t="shared" si="237"/>
        <v>0</v>
      </c>
      <c r="J281" s="4">
        <f t="shared" si="237"/>
        <v>0</v>
      </c>
      <c r="K281" s="4">
        <f t="shared" si="237"/>
        <v>0</v>
      </c>
      <c r="L281" s="4">
        <f t="shared" si="237"/>
        <v>3152</v>
      </c>
      <c r="M281" s="125" t="s">
        <v>216</v>
      </c>
      <c r="N281" s="4">
        <f t="shared" ref="N281:Q285" si="238">N282</f>
        <v>0</v>
      </c>
      <c r="O281" s="4">
        <f t="shared" si="238"/>
        <v>0</v>
      </c>
      <c r="P281" s="25">
        <f t="shared" si="238"/>
        <v>0</v>
      </c>
      <c r="Q281" s="25">
        <f t="shared" si="238"/>
        <v>0</v>
      </c>
      <c r="R281" s="22"/>
      <c r="S281" s="22"/>
      <c r="T281" s="22"/>
      <c r="U281" s="22"/>
      <c r="V281" s="22"/>
      <c r="W281" s="22"/>
    </row>
    <row r="282" spans="1:24" ht="39.75" customHeight="1" x14ac:dyDescent="0.25">
      <c r="A282" s="97"/>
      <c r="B282" s="98"/>
      <c r="C282" s="67" t="s">
        <v>7</v>
      </c>
      <c r="D282" s="3">
        <f>D284+D286</f>
        <v>28063.7</v>
      </c>
      <c r="E282" s="3">
        <f>E284+E286</f>
        <v>26343.7</v>
      </c>
      <c r="F282" s="4">
        <f t="shared" si="196"/>
        <v>93.871086136183052</v>
      </c>
      <c r="G282" s="4">
        <v>0</v>
      </c>
      <c r="H282" s="4">
        <v>0</v>
      </c>
      <c r="I282" s="4">
        <f t="shared" ref="I282:L282" si="239">I284+I286</f>
        <v>0</v>
      </c>
      <c r="J282" s="4">
        <f t="shared" si="239"/>
        <v>0</v>
      </c>
      <c r="K282" s="4">
        <f t="shared" si="239"/>
        <v>0</v>
      </c>
      <c r="L282" s="4">
        <f t="shared" si="239"/>
        <v>3152</v>
      </c>
      <c r="M282" s="126"/>
      <c r="N282" s="4">
        <f t="shared" ref="N282:Q282" si="240">N284+N286</f>
        <v>0</v>
      </c>
      <c r="O282" s="4">
        <f t="shared" si="240"/>
        <v>0</v>
      </c>
      <c r="P282" s="4">
        <f t="shared" si="240"/>
        <v>0</v>
      </c>
      <c r="Q282" s="4">
        <f t="shared" si="240"/>
        <v>0</v>
      </c>
      <c r="R282" s="22"/>
      <c r="S282" s="22"/>
      <c r="T282" s="22"/>
      <c r="U282" s="22"/>
      <c r="V282" s="22"/>
      <c r="W282" s="22"/>
    </row>
    <row r="283" spans="1:24" ht="39" customHeight="1" x14ac:dyDescent="0.25">
      <c r="A283" s="97" t="s">
        <v>194</v>
      </c>
      <c r="B283" s="98" t="s">
        <v>112</v>
      </c>
      <c r="C283" s="67" t="s">
        <v>6</v>
      </c>
      <c r="D283" s="3">
        <f>D284</f>
        <v>27182</v>
      </c>
      <c r="E283" s="3">
        <f>E284</f>
        <v>26072.2</v>
      </c>
      <c r="F283" s="4">
        <f t="shared" si="196"/>
        <v>95.917151055845778</v>
      </c>
      <c r="G283" s="4">
        <f t="shared" ref="G283:L283" si="241">G284</f>
        <v>0</v>
      </c>
      <c r="H283" s="4">
        <f t="shared" si="241"/>
        <v>0</v>
      </c>
      <c r="I283" s="4">
        <f t="shared" si="241"/>
        <v>0</v>
      </c>
      <c r="J283" s="4">
        <f t="shared" si="241"/>
        <v>0</v>
      </c>
      <c r="K283" s="4">
        <f t="shared" si="241"/>
        <v>0</v>
      </c>
      <c r="L283" s="4">
        <f t="shared" si="241"/>
        <v>3000</v>
      </c>
      <c r="M283" s="126"/>
      <c r="N283" s="4">
        <f t="shared" si="238"/>
        <v>0</v>
      </c>
      <c r="O283" s="4">
        <f t="shared" si="238"/>
        <v>0</v>
      </c>
      <c r="P283" s="4">
        <f t="shared" si="238"/>
        <v>0</v>
      </c>
      <c r="Q283" s="4">
        <f t="shared" si="238"/>
        <v>0</v>
      </c>
      <c r="R283" s="22"/>
      <c r="S283" s="22"/>
      <c r="T283" s="22"/>
      <c r="U283" s="22"/>
      <c r="V283" s="22"/>
      <c r="W283" s="22"/>
    </row>
    <row r="284" spans="1:24" ht="44.25" customHeight="1" x14ac:dyDescent="0.25">
      <c r="A284" s="97"/>
      <c r="B284" s="98"/>
      <c r="C284" s="67" t="s">
        <v>7</v>
      </c>
      <c r="D284" s="3">
        <v>27182</v>
      </c>
      <c r="E284" s="4">
        <v>26072.2</v>
      </c>
      <c r="F284" s="4">
        <f t="shared" si="196"/>
        <v>95.917151055845778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3000</v>
      </c>
      <c r="M284" s="126"/>
      <c r="N284" s="4">
        <v>0</v>
      </c>
      <c r="O284" s="4">
        <v>0</v>
      </c>
      <c r="P284" s="25">
        <v>0</v>
      </c>
      <c r="Q284" s="25">
        <v>0</v>
      </c>
      <c r="R284" s="22"/>
      <c r="S284" s="22"/>
      <c r="T284" s="22"/>
      <c r="U284" s="22"/>
      <c r="V284" s="22"/>
      <c r="W284" s="22"/>
    </row>
    <row r="285" spans="1:24" ht="42.75" customHeight="1" x14ac:dyDescent="0.25">
      <c r="A285" s="97" t="s">
        <v>195</v>
      </c>
      <c r="B285" s="98" t="s">
        <v>113</v>
      </c>
      <c r="C285" s="67" t="s">
        <v>6</v>
      </c>
      <c r="D285" s="3">
        <f>D286</f>
        <v>881.7</v>
      </c>
      <c r="E285" s="3">
        <f>E286</f>
        <v>271.5</v>
      </c>
      <c r="F285" s="4">
        <f t="shared" si="196"/>
        <v>30.792786662129974</v>
      </c>
      <c r="G285" s="4">
        <f t="shared" ref="G285:L285" si="242">G286</f>
        <v>0</v>
      </c>
      <c r="H285" s="4">
        <f t="shared" si="242"/>
        <v>0</v>
      </c>
      <c r="I285" s="4">
        <f t="shared" si="242"/>
        <v>0</v>
      </c>
      <c r="J285" s="4">
        <f t="shared" si="242"/>
        <v>0</v>
      </c>
      <c r="K285" s="4">
        <f t="shared" si="242"/>
        <v>0</v>
      </c>
      <c r="L285" s="4">
        <f t="shared" si="242"/>
        <v>152</v>
      </c>
      <c r="M285" s="126"/>
      <c r="N285" s="4">
        <f t="shared" si="238"/>
        <v>0</v>
      </c>
      <c r="O285" s="4">
        <f t="shared" si="238"/>
        <v>0</v>
      </c>
      <c r="P285" s="4">
        <f t="shared" si="238"/>
        <v>0</v>
      </c>
      <c r="Q285" s="4">
        <f t="shared" si="238"/>
        <v>0</v>
      </c>
      <c r="R285" s="22"/>
      <c r="S285" s="22"/>
      <c r="T285" s="22"/>
      <c r="U285" s="22"/>
      <c r="V285" s="22"/>
      <c r="W285" s="22"/>
    </row>
    <row r="286" spans="1:24" ht="38.25" customHeight="1" x14ac:dyDescent="0.25">
      <c r="A286" s="97"/>
      <c r="B286" s="98"/>
      <c r="C286" s="67" t="s">
        <v>7</v>
      </c>
      <c r="D286" s="3">
        <v>881.7</v>
      </c>
      <c r="E286" s="4">
        <v>271.5</v>
      </c>
      <c r="F286" s="4">
        <f t="shared" si="196"/>
        <v>30.792786662129974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152</v>
      </c>
      <c r="M286" s="127"/>
      <c r="N286" s="4">
        <v>0</v>
      </c>
      <c r="O286" s="4">
        <v>0</v>
      </c>
      <c r="P286" s="25">
        <v>0</v>
      </c>
      <c r="Q286" s="25">
        <v>0</v>
      </c>
      <c r="R286" s="22"/>
      <c r="S286" s="22"/>
      <c r="T286" s="22"/>
      <c r="U286" s="22"/>
      <c r="V286" s="22"/>
      <c r="W286" s="22"/>
    </row>
    <row r="287" spans="1:24" ht="15.75" hidden="1" customHeight="1" x14ac:dyDescent="0.25">
      <c r="A287" s="97" t="s">
        <v>93</v>
      </c>
      <c r="B287" s="98" t="s">
        <v>133</v>
      </c>
      <c r="C287" s="67" t="s">
        <v>6</v>
      </c>
      <c r="D287" s="3">
        <v>0</v>
      </c>
      <c r="E287" s="4"/>
      <c r="F287" s="4" t="e">
        <f t="shared" si="196"/>
        <v>#DIV/0!</v>
      </c>
      <c r="G287" s="4"/>
      <c r="H287" s="4"/>
      <c r="I287" s="4"/>
      <c r="J287" s="4"/>
      <c r="K287" s="4"/>
      <c r="L287" s="4"/>
      <c r="M287" s="38"/>
      <c r="N287" s="4">
        <f t="shared" ref="N287" si="243">N288+N289+N290+N294</f>
        <v>0</v>
      </c>
      <c r="O287" s="4">
        <f t="shared" ref="O287:Q287" si="244">O288+O289+O290</f>
        <v>0</v>
      </c>
      <c r="P287" s="4">
        <f t="shared" si="244"/>
        <v>0</v>
      </c>
      <c r="Q287" s="4">
        <f t="shared" si="244"/>
        <v>0</v>
      </c>
      <c r="R287" s="22"/>
      <c r="S287" s="22"/>
      <c r="T287" s="22"/>
      <c r="U287" s="22"/>
      <c r="V287" s="22"/>
      <c r="W287" s="22"/>
    </row>
    <row r="288" spans="1:24" ht="15.75" hidden="1" customHeight="1" x14ac:dyDescent="0.25">
      <c r="A288" s="97"/>
      <c r="B288" s="98"/>
      <c r="C288" s="67" t="s">
        <v>79</v>
      </c>
      <c r="D288" s="3">
        <v>0</v>
      </c>
      <c r="E288" s="4"/>
      <c r="F288" s="4" t="e">
        <f t="shared" si="196"/>
        <v>#DIV/0!</v>
      </c>
      <c r="G288" s="4"/>
      <c r="H288" s="4"/>
      <c r="I288" s="4"/>
      <c r="J288" s="4"/>
      <c r="K288" s="4"/>
      <c r="L288" s="4"/>
      <c r="M288" s="38"/>
      <c r="N288" s="4">
        <v>0</v>
      </c>
      <c r="O288" s="4">
        <v>0</v>
      </c>
      <c r="P288" s="4">
        <v>0</v>
      </c>
      <c r="Q288" s="4">
        <v>0</v>
      </c>
      <c r="R288" s="22"/>
      <c r="S288" s="22"/>
      <c r="T288" s="22"/>
      <c r="U288" s="22"/>
      <c r="V288" s="22"/>
      <c r="W288" s="22"/>
    </row>
    <row r="289" spans="1:41" ht="25.5" hidden="1" customHeight="1" x14ac:dyDescent="0.25">
      <c r="A289" s="97"/>
      <c r="B289" s="98"/>
      <c r="C289" s="67" t="s">
        <v>8</v>
      </c>
      <c r="D289" s="3">
        <v>0</v>
      </c>
      <c r="E289" s="4"/>
      <c r="F289" s="4" t="e">
        <f t="shared" si="196"/>
        <v>#DIV/0!</v>
      </c>
      <c r="G289" s="4"/>
      <c r="H289" s="4"/>
      <c r="I289" s="4"/>
      <c r="J289" s="4"/>
      <c r="K289" s="4"/>
      <c r="L289" s="4"/>
      <c r="M289" s="38"/>
      <c r="N289" s="4">
        <v>0</v>
      </c>
      <c r="O289" s="4">
        <v>0</v>
      </c>
      <c r="P289" s="4">
        <v>0</v>
      </c>
      <c r="Q289" s="4">
        <v>0</v>
      </c>
      <c r="R289" s="22"/>
      <c r="S289" s="22"/>
      <c r="T289" s="22"/>
      <c r="U289" s="22"/>
      <c r="V289" s="22"/>
      <c r="W289" s="22"/>
    </row>
    <row r="290" spans="1:41" ht="15.75" hidden="1" customHeight="1" x14ac:dyDescent="0.25">
      <c r="A290" s="97"/>
      <c r="B290" s="98"/>
      <c r="C290" s="69" t="s">
        <v>16</v>
      </c>
      <c r="D290" s="3">
        <v>0</v>
      </c>
      <c r="E290" s="4"/>
      <c r="F290" s="4" t="e">
        <f t="shared" si="196"/>
        <v>#DIV/0!</v>
      </c>
      <c r="G290" s="4"/>
      <c r="H290" s="4"/>
      <c r="I290" s="4"/>
      <c r="J290" s="4"/>
      <c r="K290" s="4"/>
      <c r="L290" s="4"/>
      <c r="M290" s="38"/>
      <c r="N290" s="4">
        <f t="shared" ref="N290:O290" si="245">N292+N293</f>
        <v>0</v>
      </c>
      <c r="O290" s="4">
        <f t="shared" si="245"/>
        <v>0</v>
      </c>
      <c r="P290" s="4">
        <f t="shared" ref="P290:Q290" si="246">P292+P293</f>
        <v>0</v>
      </c>
      <c r="Q290" s="4">
        <f t="shared" si="246"/>
        <v>0</v>
      </c>
      <c r="R290" s="22"/>
      <c r="S290" s="22"/>
      <c r="T290" s="22"/>
      <c r="U290" s="22"/>
      <c r="V290" s="22"/>
      <c r="W290" s="22"/>
    </row>
    <row r="291" spans="1:41" ht="15.75" hidden="1" customHeight="1" x14ac:dyDescent="0.25">
      <c r="A291" s="97"/>
      <c r="B291" s="98"/>
      <c r="C291" s="69" t="s">
        <v>54</v>
      </c>
      <c r="D291" s="3"/>
      <c r="E291" s="4"/>
      <c r="F291" s="4" t="e">
        <f t="shared" si="196"/>
        <v>#DIV/0!</v>
      </c>
      <c r="G291" s="4"/>
      <c r="H291" s="4"/>
      <c r="I291" s="4"/>
      <c r="J291" s="4"/>
      <c r="K291" s="4"/>
      <c r="L291" s="4"/>
      <c r="M291" s="38"/>
      <c r="N291" s="4"/>
      <c r="O291" s="4"/>
      <c r="P291" s="25"/>
      <c r="Q291" s="25"/>
      <c r="R291" s="22"/>
      <c r="S291" s="22"/>
      <c r="T291" s="22"/>
      <c r="U291" s="22"/>
      <c r="V291" s="22"/>
      <c r="W291" s="22"/>
    </row>
    <row r="292" spans="1:41" ht="18" hidden="1" customHeight="1" x14ac:dyDescent="0.25">
      <c r="A292" s="97"/>
      <c r="B292" s="98"/>
      <c r="C292" s="69" t="s">
        <v>66</v>
      </c>
      <c r="D292" s="3">
        <v>0</v>
      </c>
      <c r="E292" s="4"/>
      <c r="F292" s="4" t="e">
        <f t="shared" si="196"/>
        <v>#DIV/0!</v>
      </c>
      <c r="G292" s="4"/>
      <c r="H292" s="4"/>
      <c r="I292" s="4"/>
      <c r="J292" s="4"/>
      <c r="K292" s="4"/>
      <c r="L292" s="4"/>
      <c r="M292" s="38"/>
      <c r="N292" s="4">
        <v>0</v>
      </c>
      <c r="O292" s="4">
        <v>0</v>
      </c>
      <c r="P292" s="4">
        <v>0</v>
      </c>
      <c r="Q292" s="4">
        <v>0</v>
      </c>
      <c r="R292" s="22"/>
      <c r="S292" s="22"/>
      <c r="T292" s="22"/>
      <c r="U292" s="22"/>
      <c r="V292" s="22"/>
      <c r="W292" s="22"/>
    </row>
    <row r="293" spans="1:41" ht="54" hidden="1" customHeight="1" x14ac:dyDescent="0.25">
      <c r="A293" s="97"/>
      <c r="B293" s="98"/>
      <c r="C293" s="67" t="s">
        <v>141</v>
      </c>
      <c r="D293" s="3">
        <v>0</v>
      </c>
      <c r="E293" s="4"/>
      <c r="F293" s="4" t="e">
        <f t="shared" si="196"/>
        <v>#DIV/0!</v>
      </c>
      <c r="G293" s="4"/>
      <c r="H293" s="4"/>
      <c r="I293" s="4"/>
      <c r="J293" s="4"/>
      <c r="K293" s="4"/>
      <c r="L293" s="4"/>
      <c r="M293" s="38"/>
      <c r="N293" s="4">
        <v>0</v>
      </c>
      <c r="O293" s="4">
        <v>0</v>
      </c>
      <c r="P293" s="4">
        <v>0</v>
      </c>
      <c r="Q293" s="4">
        <v>0</v>
      </c>
      <c r="R293" s="22"/>
      <c r="S293" s="22"/>
      <c r="T293" s="22"/>
      <c r="U293" s="22"/>
      <c r="V293" s="22"/>
      <c r="W293" s="22"/>
    </row>
    <row r="294" spans="1:41" ht="51" hidden="1" customHeight="1" x14ac:dyDescent="0.2">
      <c r="A294" s="97"/>
      <c r="B294" s="98"/>
      <c r="C294" s="30" t="s">
        <v>108</v>
      </c>
      <c r="D294" s="3">
        <v>0</v>
      </c>
      <c r="E294" s="4"/>
      <c r="F294" s="4" t="e">
        <f t="shared" si="196"/>
        <v>#DIV/0!</v>
      </c>
      <c r="G294" s="4"/>
      <c r="H294" s="4"/>
      <c r="I294" s="4"/>
      <c r="J294" s="4"/>
      <c r="K294" s="4"/>
      <c r="L294" s="4"/>
      <c r="M294" s="38"/>
      <c r="N294" s="4">
        <v>0</v>
      </c>
      <c r="O294" s="4">
        <v>0</v>
      </c>
      <c r="P294" s="4">
        <v>0</v>
      </c>
      <c r="Q294" s="4">
        <v>0</v>
      </c>
      <c r="R294" s="22"/>
      <c r="S294" s="22"/>
      <c r="T294" s="22"/>
      <c r="U294" s="22"/>
      <c r="V294" s="22"/>
      <c r="W294" s="22"/>
    </row>
    <row r="295" spans="1:41" s="43" customFormat="1" ht="49.5" customHeight="1" x14ac:dyDescent="0.25">
      <c r="A295" s="99" t="s">
        <v>174</v>
      </c>
      <c r="B295" s="101" t="s">
        <v>179</v>
      </c>
      <c r="C295" s="61" t="s">
        <v>6</v>
      </c>
      <c r="D295" s="24">
        <f>D296</f>
        <v>38630.6</v>
      </c>
      <c r="E295" s="24">
        <f>E296</f>
        <v>35419.1</v>
      </c>
      <c r="F295" s="26">
        <f t="shared" si="196"/>
        <v>91.68664219556517</v>
      </c>
      <c r="G295" s="26">
        <f t="shared" ref="G295:L295" si="247">G296</f>
        <v>0</v>
      </c>
      <c r="H295" s="26">
        <f t="shared" si="247"/>
        <v>0</v>
      </c>
      <c r="I295" s="26">
        <f t="shared" si="247"/>
        <v>3200</v>
      </c>
      <c r="J295" s="26">
        <f t="shared" si="247"/>
        <v>3200</v>
      </c>
      <c r="K295" s="26">
        <f t="shared" si="247"/>
        <v>3150</v>
      </c>
      <c r="L295" s="26">
        <f t="shared" si="247"/>
        <v>2900</v>
      </c>
      <c r="M295" s="103" t="s">
        <v>224</v>
      </c>
      <c r="N295" s="40">
        <f>N296</f>
        <v>0</v>
      </c>
      <c r="O295" s="40">
        <f>O296</f>
        <v>0</v>
      </c>
      <c r="P295" s="41">
        <f>P296</f>
        <v>0</v>
      </c>
      <c r="Q295" s="41">
        <f>Q296</f>
        <v>0</v>
      </c>
      <c r="R295" s="42"/>
      <c r="S295" s="42"/>
      <c r="T295" s="42"/>
      <c r="U295" s="42"/>
      <c r="V295" s="42"/>
      <c r="W295" s="42"/>
    </row>
    <row r="296" spans="1:41" s="43" customFormat="1" ht="45" customHeight="1" x14ac:dyDescent="0.25">
      <c r="A296" s="100"/>
      <c r="B296" s="102"/>
      <c r="C296" s="61" t="s">
        <v>7</v>
      </c>
      <c r="D296" s="24">
        <v>38630.6</v>
      </c>
      <c r="E296" s="26">
        <v>35419.1</v>
      </c>
      <c r="F296" s="26">
        <f t="shared" si="196"/>
        <v>91.68664219556517</v>
      </c>
      <c r="G296" s="26">
        <v>0</v>
      </c>
      <c r="H296" s="26">
        <v>0</v>
      </c>
      <c r="I296" s="26">
        <v>3200</v>
      </c>
      <c r="J296" s="26">
        <v>3200</v>
      </c>
      <c r="K296" s="26">
        <v>3150</v>
      </c>
      <c r="L296" s="26">
        <v>2900</v>
      </c>
      <c r="M296" s="104"/>
      <c r="N296" s="40">
        <v>0</v>
      </c>
      <c r="O296" s="40">
        <v>0</v>
      </c>
      <c r="P296" s="41">
        <v>0</v>
      </c>
      <c r="Q296" s="41">
        <v>0</v>
      </c>
      <c r="R296" s="42"/>
      <c r="S296" s="42"/>
      <c r="T296" s="42"/>
      <c r="U296" s="177"/>
      <c r="V296" s="179"/>
      <c r="W296" s="63"/>
      <c r="X296" s="64"/>
      <c r="Y296" s="64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181"/>
      <c r="AK296" s="66"/>
      <c r="AL296" s="66"/>
      <c r="AM296" s="66"/>
      <c r="AN296" s="66"/>
      <c r="AO296" s="66"/>
    </row>
    <row r="297" spans="1:41" s="43" customFormat="1" ht="58.9" customHeight="1" x14ac:dyDescent="0.25">
      <c r="A297" s="99" t="s">
        <v>178</v>
      </c>
      <c r="B297" s="101" t="s">
        <v>180</v>
      </c>
      <c r="C297" s="61" t="s">
        <v>6</v>
      </c>
      <c r="D297" s="24">
        <f>D298</f>
        <v>86787.5</v>
      </c>
      <c r="E297" s="26">
        <f>E298</f>
        <v>86421.1</v>
      </c>
      <c r="F297" s="26">
        <f t="shared" ref="F297:F298" si="248">E297/D297*100</f>
        <v>99.577819386432381</v>
      </c>
      <c r="G297" s="26">
        <f t="shared" ref="G297:L297" si="249">G298</f>
        <v>0</v>
      </c>
      <c r="H297" s="26">
        <f t="shared" si="249"/>
        <v>0</v>
      </c>
      <c r="I297" s="26">
        <f t="shared" si="249"/>
        <v>6100</v>
      </c>
      <c r="J297" s="26">
        <f t="shared" si="249"/>
        <v>6100</v>
      </c>
      <c r="K297" s="26">
        <f t="shared" si="249"/>
        <v>6000</v>
      </c>
      <c r="L297" s="26">
        <f t="shared" si="249"/>
        <v>5900</v>
      </c>
      <c r="M297" s="103" t="s">
        <v>237</v>
      </c>
      <c r="N297" s="40"/>
      <c r="O297" s="40"/>
      <c r="P297" s="41"/>
      <c r="Q297" s="41"/>
      <c r="R297" s="42"/>
      <c r="S297" s="42"/>
      <c r="T297" s="42"/>
      <c r="U297" s="178"/>
      <c r="V297" s="180"/>
      <c r="W297" s="63"/>
      <c r="X297" s="64"/>
      <c r="Y297" s="64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181"/>
      <c r="AK297" s="66"/>
      <c r="AL297" s="66"/>
      <c r="AM297" s="66"/>
      <c r="AN297" s="66"/>
      <c r="AO297" s="66"/>
    </row>
    <row r="298" spans="1:41" s="43" customFormat="1" ht="58.9" customHeight="1" x14ac:dyDescent="0.25">
      <c r="A298" s="100"/>
      <c r="B298" s="102"/>
      <c r="C298" s="61" t="s">
        <v>7</v>
      </c>
      <c r="D298" s="24">
        <v>86787.5</v>
      </c>
      <c r="E298" s="26">
        <v>86421.1</v>
      </c>
      <c r="F298" s="26">
        <f t="shared" si="248"/>
        <v>99.577819386432381</v>
      </c>
      <c r="G298" s="26">
        <v>0</v>
      </c>
      <c r="H298" s="26">
        <v>0</v>
      </c>
      <c r="I298" s="26">
        <v>6100</v>
      </c>
      <c r="J298" s="26">
        <v>6100</v>
      </c>
      <c r="K298" s="26">
        <v>6000</v>
      </c>
      <c r="L298" s="26">
        <v>5900</v>
      </c>
      <c r="M298" s="104"/>
      <c r="N298" s="40"/>
      <c r="O298" s="40"/>
      <c r="P298" s="41"/>
      <c r="Q298" s="41"/>
      <c r="R298" s="42"/>
      <c r="S298" s="42"/>
      <c r="T298" s="42"/>
      <c r="U298" s="178"/>
      <c r="V298" s="180"/>
      <c r="W298" s="63"/>
      <c r="X298" s="64"/>
      <c r="Y298" s="64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181"/>
      <c r="AK298" s="66"/>
      <c r="AL298" s="66"/>
      <c r="AM298" s="66"/>
      <c r="AN298" s="66"/>
      <c r="AO298" s="66"/>
    </row>
    <row r="299" spans="1:41" s="43" customFormat="1" ht="58.9" customHeight="1" x14ac:dyDescent="0.25">
      <c r="A299" s="84" t="s">
        <v>244</v>
      </c>
      <c r="B299" s="170" t="s">
        <v>243</v>
      </c>
      <c r="C299" s="61" t="s">
        <v>6</v>
      </c>
      <c r="D299" s="24">
        <v>4156.3</v>
      </c>
      <c r="E299" s="26">
        <v>3507.9</v>
      </c>
      <c r="F299" s="26">
        <v>84.399586170391942</v>
      </c>
      <c r="G299" s="26"/>
      <c r="H299" s="26"/>
      <c r="I299" s="26"/>
      <c r="J299" s="26"/>
      <c r="K299" s="26"/>
      <c r="L299" s="26"/>
      <c r="M299" s="125" t="s">
        <v>271</v>
      </c>
      <c r="N299" s="40"/>
      <c r="O299" s="40"/>
      <c r="P299" s="41"/>
      <c r="Q299" s="41"/>
      <c r="R299" s="42"/>
      <c r="S299" s="42"/>
      <c r="T299" s="42"/>
      <c r="U299" s="178"/>
      <c r="V299" s="180"/>
      <c r="W299" s="86"/>
      <c r="X299" s="64"/>
      <c r="Y299" s="64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181"/>
      <c r="AK299" s="66"/>
      <c r="AL299" s="66"/>
      <c r="AM299" s="66"/>
      <c r="AN299" s="66"/>
      <c r="AO299" s="66"/>
    </row>
    <row r="300" spans="1:41" s="43" customFormat="1" ht="42" customHeight="1" x14ac:dyDescent="0.25">
      <c r="A300" s="84"/>
      <c r="B300" s="172"/>
      <c r="C300" s="61" t="s">
        <v>7</v>
      </c>
      <c r="D300" s="24">
        <v>4156.3</v>
      </c>
      <c r="E300" s="26">
        <v>3507.9</v>
      </c>
      <c r="F300" s="26">
        <v>84.399586170391942</v>
      </c>
      <c r="G300" s="26"/>
      <c r="H300" s="26"/>
      <c r="I300" s="26"/>
      <c r="J300" s="26"/>
      <c r="K300" s="26"/>
      <c r="L300" s="26"/>
      <c r="M300" s="127"/>
      <c r="N300" s="40"/>
      <c r="O300" s="40"/>
      <c r="P300" s="41"/>
      <c r="Q300" s="41"/>
      <c r="R300" s="42"/>
      <c r="S300" s="42"/>
      <c r="T300" s="42"/>
      <c r="U300" s="178"/>
      <c r="V300" s="180"/>
      <c r="W300" s="86"/>
      <c r="X300" s="64"/>
      <c r="Y300" s="64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181"/>
      <c r="AK300" s="66"/>
      <c r="AL300" s="66"/>
      <c r="AM300" s="66"/>
      <c r="AN300" s="66"/>
      <c r="AO300" s="66"/>
    </row>
    <row r="301" spans="1:41" ht="33.75" customHeight="1" x14ac:dyDescent="0.25">
      <c r="A301" s="99" t="s">
        <v>259</v>
      </c>
      <c r="B301" s="170" t="s">
        <v>260</v>
      </c>
      <c r="C301" s="68" t="s">
        <v>6</v>
      </c>
      <c r="D301" s="24">
        <f>D302+D303</f>
        <v>187</v>
      </c>
      <c r="E301" s="24">
        <f>E302+E303</f>
        <v>183.3</v>
      </c>
      <c r="F301" s="26">
        <f>E301/D301*100</f>
        <v>98.021390374331546</v>
      </c>
      <c r="G301" s="26">
        <f t="shared" ref="G301:L301" si="250">G303</f>
        <v>0</v>
      </c>
      <c r="H301" s="26">
        <f t="shared" si="250"/>
        <v>0</v>
      </c>
      <c r="I301" s="26">
        <f t="shared" si="250"/>
        <v>6100</v>
      </c>
      <c r="J301" s="26">
        <f t="shared" si="250"/>
        <v>6100</v>
      </c>
      <c r="K301" s="26">
        <f t="shared" si="250"/>
        <v>6000</v>
      </c>
      <c r="L301" s="26">
        <f t="shared" si="250"/>
        <v>5900</v>
      </c>
      <c r="M301" s="125" t="s">
        <v>272</v>
      </c>
      <c r="N301" s="4">
        <f t="shared" ref="N301:Q301" si="251">N303</f>
        <v>0</v>
      </c>
      <c r="O301" s="4">
        <f t="shared" si="251"/>
        <v>0</v>
      </c>
      <c r="P301" s="4">
        <f t="shared" si="251"/>
        <v>0</v>
      </c>
      <c r="Q301" s="4">
        <f t="shared" si="251"/>
        <v>0</v>
      </c>
      <c r="R301" s="22"/>
      <c r="S301" s="22"/>
      <c r="T301" s="22"/>
      <c r="U301" s="178"/>
      <c r="V301" s="180"/>
      <c r="W301" s="63"/>
      <c r="X301" s="64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181"/>
      <c r="AK301" s="8"/>
      <c r="AL301" s="8"/>
      <c r="AM301" s="8"/>
      <c r="AN301" s="8"/>
      <c r="AO301" s="8"/>
    </row>
    <row r="302" spans="1:41" ht="19.5" customHeight="1" x14ac:dyDescent="0.25">
      <c r="A302" s="169"/>
      <c r="B302" s="171"/>
      <c r="C302" s="83" t="s">
        <v>79</v>
      </c>
      <c r="D302" s="24">
        <v>72.8</v>
      </c>
      <c r="E302" s="24">
        <v>71.5</v>
      </c>
      <c r="F302" s="26">
        <f>E302/D302*100</f>
        <v>98.214285714285722</v>
      </c>
      <c r="G302" s="26"/>
      <c r="H302" s="26"/>
      <c r="I302" s="26"/>
      <c r="J302" s="26"/>
      <c r="K302" s="26"/>
      <c r="L302" s="26"/>
      <c r="M302" s="126"/>
      <c r="N302" s="4"/>
      <c r="O302" s="4"/>
      <c r="P302" s="4"/>
      <c r="Q302" s="4"/>
      <c r="R302" s="22"/>
      <c r="S302" s="22"/>
      <c r="T302" s="22"/>
      <c r="U302" s="85"/>
      <c r="V302" s="86"/>
      <c r="W302" s="86"/>
      <c r="X302" s="64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87"/>
      <c r="AK302" s="8"/>
      <c r="AL302" s="8"/>
      <c r="AM302" s="8"/>
      <c r="AN302" s="8"/>
      <c r="AO302" s="8"/>
    </row>
    <row r="303" spans="1:41" ht="36.75" customHeight="1" x14ac:dyDescent="0.25">
      <c r="A303" s="100"/>
      <c r="B303" s="172"/>
      <c r="C303" s="68" t="s">
        <v>261</v>
      </c>
      <c r="D303" s="24">
        <v>114.2</v>
      </c>
      <c r="E303" s="24">
        <v>111.8</v>
      </c>
      <c r="F303" s="26">
        <f>E303/D303*100</f>
        <v>97.898423817863389</v>
      </c>
      <c r="G303" s="26">
        <v>0</v>
      </c>
      <c r="H303" s="26">
        <v>0</v>
      </c>
      <c r="I303" s="26">
        <v>6100</v>
      </c>
      <c r="J303" s="26">
        <v>6100</v>
      </c>
      <c r="K303" s="26">
        <v>6000</v>
      </c>
      <c r="L303" s="26">
        <v>5900</v>
      </c>
      <c r="M303" s="127"/>
      <c r="N303" s="4">
        <v>0</v>
      </c>
      <c r="O303" s="4">
        <v>0</v>
      </c>
      <c r="P303" s="25">
        <v>0</v>
      </c>
      <c r="Q303" s="25">
        <v>0</v>
      </c>
      <c r="R303" s="22"/>
      <c r="S303" s="22"/>
      <c r="T303" s="22"/>
      <c r="U303" s="22"/>
      <c r="V303" s="22"/>
      <c r="W303" s="22"/>
    </row>
    <row r="304" spans="1:41" ht="15.75" customHeight="1" x14ac:dyDescent="0.25">
      <c r="A304" s="142" t="s">
        <v>77</v>
      </c>
      <c r="B304" s="143"/>
      <c r="C304" s="68" t="s">
        <v>6</v>
      </c>
      <c r="D304" s="24">
        <f>D305+D306+D307</f>
        <v>1932624.5999999996</v>
      </c>
      <c r="E304" s="24">
        <f>E305+E306+E307</f>
        <v>1900233.4</v>
      </c>
      <c r="F304" s="26">
        <f t="shared" si="196"/>
        <v>98.323978697156207</v>
      </c>
      <c r="G304" s="26">
        <f t="shared" ref="G304:L304" si="252">G305+G306+G307</f>
        <v>0</v>
      </c>
      <c r="H304" s="26">
        <f t="shared" si="252"/>
        <v>0</v>
      </c>
      <c r="I304" s="26">
        <f t="shared" si="252"/>
        <v>159840</v>
      </c>
      <c r="J304" s="26">
        <f t="shared" si="252"/>
        <v>155790</v>
      </c>
      <c r="K304" s="26">
        <f t="shared" si="252"/>
        <v>155140</v>
      </c>
      <c r="L304" s="26">
        <f t="shared" si="252"/>
        <v>199669.7</v>
      </c>
      <c r="M304" s="38"/>
      <c r="N304" s="4">
        <f t="shared" ref="N304" si="253">N306+N305+N307</f>
        <v>0</v>
      </c>
      <c r="O304" s="4">
        <f>O306+O305+O307</f>
        <v>0</v>
      </c>
      <c r="P304" s="25">
        <f t="shared" ref="P304:Q304" si="254">P306+P307</f>
        <v>0</v>
      </c>
      <c r="Q304" s="25">
        <f t="shared" si="254"/>
        <v>0</v>
      </c>
      <c r="R304" s="22"/>
      <c r="S304" s="31"/>
      <c r="T304" s="22"/>
      <c r="U304" s="22"/>
      <c r="V304" s="22"/>
      <c r="W304" s="22"/>
    </row>
    <row r="305" spans="1:23" x14ac:dyDescent="0.25">
      <c r="A305" s="154"/>
      <c r="B305" s="155"/>
      <c r="C305" s="68" t="s">
        <v>79</v>
      </c>
      <c r="D305" s="24">
        <f>D243+D241+D302</f>
        <v>35923.400000000009</v>
      </c>
      <c r="E305" s="24">
        <f>E302+E228</f>
        <v>35859.600000000006</v>
      </c>
      <c r="F305" s="26">
        <f t="shared" ref="F305:F310" si="255">E305/D305*100</f>
        <v>99.822399884198035</v>
      </c>
      <c r="G305" s="26">
        <f t="shared" ref="G305:L305" si="256">G228</f>
        <v>0</v>
      </c>
      <c r="H305" s="26">
        <f t="shared" si="256"/>
        <v>0</v>
      </c>
      <c r="I305" s="26">
        <f t="shared" si="256"/>
        <v>0</v>
      </c>
      <c r="J305" s="26">
        <f t="shared" si="256"/>
        <v>0</v>
      </c>
      <c r="K305" s="26">
        <f t="shared" si="256"/>
        <v>0</v>
      </c>
      <c r="L305" s="26">
        <f t="shared" si="256"/>
        <v>6120</v>
      </c>
      <c r="M305" s="38"/>
      <c r="N305" s="4">
        <f>N228+N268</f>
        <v>0</v>
      </c>
      <c r="O305" s="4">
        <f>O228+O268</f>
        <v>0</v>
      </c>
      <c r="P305" s="25"/>
      <c r="Q305" s="25"/>
      <c r="R305" s="22"/>
      <c r="S305" s="22"/>
      <c r="T305" s="22"/>
      <c r="U305" s="22"/>
      <c r="V305" s="22"/>
      <c r="W305" s="22"/>
    </row>
    <row r="306" spans="1:23" x14ac:dyDescent="0.25">
      <c r="A306" s="154"/>
      <c r="B306" s="155"/>
      <c r="C306" s="68" t="s">
        <v>8</v>
      </c>
      <c r="D306" s="24">
        <f>D303+D229</f>
        <v>1322008.8999999999</v>
      </c>
      <c r="E306" s="24">
        <f>E303+E229</f>
        <v>1319708.7</v>
      </c>
      <c r="F306" s="26">
        <f t="shared" si="255"/>
        <v>99.826007222795553</v>
      </c>
      <c r="G306" s="26">
        <f t="shared" ref="G306:L306" si="257">G229</f>
        <v>0</v>
      </c>
      <c r="H306" s="26">
        <f t="shared" si="257"/>
        <v>0</v>
      </c>
      <c r="I306" s="26">
        <f t="shared" si="257"/>
        <v>110440</v>
      </c>
      <c r="J306" s="26">
        <f t="shared" si="257"/>
        <v>110440</v>
      </c>
      <c r="K306" s="26">
        <f t="shared" si="257"/>
        <v>110440</v>
      </c>
      <c r="L306" s="26">
        <f t="shared" si="257"/>
        <v>142458</v>
      </c>
      <c r="M306" s="38"/>
      <c r="N306" s="4">
        <f>N229+N256+N269</f>
        <v>0</v>
      </c>
      <c r="O306" s="4">
        <f>O229+O256+O269</f>
        <v>0</v>
      </c>
      <c r="P306" s="25">
        <f>P229+P256+P269</f>
        <v>0</v>
      </c>
      <c r="Q306" s="25">
        <f>Q229+Q256+Q269</f>
        <v>0</v>
      </c>
      <c r="R306" s="22"/>
      <c r="S306" s="22"/>
      <c r="T306" s="22"/>
      <c r="U306" s="22"/>
      <c r="V306" s="22"/>
      <c r="W306" s="22"/>
    </row>
    <row r="307" spans="1:23" x14ac:dyDescent="0.25">
      <c r="A307" s="154"/>
      <c r="B307" s="155"/>
      <c r="C307" s="68" t="s">
        <v>55</v>
      </c>
      <c r="D307" s="24">
        <f>D300+D298+D296+D270+D257+D252+D230</f>
        <v>574692.29999999993</v>
      </c>
      <c r="E307" s="24">
        <f>E300+E298+E296+E270+E257+E252+E230</f>
        <v>544665.1</v>
      </c>
      <c r="F307" s="26">
        <f t="shared" si="255"/>
        <v>94.775082248361429</v>
      </c>
      <c r="G307" s="26">
        <f t="shared" ref="G307:L307" si="258">G303+G296+G270+G257+G252+G230+G223+G217+G211</f>
        <v>0</v>
      </c>
      <c r="H307" s="26">
        <f t="shared" si="258"/>
        <v>0</v>
      </c>
      <c r="I307" s="26">
        <f t="shared" si="258"/>
        <v>49400</v>
      </c>
      <c r="J307" s="26">
        <f t="shared" si="258"/>
        <v>45350</v>
      </c>
      <c r="K307" s="26">
        <f t="shared" si="258"/>
        <v>44700</v>
      </c>
      <c r="L307" s="26">
        <f t="shared" si="258"/>
        <v>51091.7</v>
      </c>
      <c r="M307" s="38"/>
      <c r="N307" s="4">
        <f t="shared" ref="N307:Q307" si="259">N309+N310</f>
        <v>0</v>
      </c>
      <c r="O307" s="4">
        <f t="shared" si="259"/>
        <v>0</v>
      </c>
      <c r="P307" s="4">
        <f t="shared" si="259"/>
        <v>0</v>
      </c>
      <c r="Q307" s="4">
        <f t="shared" si="259"/>
        <v>0</v>
      </c>
      <c r="R307" s="22"/>
      <c r="S307" s="22"/>
      <c r="T307" s="22"/>
      <c r="U307" s="22"/>
      <c r="V307" s="22"/>
      <c r="W307" s="22"/>
    </row>
    <row r="308" spans="1:23" ht="15.75" hidden="1" customHeight="1" x14ac:dyDescent="0.25">
      <c r="A308" s="154"/>
      <c r="B308" s="155"/>
      <c r="C308" s="68" t="s">
        <v>54</v>
      </c>
      <c r="D308" s="24"/>
      <c r="E308" s="46"/>
      <c r="F308" s="26"/>
      <c r="G308" s="26"/>
      <c r="H308" s="26"/>
      <c r="I308" s="26"/>
      <c r="J308" s="26"/>
      <c r="K308" s="26"/>
      <c r="L308" s="26"/>
      <c r="M308" s="38"/>
      <c r="N308" s="4"/>
      <c r="O308" s="4"/>
      <c r="P308" s="25"/>
      <c r="Q308" s="25"/>
      <c r="R308" s="22"/>
      <c r="S308" s="22"/>
      <c r="T308" s="22"/>
      <c r="U308" s="22"/>
      <c r="V308" s="22"/>
      <c r="W308" s="22"/>
    </row>
    <row r="309" spans="1:23" ht="29.25" hidden="1" customHeight="1" x14ac:dyDescent="0.25">
      <c r="A309" s="154"/>
      <c r="B309" s="155"/>
      <c r="C309" s="68" t="s">
        <v>66</v>
      </c>
      <c r="D309" s="24">
        <f>D247</f>
        <v>181.2</v>
      </c>
      <c r="E309" s="24">
        <f>E247</f>
        <v>124.1</v>
      </c>
      <c r="F309" s="26">
        <f t="shared" si="255"/>
        <v>68.487858719646795</v>
      </c>
      <c r="G309" s="26"/>
      <c r="H309" s="26"/>
      <c r="I309" s="26"/>
      <c r="J309" s="26"/>
      <c r="K309" s="26"/>
      <c r="L309" s="26"/>
      <c r="M309" s="38">
        <f>M252+M259+M272+M296+M247+M303+M270+M257</f>
        <v>0</v>
      </c>
      <c r="N309" s="4">
        <f>N252+N259+N272+N296+N247+N303+N270+N257</f>
        <v>0</v>
      </c>
      <c r="O309" s="4">
        <f>O252+O259+O272+O296+O247+O303+O270+O257</f>
        <v>0</v>
      </c>
      <c r="P309" s="4">
        <f>P252+P259+P272+P296+P247+P303+P270+P257</f>
        <v>0</v>
      </c>
      <c r="Q309" s="4">
        <f>Q252+Q259+Q272+Q296+Q247+Q303+Q270+Q257</f>
        <v>0</v>
      </c>
      <c r="R309" s="22"/>
      <c r="S309" s="31" t="s">
        <v>196</v>
      </c>
      <c r="T309" s="22"/>
      <c r="U309" s="22"/>
      <c r="V309" s="22"/>
      <c r="W309" s="22"/>
    </row>
    <row r="310" spans="1:23" ht="93" hidden="1" customHeight="1" x14ac:dyDescent="0.25">
      <c r="A310" s="154"/>
      <c r="B310" s="155"/>
      <c r="C310" s="68" t="s">
        <v>141</v>
      </c>
      <c r="D310" s="24">
        <f>D248</f>
        <v>181.2</v>
      </c>
      <c r="E310" s="24">
        <f>E248</f>
        <v>124.1</v>
      </c>
      <c r="F310" s="26">
        <f t="shared" si="255"/>
        <v>68.487858719646795</v>
      </c>
      <c r="G310" s="26"/>
      <c r="H310" s="26"/>
      <c r="I310" s="26"/>
      <c r="J310" s="26"/>
      <c r="K310" s="26"/>
      <c r="L310" s="26"/>
      <c r="M310" s="38">
        <f>M260+M273+M248</f>
        <v>0</v>
      </c>
      <c r="N310" s="4">
        <f>N260+N273+N248</f>
        <v>0</v>
      </c>
      <c r="O310" s="4">
        <f>O260+O273+O248</f>
        <v>0</v>
      </c>
      <c r="P310" s="4">
        <f>P260+P273+P248</f>
        <v>0</v>
      </c>
      <c r="Q310" s="4">
        <f>Q260+Q273+Q248</f>
        <v>0</v>
      </c>
      <c r="R310" s="22"/>
      <c r="S310" s="22"/>
      <c r="T310" s="22"/>
      <c r="U310" s="22"/>
      <c r="V310" s="22"/>
      <c r="W310" s="22"/>
    </row>
    <row r="311" spans="1:23" ht="38.25" hidden="1" customHeight="1" x14ac:dyDescent="0.2">
      <c r="A311" s="144"/>
      <c r="B311" s="145"/>
      <c r="C311" s="47" t="s">
        <v>108</v>
      </c>
      <c r="D311" s="24" t="e">
        <f>E311+F311+M311+N311+O311+P311+Q311</f>
        <v>#DIV/0!</v>
      </c>
      <c r="E311" s="26">
        <f>E274</f>
        <v>0</v>
      </c>
      <c r="F311" s="26" t="e">
        <f>F274</f>
        <v>#DIV/0!</v>
      </c>
      <c r="G311" s="26"/>
      <c r="H311" s="26"/>
      <c r="I311" s="26"/>
      <c r="J311" s="26"/>
      <c r="K311" s="26"/>
      <c r="L311" s="26"/>
      <c r="M311" s="38">
        <f>M274</f>
        <v>0</v>
      </c>
      <c r="N311" s="4">
        <f>N274</f>
        <v>0</v>
      </c>
      <c r="O311" s="4">
        <f>O274</f>
        <v>0</v>
      </c>
      <c r="P311" s="4">
        <f>P274</f>
        <v>0</v>
      </c>
      <c r="Q311" s="4">
        <f>Q274</f>
        <v>0</v>
      </c>
      <c r="R311" s="22"/>
      <c r="S311" s="22"/>
      <c r="T311" s="22"/>
      <c r="U311" s="22"/>
      <c r="V311" s="22"/>
      <c r="W311" s="22"/>
    </row>
    <row r="312" spans="1:23" ht="15.75" customHeight="1" x14ac:dyDescent="0.25">
      <c r="A312" s="166" t="s">
        <v>114</v>
      </c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8"/>
      <c r="P312" s="25"/>
      <c r="Q312" s="25"/>
      <c r="R312" s="22"/>
      <c r="S312" s="22"/>
      <c r="T312" s="22"/>
      <c r="U312" s="22"/>
      <c r="V312" s="22"/>
      <c r="W312" s="22"/>
    </row>
    <row r="313" spans="1:23" ht="69" customHeight="1" x14ac:dyDescent="0.25">
      <c r="A313" s="99" t="s">
        <v>115</v>
      </c>
      <c r="B313" s="149" t="s">
        <v>143</v>
      </c>
      <c r="C313" s="74" t="s">
        <v>6</v>
      </c>
      <c r="D313" s="24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174" t="s">
        <v>239</v>
      </c>
      <c r="N313" s="28">
        <v>0</v>
      </c>
      <c r="O313" s="28">
        <v>0</v>
      </c>
      <c r="P313" s="28">
        <v>0</v>
      </c>
      <c r="Q313" s="28">
        <v>0</v>
      </c>
      <c r="R313" s="22"/>
      <c r="S313" s="22"/>
      <c r="T313" s="22"/>
      <c r="U313" s="22"/>
      <c r="V313" s="22"/>
      <c r="W313" s="22"/>
    </row>
    <row r="314" spans="1:23" ht="69" customHeight="1" x14ac:dyDescent="0.25">
      <c r="A314" s="169"/>
      <c r="B314" s="150"/>
      <c r="C314" s="74" t="s">
        <v>8</v>
      </c>
      <c r="D314" s="24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175"/>
      <c r="N314" s="28">
        <v>0</v>
      </c>
      <c r="O314" s="28">
        <v>0</v>
      </c>
      <c r="P314" s="28">
        <v>0</v>
      </c>
      <c r="Q314" s="28">
        <v>0</v>
      </c>
      <c r="R314" s="22"/>
      <c r="S314" s="22"/>
      <c r="T314" s="22"/>
      <c r="U314" s="22"/>
      <c r="V314" s="22"/>
      <c r="W314" s="22"/>
    </row>
    <row r="315" spans="1:23" ht="99.75" customHeight="1" x14ac:dyDescent="0.25">
      <c r="A315" s="169"/>
      <c r="B315" s="150"/>
      <c r="C315" s="74" t="s">
        <v>55</v>
      </c>
      <c r="D315" s="24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176"/>
      <c r="N315" s="28">
        <v>0</v>
      </c>
      <c r="O315" s="28">
        <v>0</v>
      </c>
      <c r="P315" s="28">
        <v>0</v>
      </c>
      <c r="Q315" s="28">
        <v>0</v>
      </c>
      <c r="R315" s="22"/>
      <c r="S315" s="22"/>
      <c r="T315" s="22"/>
      <c r="U315" s="22"/>
      <c r="V315" s="22"/>
      <c r="W315" s="22"/>
    </row>
    <row r="316" spans="1:23" ht="15.75" hidden="1" customHeight="1" x14ac:dyDescent="0.25">
      <c r="A316" s="169"/>
      <c r="B316" s="150"/>
      <c r="C316" s="74" t="s">
        <v>0</v>
      </c>
      <c r="D316" s="24"/>
      <c r="E316" s="48"/>
      <c r="F316" s="48" t="e">
        <f t="shared" ref="F316:F377" si="260">E316/D316*100</f>
        <v>#DIV/0!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39"/>
      <c r="N316" s="28"/>
      <c r="O316" s="28"/>
      <c r="P316" s="28"/>
      <c r="Q316" s="28"/>
      <c r="R316" s="22"/>
      <c r="S316" s="22"/>
      <c r="T316" s="22"/>
      <c r="U316" s="22"/>
      <c r="V316" s="22"/>
      <c r="W316" s="22"/>
    </row>
    <row r="317" spans="1:23" ht="36" hidden="1" customHeight="1" x14ac:dyDescent="0.25">
      <c r="A317" s="169"/>
      <c r="B317" s="150"/>
      <c r="C317" s="74" t="s">
        <v>66</v>
      </c>
      <c r="D317" s="24">
        <v>0</v>
      </c>
      <c r="E317" s="48"/>
      <c r="F317" s="48" t="e">
        <f t="shared" si="260"/>
        <v>#DIV/0!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39"/>
      <c r="N317" s="28">
        <v>0</v>
      </c>
      <c r="O317" s="28">
        <v>0</v>
      </c>
      <c r="P317" s="28">
        <v>0</v>
      </c>
      <c r="Q317" s="28">
        <v>0</v>
      </c>
      <c r="R317" s="22"/>
      <c r="S317" s="22"/>
      <c r="T317" s="22"/>
      <c r="U317" s="22"/>
      <c r="V317" s="22"/>
      <c r="W317" s="22"/>
    </row>
    <row r="318" spans="1:23" ht="1.5" hidden="1" customHeight="1" x14ac:dyDescent="0.25">
      <c r="A318" s="100"/>
      <c r="B318" s="151"/>
      <c r="C318" s="74" t="s">
        <v>141</v>
      </c>
      <c r="D318" s="24">
        <v>0</v>
      </c>
      <c r="E318" s="48"/>
      <c r="F318" s="48" t="e">
        <f t="shared" si="260"/>
        <v>#DIV/0!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39"/>
      <c r="N318" s="28">
        <v>0</v>
      </c>
      <c r="O318" s="28">
        <v>0</v>
      </c>
      <c r="P318" s="28">
        <v>0</v>
      </c>
      <c r="Q318" s="28">
        <v>0</v>
      </c>
      <c r="R318" s="22"/>
      <c r="S318" s="22"/>
      <c r="T318" s="22"/>
      <c r="U318" s="22"/>
      <c r="V318" s="22"/>
      <c r="W318" s="22"/>
    </row>
    <row r="319" spans="1:23" ht="78" customHeight="1" x14ac:dyDescent="0.25">
      <c r="A319" s="161" t="s">
        <v>116</v>
      </c>
      <c r="B319" s="160" t="s">
        <v>144</v>
      </c>
      <c r="C319" s="72" t="s">
        <v>6</v>
      </c>
      <c r="D319" s="24">
        <f>D320</f>
        <v>1385.3</v>
      </c>
      <c r="E319" s="24">
        <f>E320</f>
        <v>1253.8</v>
      </c>
      <c r="F319" s="48">
        <f t="shared" si="260"/>
        <v>90.507471305854324</v>
      </c>
      <c r="G319" s="48">
        <f t="shared" ref="G319:L319" si="261">G320</f>
        <v>0</v>
      </c>
      <c r="H319" s="48">
        <f t="shared" si="261"/>
        <v>0</v>
      </c>
      <c r="I319" s="48">
        <f t="shared" si="261"/>
        <v>50</v>
      </c>
      <c r="J319" s="48">
        <f t="shared" si="261"/>
        <v>50</v>
      </c>
      <c r="K319" s="48">
        <f t="shared" si="261"/>
        <v>30</v>
      </c>
      <c r="L319" s="48">
        <f t="shared" si="261"/>
        <v>250</v>
      </c>
      <c r="M319" s="125" t="s">
        <v>273</v>
      </c>
      <c r="N319" s="4">
        <f t="shared" ref="N319:Q319" si="262">N320</f>
        <v>0</v>
      </c>
      <c r="O319" s="4">
        <f t="shared" si="262"/>
        <v>0</v>
      </c>
      <c r="P319" s="4">
        <f t="shared" si="262"/>
        <v>0</v>
      </c>
      <c r="Q319" s="4">
        <f t="shared" si="262"/>
        <v>0</v>
      </c>
      <c r="R319" s="22"/>
      <c r="S319" s="22"/>
      <c r="T319" s="22"/>
      <c r="U319" s="22"/>
      <c r="V319" s="22"/>
      <c r="W319" s="22"/>
    </row>
    <row r="320" spans="1:23" ht="207" customHeight="1" x14ac:dyDescent="0.25">
      <c r="A320" s="161"/>
      <c r="B320" s="160"/>
      <c r="C320" s="73" t="s">
        <v>7</v>
      </c>
      <c r="D320" s="24">
        <v>1385.3</v>
      </c>
      <c r="E320" s="26">
        <v>1253.8</v>
      </c>
      <c r="F320" s="48">
        <f t="shared" si="260"/>
        <v>90.507471305854324</v>
      </c>
      <c r="G320" s="48">
        <v>0</v>
      </c>
      <c r="H320" s="48">
        <v>0</v>
      </c>
      <c r="I320" s="48">
        <v>50</v>
      </c>
      <c r="J320" s="48">
        <v>50</v>
      </c>
      <c r="K320" s="48">
        <v>30</v>
      </c>
      <c r="L320" s="48">
        <v>250</v>
      </c>
      <c r="M320" s="127"/>
      <c r="N320" s="4">
        <v>0</v>
      </c>
      <c r="O320" s="4">
        <v>0</v>
      </c>
      <c r="P320" s="25">
        <v>0</v>
      </c>
      <c r="Q320" s="25">
        <v>0</v>
      </c>
      <c r="R320" s="22"/>
      <c r="S320" s="22"/>
      <c r="T320" s="22"/>
      <c r="U320" s="22"/>
      <c r="V320" s="22"/>
      <c r="W320" s="22"/>
    </row>
    <row r="321" spans="1:23" ht="57" customHeight="1" x14ac:dyDescent="0.25">
      <c r="A321" s="161" t="s">
        <v>117</v>
      </c>
      <c r="B321" s="160" t="s">
        <v>145</v>
      </c>
      <c r="C321" s="91" t="s">
        <v>6</v>
      </c>
      <c r="D321" s="24">
        <f>D322</f>
        <v>700.3</v>
      </c>
      <c r="E321" s="24">
        <f>E322</f>
        <v>692.6</v>
      </c>
      <c r="F321" s="48">
        <f t="shared" si="260"/>
        <v>98.900471226617171</v>
      </c>
      <c r="G321" s="48">
        <f t="shared" ref="G321:L321" si="263">G322</f>
        <v>0</v>
      </c>
      <c r="H321" s="48">
        <f t="shared" si="263"/>
        <v>0</v>
      </c>
      <c r="I321" s="48">
        <f t="shared" si="263"/>
        <v>100</v>
      </c>
      <c r="J321" s="48">
        <f t="shared" si="263"/>
        <v>0</v>
      </c>
      <c r="K321" s="48">
        <f t="shared" si="263"/>
        <v>0</v>
      </c>
      <c r="L321" s="48">
        <f t="shared" si="263"/>
        <v>250</v>
      </c>
      <c r="M321" s="125" t="s">
        <v>281</v>
      </c>
      <c r="N321" s="4">
        <f t="shared" ref="N321:Q321" si="264">N322</f>
        <v>0</v>
      </c>
      <c r="O321" s="4">
        <f t="shared" si="264"/>
        <v>0</v>
      </c>
      <c r="P321" s="4">
        <f t="shared" si="264"/>
        <v>0</v>
      </c>
      <c r="Q321" s="4">
        <f t="shared" si="264"/>
        <v>0</v>
      </c>
      <c r="R321" s="22"/>
      <c r="S321" s="22"/>
      <c r="T321" s="22"/>
      <c r="U321" s="22"/>
      <c r="V321" s="22"/>
      <c r="W321" s="22"/>
    </row>
    <row r="322" spans="1:23" ht="82.5" customHeight="1" x14ac:dyDescent="0.25">
      <c r="A322" s="161"/>
      <c r="B322" s="160"/>
      <c r="C322" s="91" t="s">
        <v>7</v>
      </c>
      <c r="D322" s="24">
        <v>700.3</v>
      </c>
      <c r="E322" s="26">
        <v>692.6</v>
      </c>
      <c r="F322" s="48">
        <f t="shared" si="260"/>
        <v>98.900471226617171</v>
      </c>
      <c r="G322" s="48">
        <v>0</v>
      </c>
      <c r="H322" s="48">
        <v>0</v>
      </c>
      <c r="I322" s="48">
        <v>100</v>
      </c>
      <c r="J322" s="48">
        <v>0</v>
      </c>
      <c r="K322" s="48">
        <v>0</v>
      </c>
      <c r="L322" s="48">
        <v>250</v>
      </c>
      <c r="M322" s="127"/>
      <c r="N322" s="4">
        <v>0</v>
      </c>
      <c r="O322" s="4">
        <v>0</v>
      </c>
      <c r="P322" s="25">
        <v>0</v>
      </c>
      <c r="Q322" s="25">
        <v>0</v>
      </c>
      <c r="R322" s="22"/>
      <c r="S322" s="22"/>
      <c r="T322" s="22"/>
      <c r="U322" s="22"/>
      <c r="V322" s="22"/>
      <c r="W322" s="22"/>
    </row>
    <row r="323" spans="1:23" ht="33" customHeight="1" x14ac:dyDescent="0.25">
      <c r="A323" s="161" t="s">
        <v>123</v>
      </c>
      <c r="B323" s="160" t="s">
        <v>146</v>
      </c>
      <c r="C323" s="68" t="s">
        <v>6</v>
      </c>
      <c r="D323" s="24">
        <f>D324+D325</f>
        <v>14367.5</v>
      </c>
      <c r="E323" s="24">
        <f>E324+E325</f>
        <v>13871.3</v>
      </c>
      <c r="F323" s="48">
        <f>E323/D323*100</f>
        <v>96.546372020184435</v>
      </c>
      <c r="G323" s="48">
        <f t="shared" ref="G323:L323" si="265">G324+G325</f>
        <v>0</v>
      </c>
      <c r="H323" s="48">
        <f t="shared" si="265"/>
        <v>0</v>
      </c>
      <c r="I323" s="48">
        <f t="shared" si="265"/>
        <v>5706.8</v>
      </c>
      <c r="J323" s="48">
        <f t="shared" si="265"/>
        <v>5834.8</v>
      </c>
      <c r="K323" s="48">
        <f t="shared" si="265"/>
        <v>4782.7</v>
      </c>
      <c r="L323" s="48">
        <f t="shared" si="265"/>
        <v>930</v>
      </c>
      <c r="M323" s="49"/>
      <c r="N323" s="4">
        <f t="shared" ref="N323:O323" si="266">N324+N325</f>
        <v>0</v>
      </c>
      <c r="O323" s="4">
        <f t="shared" si="266"/>
        <v>0</v>
      </c>
      <c r="P323" s="4">
        <f t="shared" ref="P323:Q323" si="267">P324+P325</f>
        <v>0</v>
      </c>
      <c r="Q323" s="4">
        <f t="shared" si="267"/>
        <v>0</v>
      </c>
      <c r="R323" s="22"/>
      <c r="S323" s="22"/>
      <c r="T323" s="22"/>
      <c r="U323" s="22"/>
      <c r="V323" s="22"/>
      <c r="W323" s="22"/>
    </row>
    <row r="324" spans="1:23" ht="33.75" customHeight="1" x14ac:dyDescent="0.25">
      <c r="A324" s="161"/>
      <c r="B324" s="160"/>
      <c r="C324" s="68" t="s">
        <v>8</v>
      </c>
      <c r="D324" s="24">
        <f>D330+D362+D364</f>
        <v>7713.9000000000005</v>
      </c>
      <c r="E324" s="24">
        <f>E330+E362+E364</f>
        <v>7291.7</v>
      </c>
      <c r="F324" s="48">
        <f>E324/D324*100</f>
        <v>94.526763375205789</v>
      </c>
      <c r="G324" s="48">
        <f t="shared" ref="G324:L324" si="268">G330+G362+G364</f>
        <v>0</v>
      </c>
      <c r="H324" s="48">
        <f t="shared" si="268"/>
        <v>0</v>
      </c>
      <c r="I324" s="48">
        <f t="shared" si="268"/>
        <v>3711.1</v>
      </c>
      <c r="J324" s="48">
        <f t="shared" si="268"/>
        <v>3839.1</v>
      </c>
      <c r="K324" s="48">
        <f t="shared" si="268"/>
        <v>3775</v>
      </c>
      <c r="L324" s="48">
        <f t="shared" si="268"/>
        <v>930</v>
      </c>
      <c r="M324" s="38"/>
      <c r="N324" s="4">
        <f t="shared" ref="N324:O324" si="269">N330+N362+N364</f>
        <v>0</v>
      </c>
      <c r="O324" s="4">
        <f t="shared" si="269"/>
        <v>0</v>
      </c>
      <c r="P324" s="4">
        <f t="shared" ref="P324:Q324" si="270">P330+P362+P364</f>
        <v>0</v>
      </c>
      <c r="Q324" s="4">
        <f t="shared" si="270"/>
        <v>0</v>
      </c>
      <c r="R324" s="22"/>
      <c r="S324" s="22"/>
      <c r="T324" s="22"/>
      <c r="U324" s="22"/>
      <c r="V324" s="22"/>
      <c r="W324" s="22"/>
    </row>
    <row r="325" spans="1:23" ht="36" customHeight="1" x14ac:dyDescent="0.25">
      <c r="A325" s="161"/>
      <c r="B325" s="160"/>
      <c r="C325" s="68" t="s">
        <v>55</v>
      </c>
      <c r="D325" s="24">
        <f>D331+D360+D365</f>
        <v>6653.5999999999995</v>
      </c>
      <c r="E325" s="24">
        <f>E331+E360+E365</f>
        <v>6579.6</v>
      </c>
      <c r="F325" s="48">
        <f>E325/D325*100</f>
        <v>98.887820127449814</v>
      </c>
      <c r="G325" s="48">
        <f t="shared" ref="G325:L325" si="271">G331+G360+G365</f>
        <v>0</v>
      </c>
      <c r="H325" s="48">
        <f t="shared" si="271"/>
        <v>0</v>
      </c>
      <c r="I325" s="48">
        <f t="shared" si="271"/>
        <v>1995.7</v>
      </c>
      <c r="J325" s="48">
        <f t="shared" si="271"/>
        <v>1995.7</v>
      </c>
      <c r="K325" s="48">
        <f t="shared" si="271"/>
        <v>1007.7</v>
      </c>
      <c r="L325" s="48">
        <f t="shared" si="271"/>
        <v>0</v>
      </c>
      <c r="M325" s="38"/>
      <c r="N325" s="4">
        <f t="shared" ref="N325:O325" si="272">N327+N328</f>
        <v>0</v>
      </c>
      <c r="O325" s="4">
        <f t="shared" si="272"/>
        <v>0</v>
      </c>
      <c r="P325" s="4">
        <f t="shared" ref="P325:Q325" si="273">P327+P328</f>
        <v>0</v>
      </c>
      <c r="Q325" s="4">
        <f t="shared" si="273"/>
        <v>0</v>
      </c>
      <c r="R325" s="22"/>
      <c r="S325" s="22"/>
      <c r="T325" s="22"/>
      <c r="U325" s="22"/>
      <c r="V325" s="22"/>
      <c r="W325" s="22"/>
    </row>
    <row r="326" spans="1:23" ht="27" hidden="1" customHeight="1" x14ac:dyDescent="0.25">
      <c r="A326" s="161"/>
      <c r="B326" s="160"/>
      <c r="C326" s="68" t="s">
        <v>54</v>
      </c>
      <c r="D326" s="24"/>
      <c r="E326" s="26"/>
      <c r="F326" s="48"/>
      <c r="G326" s="48"/>
      <c r="H326" s="48"/>
      <c r="I326" s="48"/>
      <c r="J326" s="48"/>
      <c r="K326" s="48"/>
      <c r="L326" s="48"/>
      <c r="M326" s="38"/>
      <c r="N326" s="4"/>
      <c r="O326" s="4"/>
      <c r="P326" s="4"/>
      <c r="Q326" s="4"/>
      <c r="R326" s="22"/>
      <c r="S326" s="22"/>
      <c r="T326" s="22"/>
      <c r="U326" s="22"/>
      <c r="V326" s="22"/>
      <c r="W326" s="22"/>
    </row>
    <row r="327" spans="1:23" ht="37.5" hidden="1" customHeight="1" x14ac:dyDescent="0.25">
      <c r="A327" s="161"/>
      <c r="B327" s="160"/>
      <c r="C327" s="68" t="s">
        <v>66</v>
      </c>
      <c r="D327" s="24">
        <f>D331+D360+D365-D328</f>
        <v>4608.6999999999989</v>
      </c>
      <c r="E327" s="24">
        <f>E331+E360+E365-E328</f>
        <v>6579.6</v>
      </c>
      <c r="F327" s="48">
        <f t="shared" si="260"/>
        <v>142.76477097663121</v>
      </c>
      <c r="G327" s="48"/>
      <c r="H327" s="48"/>
      <c r="I327" s="48"/>
      <c r="J327" s="48"/>
      <c r="K327" s="48"/>
      <c r="L327" s="48"/>
      <c r="M327" s="38"/>
      <c r="N327" s="4">
        <f t="shared" ref="N327:O327" si="274">N333+N360+N367</f>
        <v>0</v>
      </c>
      <c r="O327" s="4">
        <f t="shared" si="274"/>
        <v>0</v>
      </c>
      <c r="P327" s="4">
        <f t="shared" ref="P327:Q327" si="275">P333+P360+P367</f>
        <v>0</v>
      </c>
      <c r="Q327" s="4">
        <f t="shared" si="275"/>
        <v>0</v>
      </c>
      <c r="R327" s="22"/>
      <c r="S327" s="22"/>
      <c r="T327" s="22"/>
      <c r="U327" s="22"/>
      <c r="V327" s="22"/>
      <c r="W327" s="22"/>
    </row>
    <row r="328" spans="1:23" ht="39.75" hidden="1" customHeight="1" x14ac:dyDescent="0.25">
      <c r="A328" s="161"/>
      <c r="B328" s="160"/>
      <c r="C328" s="68" t="s">
        <v>141</v>
      </c>
      <c r="D328" s="24">
        <f>D334</f>
        <v>2044.9</v>
      </c>
      <c r="E328" s="24">
        <f>E334</f>
        <v>0</v>
      </c>
      <c r="F328" s="48">
        <f t="shared" si="260"/>
        <v>0</v>
      </c>
      <c r="G328" s="48"/>
      <c r="H328" s="48"/>
      <c r="I328" s="48"/>
      <c r="J328" s="48"/>
      <c r="K328" s="48"/>
      <c r="L328" s="48"/>
      <c r="M328" s="38"/>
      <c r="N328" s="4">
        <f t="shared" ref="N328:O328" si="276">N334+N368</f>
        <v>0</v>
      </c>
      <c r="O328" s="4">
        <f t="shared" si="276"/>
        <v>0</v>
      </c>
      <c r="P328" s="4">
        <f t="shared" ref="P328:Q328" si="277">P334+P368</f>
        <v>0</v>
      </c>
      <c r="Q328" s="4">
        <f t="shared" si="277"/>
        <v>0</v>
      </c>
      <c r="R328" s="22"/>
      <c r="S328" s="22"/>
      <c r="T328" s="22"/>
      <c r="U328" s="22"/>
      <c r="V328" s="22"/>
      <c r="W328" s="22"/>
    </row>
    <row r="329" spans="1:23" ht="40.15" customHeight="1" x14ac:dyDescent="0.25">
      <c r="A329" s="159" t="s">
        <v>124</v>
      </c>
      <c r="B329" s="158" t="s">
        <v>118</v>
      </c>
      <c r="C329" s="67" t="s">
        <v>6</v>
      </c>
      <c r="D329" s="3">
        <f>D330+D331</f>
        <v>8852.0999999999985</v>
      </c>
      <c r="E329" s="3">
        <f>E330+E331</f>
        <v>8766.9</v>
      </c>
      <c r="F329" s="28">
        <f>E329/D329*100</f>
        <v>99.037516521503392</v>
      </c>
      <c r="G329" s="28">
        <f t="shared" ref="G329:L329" si="278">G330+G331</f>
        <v>0</v>
      </c>
      <c r="H329" s="28">
        <f t="shared" si="278"/>
        <v>0</v>
      </c>
      <c r="I329" s="28">
        <f t="shared" si="278"/>
        <v>2077</v>
      </c>
      <c r="J329" s="28">
        <f t="shared" si="278"/>
        <v>2080</v>
      </c>
      <c r="K329" s="28">
        <f t="shared" si="278"/>
        <v>1027.8</v>
      </c>
      <c r="L329" s="28">
        <f t="shared" si="278"/>
        <v>0</v>
      </c>
      <c r="M329" s="188" t="s">
        <v>246</v>
      </c>
      <c r="N329" s="4">
        <f t="shared" ref="N329:O329" si="279">N330+N331</f>
        <v>0</v>
      </c>
      <c r="O329" s="4">
        <f t="shared" si="279"/>
        <v>0</v>
      </c>
      <c r="P329" s="4">
        <f t="shared" ref="P329:Q329" si="280">P330+P331</f>
        <v>0</v>
      </c>
      <c r="Q329" s="4">
        <f t="shared" si="280"/>
        <v>0</v>
      </c>
      <c r="R329" s="22"/>
      <c r="S329" s="22"/>
      <c r="T329" s="22"/>
      <c r="U329" s="22"/>
      <c r="V329" s="22"/>
      <c r="W329" s="22"/>
    </row>
    <row r="330" spans="1:23" ht="40.15" customHeight="1" x14ac:dyDescent="0.25">
      <c r="A330" s="159"/>
      <c r="B330" s="158"/>
      <c r="C330" s="67" t="s">
        <v>8</v>
      </c>
      <c r="D330" s="3">
        <f>D342</f>
        <v>3067.3</v>
      </c>
      <c r="E330" s="3">
        <v>3056.1</v>
      </c>
      <c r="F330" s="28">
        <f>E330/D330*100</f>
        <v>99.634858018452704</v>
      </c>
      <c r="G330" s="28">
        <f t="shared" ref="G330:L330" si="281">G342</f>
        <v>0</v>
      </c>
      <c r="H330" s="28">
        <f t="shared" si="281"/>
        <v>0</v>
      </c>
      <c r="I330" s="28">
        <f t="shared" si="281"/>
        <v>1022</v>
      </c>
      <c r="J330" s="28">
        <f t="shared" si="281"/>
        <v>1025</v>
      </c>
      <c r="K330" s="28">
        <v>960.8</v>
      </c>
      <c r="L330" s="28">
        <f t="shared" si="281"/>
        <v>0</v>
      </c>
      <c r="M330" s="190"/>
      <c r="N330" s="4">
        <f t="shared" ref="N330:O330" si="282">N348+N354</f>
        <v>0</v>
      </c>
      <c r="O330" s="4">
        <f t="shared" si="282"/>
        <v>0</v>
      </c>
      <c r="P330" s="4">
        <f t="shared" ref="P330:Q330" si="283">P348+P354</f>
        <v>0</v>
      </c>
      <c r="Q330" s="4">
        <f t="shared" si="283"/>
        <v>0</v>
      </c>
      <c r="R330" s="22"/>
      <c r="S330" s="22"/>
      <c r="T330" s="22"/>
      <c r="U330" s="22"/>
      <c r="V330" s="22"/>
      <c r="W330" s="22"/>
    </row>
    <row r="331" spans="1:23" ht="125.25" customHeight="1" x14ac:dyDescent="0.25">
      <c r="A331" s="159"/>
      <c r="B331" s="158"/>
      <c r="C331" s="67" t="s">
        <v>55</v>
      </c>
      <c r="D331" s="3">
        <f>D336+D343</f>
        <v>5784.7999999999993</v>
      </c>
      <c r="E331" s="3">
        <f>E336+E343</f>
        <v>5710.8</v>
      </c>
      <c r="F331" s="28">
        <f>E331/D331*100</f>
        <v>98.720785506845544</v>
      </c>
      <c r="G331" s="28">
        <f t="shared" ref="G331" si="284">G336+G343</f>
        <v>0</v>
      </c>
      <c r="H331" s="28">
        <v>0</v>
      </c>
      <c r="I331" s="28">
        <f t="shared" ref="I331:L331" si="285">I336+I343</f>
        <v>1055</v>
      </c>
      <c r="J331" s="28">
        <f t="shared" si="285"/>
        <v>1055</v>
      </c>
      <c r="K331" s="28">
        <f t="shared" si="285"/>
        <v>67</v>
      </c>
      <c r="L331" s="28">
        <f t="shared" si="285"/>
        <v>0</v>
      </c>
      <c r="M331" s="189"/>
      <c r="N331" s="4">
        <f t="shared" ref="N331:O331" si="286">N333+N334</f>
        <v>0</v>
      </c>
      <c r="O331" s="4">
        <f t="shared" si="286"/>
        <v>0</v>
      </c>
      <c r="P331" s="4">
        <f t="shared" ref="P331:Q331" si="287">P333+P334</f>
        <v>0</v>
      </c>
      <c r="Q331" s="4">
        <f t="shared" si="287"/>
        <v>0</v>
      </c>
      <c r="R331" s="22"/>
      <c r="S331" s="22"/>
      <c r="T331" s="22"/>
      <c r="U331" s="22"/>
      <c r="V331" s="22"/>
      <c r="W331" s="22"/>
    </row>
    <row r="332" spans="1:23" ht="27" hidden="1" customHeight="1" x14ac:dyDescent="0.25">
      <c r="A332" s="159"/>
      <c r="B332" s="158"/>
      <c r="C332" s="67" t="s">
        <v>54</v>
      </c>
      <c r="D332" s="3"/>
      <c r="E332" s="4"/>
      <c r="F332" s="28" t="e">
        <f t="shared" si="260"/>
        <v>#DIV/0!</v>
      </c>
      <c r="G332" s="28"/>
      <c r="H332" s="28"/>
      <c r="I332" s="28"/>
      <c r="J332" s="28"/>
      <c r="K332" s="28"/>
      <c r="L332" s="28"/>
      <c r="M332" s="38"/>
      <c r="N332" s="4"/>
      <c r="O332" s="4"/>
      <c r="P332" s="4"/>
      <c r="Q332" s="4"/>
      <c r="R332" s="22"/>
      <c r="S332" s="22"/>
      <c r="T332" s="22"/>
      <c r="U332" s="22"/>
      <c r="V332" s="22"/>
      <c r="W332" s="22"/>
    </row>
    <row r="333" spans="1:23" ht="36.75" hidden="1" customHeight="1" x14ac:dyDescent="0.25">
      <c r="A333" s="159"/>
      <c r="B333" s="158"/>
      <c r="C333" s="67" t="s">
        <v>66</v>
      </c>
      <c r="D333" s="3">
        <f>D338+D340+D345+D357</f>
        <v>3462.5</v>
      </c>
      <c r="E333" s="3">
        <f>E338+E340+E345+E357</f>
        <v>0</v>
      </c>
      <c r="F333" s="28">
        <f t="shared" si="260"/>
        <v>0</v>
      </c>
      <c r="G333" s="28"/>
      <c r="H333" s="28"/>
      <c r="I333" s="28"/>
      <c r="J333" s="28"/>
      <c r="K333" s="28"/>
      <c r="L333" s="28"/>
      <c r="M333" s="38"/>
      <c r="N333" s="4">
        <f t="shared" ref="N333:Q333" si="288">N336+N351+N357</f>
        <v>0</v>
      </c>
      <c r="O333" s="4">
        <f t="shared" si="288"/>
        <v>0</v>
      </c>
      <c r="P333" s="4">
        <f t="shared" si="288"/>
        <v>0</v>
      </c>
      <c r="Q333" s="4">
        <f t="shared" si="288"/>
        <v>0</v>
      </c>
      <c r="R333" s="22"/>
      <c r="S333" s="22"/>
      <c r="T333" s="22"/>
      <c r="U333" s="22"/>
      <c r="V333" s="22"/>
      <c r="W333" s="22"/>
    </row>
    <row r="334" spans="1:23" ht="69" hidden="1" customHeight="1" x14ac:dyDescent="0.25">
      <c r="A334" s="159"/>
      <c r="B334" s="158"/>
      <c r="C334" s="67" t="s">
        <v>141</v>
      </c>
      <c r="D334" s="3">
        <f>D346</f>
        <v>2044.9</v>
      </c>
      <c r="E334" s="3">
        <f>E346</f>
        <v>0</v>
      </c>
      <c r="F334" s="28">
        <f t="shared" si="260"/>
        <v>0</v>
      </c>
      <c r="G334" s="28"/>
      <c r="H334" s="28"/>
      <c r="I334" s="28"/>
      <c r="J334" s="28"/>
      <c r="K334" s="28"/>
      <c r="L334" s="28"/>
      <c r="M334" s="38"/>
      <c r="N334" s="4">
        <f t="shared" ref="N334:O334" si="289">N352+N358</f>
        <v>0</v>
      </c>
      <c r="O334" s="4">
        <f t="shared" si="289"/>
        <v>0</v>
      </c>
      <c r="P334" s="4">
        <f t="shared" ref="P334:Q334" si="290">P352+P358</f>
        <v>0</v>
      </c>
      <c r="Q334" s="4">
        <f t="shared" si="290"/>
        <v>0</v>
      </c>
      <c r="R334" s="22"/>
      <c r="S334" s="22"/>
      <c r="T334" s="22"/>
      <c r="U334" s="22"/>
      <c r="V334" s="22"/>
      <c r="W334" s="22"/>
    </row>
    <row r="335" spans="1:23" ht="31.15" customHeight="1" x14ac:dyDescent="0.25">
      <c r="A335" s="159" t="s">
        <v>148</v>
      </c>
      <c r="B335" s="158" t="s">
        <v>119</v>
      </c>
      <c r="C335" s="67" t="s">
        <v>6</v>
      </c>
      <c r="D335" s="88">
        <f>D336</f>
        <v>652.9</v>
      </c>
      <c r="E335" s="89">
        <f>E336</f>
        <v>652.1</v>
      </c>
      <c r="F335" s="92">
        <f>E335/D335*100</f>
        <v>99.87746975034463</v>
      </c>
      <c r="G335" s="28">
        <f>G336</f>
        <v>0</v>
      </c>
      <c r="H335" s="28">
        <f t="shared" ref="H335:L335" si="291">H336</f>
        <v>0</v>
      </c>
      <c r="I335" s="28">
        <f t="shared" si="291"/>
        <v>55</v>
      </c>
      <c r="J335" s="28">
        <f t="shared" si="291"/>
        <v>55</v>
      </c>
      <c r="K335" s="28">
        <f t="shared" si="291"/>
        <v>36.799999999999997</v>
      </c>
      <c r="L335" s="28">
        <f t="shared" si="291"/>
        <v>0</v>
      </c>
      <c r="M335" s="125" t="s">
        <v>240</v>
      </c>
      <c r="N335" s="4">
        <f t="shared" ref="N335:Q335" si="292">N336</f>
        <v>0</v>
      </c>
      <c r="O335" s="4">
        <f t="shared" si="292"/>
        <v>0</v>
      </c>
      <c r="P335" s="4">
        <f t="shared" si="292"/>
        <v>0</v>
      </c>
      <c r="Q335" s="4">
        <f t="shared" si="292"/>
        <v>0</v>
      </c>
      <c r="R335" s="22"/>
      <c r="S335" s="22"/>
      <c r="T335" s="22"/>
      <c r="U335" s="22"/>
      <c r="V335" s="22"/>
      <c r="W335" s="22"/>
    </row>
    <row r="336" spans="1:23" ht="74.25" customHeight="1" x14ac:dyDescent="0.25">
      <c r="A336" s="159"/>
      <c r="B336" s="158"/>
      <c r="C336" s="67" t="s">
        <v>7</v>
      </c>
      <c r="D336" s="88">
        <v>652.9</v>
      </c>
      <c r="E336" s="89">
        <v>652.1</v>
      </c>
      <c r="F336" s="92">
        <f>E336/D336*100</f>
        <v>99.87746975034463</v>
      </c>
      <c r="G336" s="28">
        <v>0</v>
      </c>
      <c r="H336" s="28">
        <v>0</v>
      </c>
      <c r="I336" s="28">
        <v>55</v>
      </c>
      <c r="J336" s="28">
        <v>55</v>
      </c>
      <c r="K336" s="28">
        <v>36.799999999999997</v>
      </c>
      <c r="L336" s="28">
        <v>0</v>
      </c>
      <c r="M336" s="127"/>
      <c r="N336" s="4">
        <f t="shared" ref="N336:Q336" si="293">N338+N340</f>
        <v>0</v>
      </c>
      <c r="O336" s="4">
        <f t="shared" si="293"/>
        <v>0</v>
      </c>
      <c r="P336" s="4">
        <f t="shared" si="293"/>
        <v>0</v>
      </c>
      <c r="Q336" s="4">
        <f t="shared" si="293"/>
        <v>0</v>
      </c>
      <c r="R336" s="22"/>
      <c r="S336" s="22"/>
      <c r="T336" s="22"/>
      <c r="U336" s="22"/>
      <c r="V336" s="22"/>
      <c r="W336" s="22"/>
    </row>
    <row r="337" spans="1:23" ht="21.75" hidden="1" customHeight="1" x14ac:dyDescent="0.25">
      <c r="A337" s="159"/>
      <c r="B337" s="158"/>
      <c r="C337" s="67" t="s">
        <v>6</v>
      </c>
      <c r="D337" s="88">
        <f>D338</f>
        <v>659</v>
      </c>
      <c r="E337" s="89">
        <v>0</v>
      </c>
      <c r="F337" s="92">
        <f t="shared" si="260"/>
        <v>0</v>
      </c>
      <c r="G337" s="28"/>
      <c r="H337" s="28"/>
      <c r="I337" s="28"/>
      <c r="J337" s="28"/>
      <c r="K337" s="28"/>
      <c r="L337" s="28"/>
      <c r="M337" s="38"/>
      <c r="N337" s="4">
        <f t="shared" ref="N337:Q339" si="294">N338</f>
        <v>0</v>
      </c>
      <c r="O337" s="4">
        <f t="shared" si="294"/>
        <v>0</v>
      </c>
      <c r="P337" s="4">
        <f t="shared" si="294"/>
        <v>0</v>
      </c>
      <c r="Q337" s="4">
        <f t="shared" si="294"/>
        <v>0</v>
      </c>
      <c r="R337" s="22"/>
      <c r="S337" s="22"/>
      <c r="T337" s="22"/>
      <c r="U337" s="22"/>
      <c r="V337" s="22"/>
      <c r="W337" s="22"/>
    </row>
    <row r="338" spans="1:23" ht="30" hidden="1" customHeight="1" x14ac:dyDescent="0.25">
      <c r="A338" s="159"/>
      <c r="B338" s="158"/>
      <c r="C338" s="67" t="s">
        <v>7</v>
      </c>
      <c r="D338" s="88">
        <v>659</v>
      </c>
      <c r="E338" s="89">
        <v>0</v>
      </c>
      <c r="F338" s="92">
        <f t="shared" si="260"/>
        <v>0</v>
      </c>
      <c r="G338" s="28"/>
      <c r="H338" s="28"/>
      <c r="I338" s="28"/>
      <c r="J338" s="28"/>
      <c r="K338" s="28"/>
      <c r="L338" s="28"/>
      <c r="M338" s="38"/>
      <c r="N338" s="4">
        <v>0</v>
      </c>
      <c r="O338" s="4">
        <v>0</v>
      </c>
      <c r="P338" s="4">
        <v>0</v>
      </c>
      <c r="Q338" s="4">
        <v>0</v>
      </c>
      <c r="R338" s="22"/>
      <c r="S338" s="22"/>
      <c r="T338" s="22"/>
      <c r="U338" s="22"/>
      <c r="V338" s="22"/>
      <c r="W338" s="22"/>
    </row>
    <row r="339" spans="1:23" ht="33" hidden="1" customHeight="1" x14ac:dyDescent="0.25">
      <c r="A339" s="159"/>
      <c r="B339" s="158"/>
      <c r="C339" s="67" t="s">
        <v>6</v>
      </c>
      <c r="D339" s="88">
        <v>23</v>
      </c>
      <c r="E339" s="89">
        <v>0</v>
      </c>
      <c r="F339" s="92">
        <f t="shared" si="260"/>
        <v>0</v>
      </c>
      <c r="G339" s="28"/>
      <c r="H339" s="28"/>
      <c r="I339" s="28"/>
      <c r="J339" s="28"/>
      <c r="K339" s="28"/>
      <c r="L339" s="28"/>
      <c r="M339" s="38"/>
      <c r="N339" s="4">
        <f t="shared" si="294"/>
        <v>0</v>
      </c>
      <c r="O339" s="4">
        <f t="shared" si="294"/>
        <v>0</v>
      </c>
      <c r="P339" s="4">
        <f t="shared" si="294"/>
        <v>0</v>
      </c>
      <c r="Q339" s="4">
        <f t="shared" si="294"/>
        <v>0</v>
      </c>
      <c r="R339" s="22"/>
      <c r="S339" s="22"/>
      <c r="T339" s="22"/>
      <c r="U339" s="22"/>
      <c r="V339" s="22"/>
      <c r="W339" s="22"/>
    </row>
    <row r="340" spans="1:23" ht="27.75" hidden="1" customHeight="1" x14ac:dyDescent="0.25">
      <c r="A340" s="159"/>
      <c r="B340" s="158"/>
      <c r="C340" s="67" t="s">
        <v>7</v>
      </c>
      <c r="D340" s="88">
        <v>23</v>
      </c>
      <c r="E340" s="89">
        <v>0</v>
      </c>
      <c r="F340" s="92">
        <f t="shared" si="260"/>
        <v>0</v>
      </c>
      <c r="G340" s="28"/>
      <c r="H340" s="28"/>
      <c r="I340" s="28"/>
      <c r="J340" s="28"/>
      <c r="K340" s="28"/>
      <c r="L340" s="28"/>
      <c r="M340" s="38"/>
      <c r="N340" s="4">
        <v>0</v>
      </c>
      <c r="O340" s="4">
        <v>0</v>
      </c>
      <c r="P340" s="4">
        <v>0</v>
      </c>
      <c r="Q340" s="4">
        <v>0</v>
      </c>
      <c r="R340" s="22"/>
      <c r="S340" s="22"/>
      <c r="T340" s="22"/>
      <c r="U340" s="22"/>
      <c r="V340" s="22"/>
      <c r="W340" s="22"/>
    </row>
    <row r="341" spans="1:23" ht="32.25" customHeight="1" x14ac:dyDescent="0.25">
      <c r="A341" s="159" t="s">
        <v>149</v>
      </c>
      <c r="B341" s="158" t="s">
        <v>147</v>
      </c>
      <c r="C341" s="67" t="s">
        <v>6</v>
      </c>
      <c r="D341" s="88">
        <f>D342+D343</f>
        <v>8199.2000000000007</v>
      </c>
      <c r="E341" s="89">
        <f>E342+E343</f>
        <v>8114.7999999999993</v>
      </c>
      <c r="F341" s="92">
        <f>E341/D341*100</f>
        <v>98.97063128110058</v>
      </c>
      <c r="G341" s="28">
        <f t="shared" ref="G341:L341" si="295">G342+G343</f>
        <v>0</v>
      </c>
      <c r="H341" s="28">
        <f t="shared" si="295"/>
        <v>0</v>
      </c>
      <c r="I341" s="28">
        <f t="shared" si="295"/>
        <v>2022</v>
      </c>
      <c r="J341" s="28">
        <f t="shared" si="295"/>
        <v>2025</v>
      </c>
      <c r="K341" s="28">
        <f t="shared" si="295"/>
        <v>991</v>
      </c>
      <c r="L341" s="28">
        <f t="shared" si="295"/>
        <v>0</v>
      </c>
      <c r="M341" s="38"/>
      <c r="N341" s="4">
        <f t="shared" ref="N341:Q341" si="296">N342+N343</f>
        <v>0</v>
      </c>
      <c r="O341" s="4">
        <f t="shared" si="296"/>
        <v>0</v>
      </c>
      <c r="P341" s="4">
        <f t="shared" si="296"/>
        <v>0</v>
      </c>
      <c r="Q341" s="4">
        <f t="shared" si="296"/>
        <v>0</v>
      </c>
      <c r="R341" s="22"/>
      <c r="S341" s="22"/>
      <c r="T341" s="22"/>
      <c r="U341" s="22"/>
      <c r="V341" s="22"/>
      <c r="W341" s="22"/>
    </row>
    <row r="342" spans="1:23" ht="66.75" customHeight="1" x14ac:dyDescent="0.25">
      <c r="A342" s="159"/>
      <c r="B342" s="158"/>
      <c r="C342" s="67" t="s">
        <v>8</v>
      </c>
      <c r="D342" s="88">
        <v>3067.3</v>
      </c>
      <c r="E342" s="89">
        <v>3056.1</v>
      </c>
      <c r="F342" s="92">
        <f>E342/D342*100</f>
        <v>99.634858018452704</v>
      </c>
      <c r="G342" s="28">
        <v>0</v>
      </c>
      <c r="H342" s="28">
        <v>0</v>
      </c>
      <c r="I342" s="28">
        <v>1022</v>
      </c>
      <c r="J342" s="28">
        <v>1025</v>
      </c>
      <c r="K342" s="28">
        <v>960.8</v>
      </c>
      <c r="L342" s="28">
        <v>0</v>
      </c>
      <c r="M342" s="38" t="s">
        <v>247</v>
      </c>
      <c r="N342" s="4">
        <f t="shared" ref="N342:Q342" si="297">N348+N354</f>
        <v>0</v>
      </c>
      <c r="O342" s="4">
        <f t="shared" si="297"/>
        <v>0</v>
      </c>
      <c r="P342" s="4">
        <f t="shared" si="297"/>
        <v>0</v>
      </c>
      <c r="Q342" s="4">
        <f t="shared" si="297"/>
        <v>0</v>
      </c>
      <c r="R342" s="22"/>
      <c r="S342" s="22"/>
      <c r="T342" s="22"/>
      <c r="U342" s="22"/>
      <c r="V342" s="22"/>
      <c r="W342" s="22"/>
    </row>
    <row r="343" spans="1:23" ht="93.75" customHeight="1" x14ac:dyDescent="0.25">
      <c r="A343" s="159"/>
      <c r="B343" s="158"/>
      <c r="C343" s="67" t="s">
        <v>55</v>
      </c>
      <c r="D343" s="88">
        <v>5131.8999999999996</v>
      </c>
      <c r="E343" s="89">
        <v>5058.7</v>
      </c>
      <c r="F343" s="92">
        <f>E343/D343*100</f>
        <v>98.573627701241264</v>
      </c>
      <c r="G343" s="28">
        <v>0</v>
      </c>
      <c r="H343" s="28">
        <v>0</v>
      </c>
      <c r="I343" s="28">
        <v>1000</v>
      </c>
      <c r="J343" s="28">
        <v>1000</v>
      </c>
      <c r="K343" s="28">
        <v>30.2</v>
      </c>
      <c r="L343" s="28">
        <v>0</v>
      </c>
      <c r="M343" s="38" t="s">
        <v>248</v>
      </c>
      <c r="N343" s="4">
        <f t="shared" ref="N343:Q343" si="298">N345+N346</f>
        <v>0</v>
      </c>
      <c r="O343" s="4">
        <f t="shared" si="298"/>
        <v>0</v>
      </c>
      <c r="P343" s="4">
        <f t="shared" si="298"/>
        <v>0</v>
      </c>
      <c r="Q343" s="4">
        <f t="shared" si="298"/>
        <v>0</v>
      </c>
      <c r="R343" s="22"/>
      <c r="S343" s="22"/>
      <c r="T343" s="22"/>
      <c r="U343" s="22"/>
      <c r="V343" s="22"/>
      <c r="W343" s="22"/>
    </row>
    <row r="344" spans="1:23" ht="15" hidden="1" customHeight="1" x14ac:dyDescent="0.25">
      <c r="A344" s="159"/>
      <c r="B344" s="158"/>
      <c r="C344" s="67" t="s">
        <v>54</v>
      </c>
      <c r="D344" s="88"/>
      <c r="E344" s="89"/>
      <c r="F344" s="92"/>
      <c r="G344" s="28"/>
      <c r="H344" s="28"/>
      <c r="I344" s="28"/>
      <c r="J344" s="28"/>
      <c r="K344" s="28"/>
      <c r="L344" s="28"/>
      <c r="M344" s="38"/>
      <c r="N344" s="4"/>
      <c r="O344" s="4"/>
      <c r="P344" s="4"/>
      <c r="Q344" s="4"/>
      <c r="R344" s="22"/>
      <c r="S344" s="22"/>
      <c r="T344" s="22"/>
      <c r="U344" s="22"/>
      <c r="V344" s="22"/>
      <c r="W344" s="22"/>
    </row>
    <row r="345" spans="1:23" ht="27" hidden="1" customHeight="1" x14ac:dyDescent="0.25">
      <c r="A345" s="159"/>
      <c r="B345" s="158"/>
      <c r="C345" s="67" t="s">
        <v>66</v>
      </c>
      <c r="D345" s="88">
        <v>2780.5</v>
      </c>
      <c r="E345" s="89">
        <v>0</v>
      </c>
      <c r="F345" s="92">
        <f t="shared" si="260"/>
        <v>0</v>
      </c>
      <c r="G345" s="28"/>
      <c r="H345" s="28"/>
      <c r="I345" s="28"/>
      <c r="J345" s="28"/>
      <c r="K345" s="28"/>
      <c r="L345" s="28"/>
      <c r="M345" s="38"/>
      <c r="N345" s="4">
        <f t="shared" ref="N345:Q345" si="299">N351+N357</f>
        <v>0</v>
      </c>
      <c r="O345" s="4">
        <f t="shared" si="299"/>
        <v>0</v>
      </c>
      <c r="P345" s="4">
        <f t="shared" si="299"/>
        <v>0</v>
      </c>
      <c r="Q345" s="4">
        <f t="shared" si="299"/>
        <v>0</v>
      </c>
      <c r="R345" s="22"/>
      <c r="S345" s="22"/>
      <c r="T345" s="22"/>
      <c r="U345" s="22"/>
      <c r="V345" s="22"/>
      <c r="W345" s="22"/>
    </row>
    <row r="346" spans="1:23" ht="12.75" hidden="1" customHeight="1" x14ac:dyDescent="0.25">
      <c r="A346" s="159"/>
      <c r="B346" s="158"/>
      <c r="C346" s="67" t="s">
        <v>141</v>
      </c>
      <c r="D346" s="88">
        <v>2044.9</v>
      </c>
      <c r="E346" s="89">
        <v>0</v>
      </c>
      <c r="F346" s="92">
        <f t="shared" si="260"/>
        <v>0</v>
      </c>
      <c r="G346" s="28"/>
      <c r="H346" s="28"/>
      <c r="I346" s="28"/>
      <c r="J346" s="28"/>
      <c r="K346" s="28"/>
      <c r="L346" s="28"/>
      <c r="M346" s="38"/>
      <c r="N346" s="4">
        <f t="shared" ref="N346:Q346" si="300">N352+N358</f>
        <v>0</v>
      </c>
      <c r="O346" s="4">
        <f t="shared" si="300"/>
        <v>0</v>
      </c>
      <c r="P346" s="4">
        <f t="shared" si="300"/>
        <v>0</v>
      </c>
      <c r="Q346" s="4">
        <f t="shared" si="300"/>
        <v>0</v>
      </c>
      <c r="R346" s="22"/>
      <c r="S346" s="22"/>
      <c r="T346" s="22"/>
      <c r="U346" s="22"/>
      <c r="V346" s="22"/>
      <c r="W346" s="22"/>
    </row>
    <row r="347" spans="1:23" ht="20.25" hidden="1" customHeight="1" x14ac:dyDescent="0.25">
      <c r="A347" s="159"/>
      <c r="B347" s="158"/>
      <c r="C347" s="67" t="s">
        <v>6</v>
      </c>
      <c r="D347" s="88">
        <v>7098.9</v>
      </c>
      <c r="E347" s="89">
        <v>0</v>
      </c>
      <c r="F347" s="92">
        <f t="shared" si="260"/>
        <v>0</v>
      </c>
      <c r="G347" s="28"/>
      <c r="H347" s="28"/>
      <c r="I347" s="28"/>
      <c r="J347" s="28"/>
      <c r="K347" s="28"/>
      <c r="L347" s="28"/>
      <c r="M347" s="38"/>
      <c r="N347" s="4">
        <f t="shared" ref="N347:O347" si="301">N348+N349</f>
        <v>0</v>
      </c>
      <c r="O347" s="4">
        <f t="shared" si="301"/>
        <v>0</v>
      </c>
      <c r="P347" s="4">
        <f t="shared" ref="P347:Q347" si="302">P348+P349</f>
        <v>0</v>
      </c>
      <c r="Q347" s="4">
        <f t="shared" si="302"/>
        <v>0</v>
      </c>
      <c r="R347" s="22"/>
      <c r="S347" s="22"/>
      <c r="T347" s="22"/>
      <c r="U347" s="22"/>
      <c r="V347" s="22"/>
      <c r="W347" s="22"/>
    </row>
    <row r="348" spans="1:23" hidden="1" x14ac:dyDescent="0.25">
      <c r="A348" s="159"/>
      <c r="B348" s="158"/>
      <c r="C348" s="67" t="s">
        <v>8</v>
      </c>
      <c r="D348" s="88">
        <v>2591</v>
      </c>
      <c r="E348" s="89">
        <v>0</v>
      </c>
      <c r="F348" s="92">
        <f t="shared" si="260"/>
        <v>0</v>
      </c>
      <c r="G348" s="28"/>
      <c r="H348" s="28"/>
      <c r="I348" s="28"/>
      <c r="J348" s="28"/>
      <c r="K348" s="28"/>
      <c r="L348" s="28"/>
      <c r="M348" s="38"/>
      <c r="N348" s="4">
        <v>0</v>
      </c>
      <c r="O348" s="4">
        <v>0</v>
      </c>
      <c r="P348" s="4">
        <v>0</v>
      </c>
      <c r="Q348" s="4">
        <v>0</v>
      </c>
      <c r="R348" s="22"/>
      <c r="S348" s="22"/>
      <c r="T348" s="22"/>
      <c r="U348" s="22"/>
      <c r="V348" s="22"/>
      <c r="W348" s="22"/>
    </row>
    <row r="349" spans="1:23" ht="18" hidden="1" customHeight="1" x14ac:dyDescent="0.25">
      <c r="A349" s="159"/>
      <c r="B349" s="158"/>
      <c r="C349" s="67" t="s">
        <v>55</v>
      </c>
      <c r="D349" s="88">
        <v>4507.8999999999996</v>
      </c>
      <c r="E349" s="89">
        <v>0</v>
      </c>
      <c r="F349" s="92">
        <f t="shared" si="260"/>
        <v>0</v>
      </c>
      <c r="G349" s="28"/>
      <c r="H349" s="28"/>
      <c r="I349" s="28"/>
      <c r="J349" s="28"/>
      <c r="K349" s="28"/>
      <c r="L349" s="28"/>
      <c r="M349" s="38"/>
      <c r="N349" s="4">
        <f t="shared" ref="N349:O349" si="303">N351+N352</f>
        <v>0</v>
      </c>
      <c r="O349" s="4">
        <f t="shared" si="303"/>
        <v>0</v>
      </c>
      <c r="P349" s="4">
        <f t="shared" ref="P349:Q349" si="304">P351+P352</f>
        <v>0</v>
      </c>
      <c r="Q349" s="4">
        <f t="shared" si="304"/>
        <v>0</v>
      </c>
      <c r="R349" s="22"/>
      <c r="S349" s="22"/>
      <c r="T349" s="22"/>
      <c r="U349" s="22"/>
      <c r="V349" s="22"/>
      <c r="W349" s="22"/>
    </row>
    <row r="350" spans="1:23" hidden="1" x14ac:dyDescent="0.25">
      <c r="A350" s="159"/>
      <c r="B350" s="158"/>
      <c r="C350" s="67" t="s">
        <v>54</v>
      </c>
      <c r="D350" s="88"/>
      <c r="E350" s="89"/>
      <c r="F350" s="92"/>
      <c r="G350" s="28"/>
      <c r="H350" s="28"/>
      <c r="I350" s="28"/>
      <c r="J350" s="28"/>
      <c r="K350" s="28"/>
      <c r="L350" s="28"/>
      <c r="M350" s="38"/>
      <c r="N350" s="4"/>
      <c r="O350" s="4"/>
      <c r="P350" s="4"/>
      <c r="Q350" s="4"/>
      <c r="R350" s="22"/>
      <c r="S350" s="22"/>
      <c r="T350" s="22"/>
      <c r="U350" s="22"/>
      <c r="V350" s="22"/>
      <c r="W350" s="22"/>
    </row>
    <row r="351" spans="1:23" ht="18" hidden="1" customHeight="1" x14ac:dyDescent="0.25">
      <c r="A351" s="159"/>
      <c r="B351" s="158"/>
      <c r="C351" s="67" t="s">
        <v>66</v>
      </c>
      <c r="D351" s="88">
        <v>2780.5</v>
      </c>
      <c r="E351" s="89">
        <v>0</v>
      </c>
      <c r="F351" s="92">
        <f t="shared" si="260"/>
        <v>0</v>
      </c>
      <c r="G351" s="28"/>
      <c r="H351" s="28"/>
      <c r="I351" s="28"/>
      <c r="J351" s="28"/>
      <c r="K351" s="28"/>
      <c r="L351" s="28"/>
      <c r="M351" s="38"/>
      <c r="N351" s="4">
        <v>0</v>
      </c>
      <c r="O351" s="4">
        <v>0</v>
      </c>
      <c r="P351" s="4">
        <v>0</v>
      </c>
      <c r="Q351" s="4">
        <v>0</v>
      </c>
      <c r="R351" s="22"/>
      <c r="S351" s="22"/>
      <c r="T351" s="22"/>
      <c r="U351" s="22"/>
      <c r="V351" s="22"/>
      <c r="W351" s="22"/>
    </row>
    <row r="352" spans="1:23" ht="15" hidden="1" customHeight="1" x14ac:dyDescent="0.25">
      <c r="A352" s="159"/>
      <c r="B352" s="158"/>
      <c r="C352" s="67" t="s">
        <v>141</v>
      </c>
      <c r="D352" s="88">
        <v>1727.4</v>
      </c>
      <c r="E352" s="89">
        <v>0</v>
      </c>
      <c r="F352" s="92">
        <f t="shared" si="260"/>
        <v>0</v>
      </c>
      <c r="G352" s="28"/>
      <c r="H352" s="28"/>
      <c r="I352" s="28"/>
      <c r="J352" s="28"/>
      <c r="K352" s="28"/>
      <c r="L352" s="28"/>
      <c r="M352" s="38"/>
      <c r="N352" s="4">
        <v>0</v>
      </c>
      <c r="O352" s="4">
        <v>0</v>
      </c>
      <c r="P352" s="4">
        <v>0</v>
      </c>
      <c r="Q352" s="4">
        <v>0</v>
      </c>
      <c r="R352" s="22"/>
      <c r="S352" s="22"/>
      <c r="T352" s="22"/>
      <c r="U352" s="22"/>
      <c r="V352" s="22"/>
      <c r="W352" s="22"/>
    </row>
    <row r="353" spans="1:23" ht="22.5" hidden="1" customHeight="1" x14ac:dyDescent="0.25">
      <c r="A353" s="159"/>
      <c r="B353" s="158"/>
      <c r="C353" s="67" t="s">
        <v>6</v>
      </c>
      <c r="D353" s="88">
        <v>793.8</v>
      </c>
      <c r="E353" s="89">
        <v>0</v>
      </c>
      <c r="F353" s="92">
        <f t="shared" si="260"/>
        <v>0</v>
      </c>
      <c r="G353" s="28"/>
      <c r="H353" s="28"/>
      <c r="I353" s="28"/>
      <c r="J353" s="28"/>
      <c r="K353" s="28"/>
      <c r="L353" s="28"/>
      <c r="M353" s="38"/>
      <c r="N353" s="4">
        <f t="shared" ref="N353:O353" si="305">N354+N355</f>
        <v>0</v>
      </c>
      <c r="O353" s="4">
        <f t="shared" si="305"/>
        <v>0</v>
      </c>
      <c r="P353" s="4">
        <f t="shared" ref="P353:Q353" si="306">P354+P355</f>
        <v>0</v>
      </c>
      <c r="Q353" s="4">
        <f t="shared" si="306"/>
        <v>0</v>
      </c>
      <c r="R353" s="22"/>
      <c r="S353" s="22"/>
      <c r="T353" s="22"/>
      <c r="U353" s="22"/>
      <c r="V353" s="22"/>
      <c r="W353" s="22"/>
    </row>
    <row r="354" spans="1:23" hidden="1" x14ac:dyDescent="0.25">
      <c r="A354" s="159"/>
      <c r="B354" s="158"/>
      <c r="C354" s="67" t="s">
        <v>8</v>
      </c>
      <c r="D354" s="88">
        <v>476.3</v>
      </c>
      <c r="E354" s="89">
        <v>0</v>
      </c>
      <c r="F354" s="92">
        <f t="shared" si="260"/>
        <v>0</v>
      </c>
      <c r="G354" s="28"/>
      <c r="H354" s="28"/>
      <c r="I354" s="28"/>
      <c r="J354" s="28"/>
      <c r="K354" s="28"/>
      <c r="L354" s="28"/>
      <c r="M354" s="38"/>
      <c r="N354" s="4">
        <v>0</v>
      </c>
      <c r="O354" s="4">
        <v>0</v>
      </c>
      <c r="P354" s="4">
        <v>0</v>
      </c>
      <c r="Q354" s="4">
        <v>0</v>
      </c>
      <c r="R354" s="22"/>
      <c r="S354" s="22"/>
      <c r="T354" s="22"/>
      <c r="U354" s="22"/>
      <c r="V354" s="22"/>
      <c r="W354" s="22"/>
    </row>
    <row r="355" spans="1:23" hidden="1" x14ac:dyDescent="0.25">
      <c r="A355" s="159"/>
      <c r="B355" s="158"/>
      <c r="C355" s="67" t="s">
        <v>55</v>
      </c>
      <c r="D355" s="88">
        <v>317.5</v>
      </c>
      <c r="E355" s="89">
        <v>0</v>
      </c>
      <c r="F355" s="92">
        <f t="shared" si="260"/>
        <v>0</v>
      </c>
      <c r="G355" s="28"/>
      <c r="H355" s="28"/>
      <c r="I355" s="28"/>
      <c r="J355" s="28"/>
      <c r="K355" s="28"/>
      <c r="L355" s="28"/>
      <c r="M355" s="38"/>
      <c r="N355" s="4">
        <f t="shared" ref="N355:O355" si="307">N357+N358</f>
        <v>0</v>
      </c>
      <c r="O355" s="4">
        <f t="shared" si="307"/>
        <v>0</v>
      </c>
      <c r="P355" s="4">
        <f t="shared" ref="P355:Q355" si="308">P357+P358</f>
        <v>0</v>
      </c>
      <c r="Q355" s="4">
        <f t="shared" si="308"/>
        <v>0</v>
      </c>
      <c r="R355" s="22"/>
      <c r="S355" s="22"/>
      <c r="T355" s="22"/>
      <c r="U355" s="22"/>
      <c r="V355" s="22"/>
      <c r="W355" s="22"/>
    </row>
    <row r="356" spans="1:23" ht="20.25" hidden="1" customHeight="1" x14ac:dyDescent="0.25">
      <c r="A356" s="159"/>
      <c r="B356" s="158"/>
      <c r="C356" s="67" t="s">
        <v>54</v>
      </c>
      <c r="D356" s="88"/>
      <c r="E356" s="89"/>
      <c r="F356" s="92"/>
      <c r="G356" s="28"/>
      <c r="H356" s="28"/>
      <c r="I356" s="28"/>
      <c r="J356" s="28"/>
      <c r="K356" s="28"/>
      <c r="L356" s="28"/>
      <c r="M356" s="38"/>
      <c r="N356" s="4"/>
      <c r="O356" s="4"/>
      <c r="P356" s="4"/>
      <c r="Q356" s="4"/>
      <c r="R356" s="22"/>
      <c r="S356" s="22"/>
      <c r="T356" s="22"/>
      <c r="U356" s="22"/>
      <c r="V356" s="22"/>
      <c r="W356" s="22"/>
    </row>
    <row r="357" spans="1:23" ht="20.25" hidden="1" customHeight="1" x14ac:dyDescent="0.25">
      <c r="A357" s="159"/>
      <c r="B357" s="158"/>
      <c r="C357" s="67" t="s">
        <v>66</v>
      </c>
      <c r="D357" s="88">
        <v>0</v>
      </c>
      <c r="E357" s="89">
        <v>0</v>
      </c>
      <c r="F357" s="92">
        <v>0</v>
      </c>
      <c r="G357" s="28"/>
      <c r="H357" s="28"/>
      <c r="I357" s="28"/>
      <c r="J357" s="28"/>
      <c r="K357" s="28"/>
      <c r="L357" s="28"/>
      <c r="M357" s="38"/>
      <c r="N357" s="4">
        <v>0</v>
      </c>
      <c r="O357" s="4">
        <v>0</v>
      </c>
      <c r="P357" s="4">
        <v>0</v>
      </c>
      <c r="Q357" s="4">
        <v>0</v>
      </c>
      <c r="R357" s="22"/>
      <c r="S357" s="22"/>
      <c r="T357" s="22"/>
      <c r="U357" s="22"/>
      <c r="V357" s="22"/>
      <c r="W357" s="22"/>
    </row>
    <row r="358" spans="1:23" ht="21.75" hidden="1" customHeight="1" x14ac:dyDescent="0.25">
      <c r="A358" s="159"/>
      <c r="B358" s="158"/>
      <c r="C358" s="67" t="s">
        <v>141</v>
      </c>
      <c r="D358" s="88">
        <v>317.5</v>
      </c>
      <c r="E358" s="89">
        <v>0</v>
      </c>
      <c r="F358" s="92">
        <f t="shared" si="260"/>
        <v>0</v>
      </c>
      <c r="G358" s="28"/>
      <c r="H358" s="28"/>
      <c r="I358" s="28"/>
      <c r="J358" s="28"/>
      <c r="K358" s="28"/>
      <c r="L358" s="28"/>
      <c r="M358" s="38"/>
      <c r="N358" s="4">
        <v>0</v>
      </c>
      <c r="O358" s="4">
        <v>0</v>
      </c>
      <c r="P358" s="4">
        <v>0</v>
      </c>
      <c r="Q358" s="4">
        <v>0</v>
      </c>
      <c r="R358" s="22"/>
      <c r="S358" s="22"/>
      <c r="T358" s="22"/>
      <c r="U358" s="22"/>
      <c r="V358" s="22"/>
      <c r="W358" s="22"/>
    </row>
    <row r="359" spans="1:23" ht="24" customHeight="1" x14ac:dyDescent="0.25">
      <c r="A359" s="159" t="s">
        <v>150</v>
      </c>
      <c r="B359" s="158" t="s">
        <v>120</v>
      </c>
      <c r="C359" s="67" t="s">
        <v>6</v>
      </c>
      <c r="D359" s="88">
        <f>D360</f>
        <v>868.8</v>
      </c>
      <c r="E359" s="89">
        <f>E360</f>
        <v>868.8</v>
      </c>
      <c r="F359" s="92">
        <f t="shared" si="260"/>
        <v>100</v>
      </c>
      <c r="G359" s="28">
        <f>G360</f>
        <v>0</v>
      </c>
      <c r="H359" s="28">
        <f t="shared" ref="H359:L359" si="309">H360</f>
        <v>0</v>
      </c>
      <c r="I359" s="28">
        <f t="shared" si="309"/>
        <v>300</v>
      </c>
      <c r="J359" s="28">
        <f t="shared" si="309"/>
        <v>300</v>
      </c>
      <c r="K359" s="28">
        <f t="shared" si="309"/>
        <v>300</v>
      </c>
      <c r="L359" s="28">
        <f t="shared" si="309"/>
        <v>0</v>
      </c>
      <c r="M359" s="191" t="s">
        <v>275</v>
      </c>
      <c r="N359" s="4">
        <f t="shared" ref="N359:Q359" si="310">N360</f>
        <v>0</v>
      </c>
      <c r="O359" s="4">
        <f t="shared" si="310"/>
        <v>0</v>
      </c>
      <c r="P359" s="4">
        <f t="shared" si="310"/>
        <v>0</v>
      </c>
      <c r="Q359" s="4">
        <f t="shared" si="310"/>
        <v>0</v>
      </c>
      <c r="R359" s="22"/>
      <c r="S359" s="22"/>
      <c r="T359" s="22"/>
      <c r="U359" s="22"/>
      <c r="V359" s="22"/>
      <c r="W359" s="22"/>
    </row>
    <row r="360" spans="1:23" ht="23.25" customHeight="1" x14ac:dyDescent="0.25">
      <c r="A360" s="159"/>
      <c r="B360" s="158"/>
      <c r="C360" s="67" t="s">
        <v>7</v>
      </c>
      <c r="D360" s="88">
        <v>868.8</v>
      </c>
      <c r="E360" s="89">
        <v>868.8</v>
      </c>
      <c r="F360" s="92">
        <f t="shared" si="260"/>
        <v>100</v>
      </c>
      <c r="G360" s="28">
        <v>0</v>
      </c>
      <c r="H360" s="28">
        <v>0</v>
      </c>
      <c r="I360" s="28">
        <v>300</v>
      </c>
      <c r="J360" s="28">
        <v>300</v>
      </c>
      <c r="K360" s="28">
        <v>300</v>
      </c>
      <c r="L360" s="28">
        <v>0</v>
      </c>
      <c r="M360" s="192"/>
      <c r="N360" s="4">
        <v>0</v>
      </c>
      <c r="O360" s="4">
        <v>0</v>
      </c>
      <c r="P360" s="4">
        <v>0</v>
      </c>
      <c r="Q360" s="4">
        <v>0</v>
      </c>
      <c r="R360" s="22"/>
      <c r="S360" s="22"/>
      <c r="T360" s="22"/>
      <c r="U360" s="22"/>
      <c r="V360" s="22"/>
      <c r="W360" s="22"/>
    </row>
    <row r="361" spans="1:23" ht="36" customHeight="1" x14ac:dyDescent="0.25">
      <c r="A361" s="159" t="s">
        <v>151</v>
      </c>
      <c r="B361" s="98" t="s">
        <v>121</v>
      </c>
      <c r="C361" s="67" t="s">
        <v>6</v>
      </c>
      <c r="D361" s="88">
        <f>D362</f>
        <v>1274.4000000000001</v>
      </c>
      <c r="E361" s="88">
        <f>E362</f>
        <v>1274.4000000000001</v>
      </c>
      <c r="F361" s="92">
        <f t="shared" si="260"/>
        <v>100</v>
      </c>
      <c r="G361" s="28">
        <f t="shared" ref="G361:L361" si="311">G362</f>
        <v>0</v>
      </c>
      <c r="H361" s="28">
        <f t="shared" si="311"/>
        <v>0</v>
      </c>
      <c r="I361" s="28">
        <f t="shared" si="311"/>
        <v>930</v>
      </c>
      <c r="J361" s="28">
        <f t="shared" si="311"/>
        <v>1055</v>
      </c>
      <c r="K361" s="28">
        <f t="shared" si="311"/>
        <v>1055</v>
      </c>
      <c r="L361" s="28">
        <f t="shared" si="311"/>
        <v>930</v>
      </c>
      <c r="M361" s="188" t="s">
        <v>274</v>
      </c>
      <c r="N361" s="4">
        <f t="shared" ref="N361:Q361" si="312">N362</f>
        <v>0</v>
      </c>
      <c r="O361" s="4">
        <f t="shared" si="312"/>
        <v>0</v>
      </c>
      <c r="P361" s="4">
        <f t="shared" si="312"/>
        <v>0</v>
      </c>
      <c r="Q361" s="4">
        <f t="shared" si="312"/>
        <v>0</v>
      </c>
      <c r="R361" s="22"/>
      <c r="S361" s="22"/>
      <c r="T361" s="22"/>
      <c r="U361" s="22"/>
      <c r="V361" s="22"/>
      <c r="W361" s="22"/>
    </row>
    <row r="362" spans="1:23" ht="28.5" customHeight="1" x14ac:dyDescent="0.25">
      <c r="A362" s="159"/>
      <c r="B362" s="98"/>
      <c r="C362" s="67" t="s">
        <v>8</v>
      </c>
      <c r="D362" s="88">
        <v>1274.4000000000001</v>
      </c>
      <c r="E362" s="89">
        <v>1274.4000000000001</v>
      </c>
      <c r="F362" s="92">
        <f t="shared" si="260"/>
        <v>100</v>
      </c>
      <c r="G362" s="28">
        <v>0</v>
      </c>
      <c r="H362" s="28">
        <v>0</v>
      </c>
      <c r="I362" s="28">
        <v>930</v>
      </c>
      <c r="J362" s="28">
        <v>1055</v>
      </c>
      <c r="K362" s="28">
        <v>1055</v>
      </c>
      <c r="L362" s="28">
        <v>930</v>
      </c>
      <c r="M362" s="189"/>
      <c r="N362" s="4">
        <v>0</v>
      </c>
      <c r="O362" s="4">
        <v>0</v>
      </c>
      <c r="P362" s="4">
        <v>0</v>
      </c>
      <c r="Q362" s="4">
        <v>0</v>
      </c>
      <c r="R362" s="22"/>
      <c r="S362" s="22"/>
      <c r="T362" s="22"/>
      <c r="U362" s="22"/>
      <c r="V362" s="22"/>
      <c r="W362" s="22"/>
    </row>
    <row r="363" spans="1:23" ht="82.5" customHeight="1" x14ac:dyDescent="0.25">
      <c r="A363" s="159" t="s">
        <v>152</v>
      </c>
      <c r="B363" s="158" t="s">
        <v>122</v>
      </c>
      <c r="C363" s="67" t="s">
        <v>6</v>
      </c>
      <c r="D363" s="88">
        <f>D364+D365</f>
        <v>3372.2</v>
      </c>
      <c r="E363" s="88">
        <f>E364+E365</f>
        <v>2961.2</v>
      </c>
      <c r="F363" s="92">
        <f t="shared" si="260"/>
        <v>87.81211078820948</v>
      </c>
      <c r="G363" s="28">
        <f t="shared" ref="G363:L363" si="313">G364+G365</f>
        <v>0</v>
      </c>
      <c r="H363" s="28">
        <f t="shared" si="313"/>
        <v>0</v>
      </c>
      <c r="I363" s="59">
        <f t="shared" si="313"/>
        <v>2399.8000000000002</v>
      </c>
      <c r="J363" s="59">
        <f t="shared" si="313"/>
        <v>2399.8000000000002</v>
      </c>
      <c r="K363" s="59">
        <f t="shared" si="313"/>
        <v>2399.9</v>
      </c>
      <c r="L363" s="59">
        <f t="shared" si="313"/>
        <v>0</v>
      </c>
      <c r="M363" s="125" t="s">
        <v>276</v>
      </c>
      <c r="N363" s="4">
        <f t="shared" ref="N363:O363" si="314">N364+N365</f>
        <v>0</v>
      </c>
      <c r="O363" s="4">
        <f t="shared" si="314"/>
        <v>0</v>
      </c>
      <c r="P363" s="4">
        <f t="shared" ref="P363:Q363" si="315">P364+P365</f>
        <v>0</v>
      </c>
      <c r="Q363" s="4">
        <f t="shared" si="315"/>
        <v>0</v>
      </c>
      <c r="R363" s="22"/>
      <c r="S363" s="22"/>
      <c r="T363" s="22"/>
      <c r="U363" s="22"/>
      <c r="V363" s="22"/>
      <c r="W363" s="22"/>
    </row>
    <row r="364" spans="1:23" ht="32.25" customHeight="1" x14ac:dyDescent="0.25">
      <c r="A364" s="159"/>
      <c r="B364" s="158"/>
      <c r="C364" s="67" t="s">
        <v>8</v>
      </c>
      <c r="D364" s="88">
        <v>3372.2</v>
      </c>
      <c r="E364" s="89">
        <v>2961.2</v>
      </c>
      <c r="F364" s="92">
        <f t="shared" si="260"/>
        <v>87.81211078820948</v>
      </c>
      <c r="G364" s="28">
        <v>0</v>
      </c>
      <c r="H364" s="28">
        <v>0</v>
      </c>
      <c r="I364" s="28">
        <v>1759.1</v>
      </c>
      <c r="J364" s="28">
        <v>1759.1</v>
      </c>
      <c r="K364" s="28">
        <v>1759.2</v>
      </c>
      <c r="L364" s="28">
        <v>0</v>
      </c>
      <c r="M364" s="126"/>
      <c r="N364" s="4">
        <v>0</v>
      </c>
      <c r="O364" s="4">
        <v>0</v>
      </c>
      <c r="P364" s="4">
        <v>0</v>
      </c>
      <c r="Q364" s="4">
        <v>0</v>
      </c>
      <c r="R364" s="22"/>
      <c r="S364" s="22"/>
      <c r="T364" s="22"/>
      <c r="U364" s="22"/>
      <c r="V364" s="22"/>
      <c r="W364" s="22"/>
    </row>
    <row r="365" spans="1:23" ht="25.5" customHeight="1" x14ac:dyDescent="0.25">
      <c r="A365" s="159"/>
      <c r="B365" s="158"/>
      <c r="C365" s="67" t="s">
        <v>7</v>
      </c>
      <c r="D365" s="3">
        <v>0</v>
      </c>
      <c r="E365" s="4">
        <v>0</v>
      </c>
      <c r="F365" s="28">
        <v>0</v>
      </c>
      <c r="G365" s="60">
        <v>0</v>
      </c>
      <c r="H365" s="60">
        <v>0</v>
      </c>
      <c r="I365" s="60">
        <v>640.70000000000005</v>
      </c>
      <c r="J365" s="60">
        <v>640.70000000000005</v>
      </c>
      <c r="K365" s="60">
        <v>640.70000000000005</v>
      </c>
      <c r="L365" s="60">
        <v>0</v>
      </c>
      <c r="M365" s="127"/>
      <c r="N365" s="4">
        <f t="shared" ref="N365:O365" si="316">N367+N368</f>
        <v>0</v>
      </c>
      <c r="O365" s="4">
        <f t="shared" si="316"/>
        <v>0</v>
      </c>
      <c r="P365" s="4">
        <f t="shared" ref="P365:Q365" si="317">P367+P368</f>
        <v>0</v>
      </c>
      <c r="Q365" s="4">
        <f t="shared" si="317"/>
        <v>0</v>
      </c>
      <c r="R365" s="22"/>
      <c r="S365" s="22"/>
      <c r="T365" s="22"/>
      <c r="U365" s="22"/>
      <c r="V365" s="22"/>
      <c r="W365" s="22"/>
    </row>
    <row r="366" spans="1:23" ht="15.75" hidden="1" customHeight="1" x14ac:dyDescent="0.25">
      <c r="A366" s="159"/>
      <c r="B366" s="158"/>
      <c r="C366" s="67" t="s">
        <v>54</v>
      </c>
      <c r="D366" s="3"/>
      <c r="E366" s="4">
        <v>0</v>
      </c>
      <c r="F366" s="28" t="e">
        <f t="shared" si="260"/>
        <v>#DIV/0!</v>
      </c>
      <c r="G366" s="28"/>
      <c r="H366" s="28"/>
      <c r="I366" s="28"/>
      <c r="J366" s="28"/>
      <c r="K366" s="28"/>
      <c r="L366" s="28"/>
      <c r="M366" s="38"/>
      <c r="N366" s="4"/>
      <c r="O366" s="4"/>
      <c r="P366" s="4"/>
      <c r="Q366" s="4"/>
      <c r="R366" s="22"/>
      <c r="S366" s="22"/>
      <c r="T366" s="22"/>
      <c r="U366" s="22"/>
      <c r="V366" s="22"/>
      <c r="W366" s="22"/>
    </row>
    <row r="367" spans="1:23" ht="14.25" hidden="1" customHeight="1" x14ac:dyDescent="0.25">
      <c r="A367" s="159"/>
      <c r="B367" s="158"/>
      <c r="C367" s="67" t="s">
        <v>66</v>
      </c>
      <c r="D367" s="3"/>
      <c r="E367" s="4">
        <v>0</v>
      </c>
      <c r="F367" s="28" t="e">
        <f t="shared" si="260"/>
        <v>#DIV/0!</v>
      </c>
      <c r="G367" s="28"/>
      <c r="H367" s="28"/>
      <c r="I367" s="28"/>
      <c r="J367" s="28"/>
      <c r="K367" s="28"/>
      <c r="L367" s="28"/>
      <c r="M367" s="38"/>
      <c r="N367" s="4">
        <v>0</v>
      </c>
      <c r="O367" s="4">
        <v>0</v>
      </c>
      <c r="P367" s="4">
        <v>0</v>
      </c>
      <c r="Q367" s="4">
        <v>0</v>
      </c>
      <c r="R367" s="22"/>
      <c r="S367" s="22"/>
      <c r="T367" s="22"/>
      <c r="U367" s="22"/>
      <c r="V367" s="22"/>
      <c r="W367" s="22"/>
    </row>
    <row r="368" spans="1:23" ht="80.25" hidden="1" customHeight="1" x14ac:dyDescent="0.25">
      <c r="A368" s="159"/>
      <c r="B368" s="158"/>
      <c r="C368" s="67" t="s">
        <v>141</v>
      </c>
      <c r="D368" s="3">
        <v>0</v>
      </c>
      <c r="E368" s="4">
        <v>0</v>
      </c>
      <c r="F368" s="28" t="e">
        <f t="shared" si="260"/>
        <v>#DIV/0!</v>
      </c>
      <c r="G368" s="28"/>
      <c r="H368" s="28"/>
      <c r="I368" s="28"/>
      <c r="J368" s="28"/>
      <c r="K368" s="28"/>
      <c r="L368" s="28"/>
      <c r="M368" s="38"/>
      <c r="N368" s="4">
        <v>0</v>
      </c>
      <c r="O368" s="4">
        <v>0</v>
      </c>
      <c r="P368" s="4">
        <v>0</v>
      </c>
      <c r="Q368" s="4">
        <v>0</v>
      </c>
      <c r="R368" s="22"/>
      <c r="S368" s="22"/>
      <c r="T368" s="22"/>
      <c r="U368" s="22"/>
      <c r="V368" s="22"/>
      <c r="W368" s="22"/>
    </row>
    <row r="369" spans="1:23" ht="34.15" customHeight="1" x14ac:dyDescent="0.25">
      <c r="A369" s="161" t="s">
        <v>127</v>
      </c>
      <c r="B369" s="160" t="s">
        <v>159</v>
      </c>
      <c r="C369" s="68" t="s">
        <v>6</v>
      </c>
      <c r="D369" s="24">
        <f>D370</f>
        <v>5701.6</v>
      </c>
      <c r="E369" s="24">
        <f>E370</f>
        <v>5614.7</v>
      </c>
      <c r="F369" s="48">
        <f t="shared" si="260"/>
        <v>98.475866423460062</v>
      </c>
      <c r="G369" s="48">
        <f t="shared" ref="G369:L369" si="318">G370</f>
        <v>0</v>
      </c>
      <c r="H369" s="48">
        <f t="shared" si="318"/>
        <v>0</v>
      </c>
      <c r="I369" s="48">
        <f t="shared" si="318"/>
        <v>0</v>
      </c>
      <c r="J369" s="48">
        <f t="shared" si="318"/>
        <v>31.6</v>
      </c>
      <c r="K369" s="48">
        <f t="shared" si="318"/>
        <v>0</v>
      </c>
      <c r="L369" s="48">
        <f t="shared" si="318"/>
        <v>35</v>
      </c>
      <c r="M369" s="125"/>
      <c r="N369" s="4">
        <f t="shared" ref="N369:Q369" si="319">N370</f>
        <v>0</v>
      </c>
      <c r="O369" s="4">
        <f t="shared" si="319"/>
        <v>0</v>
      </c>
      <c r="P369" s="4">
        <f t="shared" si="319"/>
        <v>0</v>
      </c>
      <c r="Q369" s="4">
        <f t="shared" si="319"/>
        <v>0</v>
      </c>
      <c r="R369" s="22"/>
      <c r="S369" s="22"/>
      <c r="T369" s="22"/>
      <c r="U369" s="22"/>
      <c r="V369" s="22"/>
      <c r="W369" s="22"/>
    </row>
    <row r="370" spans="1:23" ht="34.15" customHeight="1" x14ac:dyDescent="0.25">
      <c r="A370" s="161"/>
      <c r="B370" s="160"/>
      <c r="C370" s="68" t="s">
        <v>7</v>
      </c>
      <c r="D370" s="24">
        <f>D373+D375</f>
        <v>5701.6</v>
      </c>
      <c r="E370" s="24">
        <f>E373+E375</f>
        <v>5614.7</v>
      </c>
      <c r="F370" s="48">
        <f t="shared" si="260"/>
        <v>98.475866423460062</v>
      </c>
      <c r="G370" s="48">
        <f t="shared" ref="G370:L370" si="320">G373+G375</f>
        <v>0</v>
      </c>
      <c r="H370" s="48">
        <f t="shared" si="320"/>
        <v>0</v>
      </c>
      <c r="I370" s="48">
        <f t="shared" si="320"/>
        <v>0</v>
      </c>
      <c r="J370" s="48">
        <f t="shared" si="320"/>
        <v>31.6</v>
      </c>
      <c r="K370" s="48">
        <f t="shared" si="320"/>
        <v>0</v>
      </c>
      <c r="L370" s="48">
        <f t="shared" si="320"/>
        <v>35</v>
      </c>
      <c r="M370" s="126"/>
      <c r="N370" s="4">
        <f t="shared" ref="N370:Q370" si="321">N373+N375</f>
        <v>0</v>
      </c>
      <c r="O370" s="4">
        <f t="shared" si="321"/>
        <v>0</v>
      </c>
      <c r="P370" s="4">
        <f t="shared" si="321"/>
        <v>0</v>
      </c>
      <c r="Q370" s="4">
        <f t="shared" si="321"/>
        <v>0</v>
      </c>
      <c r="R370" s="22"/>
      <c r="S370" s="22"/>
      <c r="T370" s="22"/>
      <c r="U370" s="22"/>
      <c r="V370" s="22"/>
      <c r="W370" s="22"/>
    </row>
    <row r="371" spans="1:23" ht="34.15" customHeight="1" x14ac:dyDescent="0.25">
      <c r="A371" s="161"/>
      <c r="B371" s="160"/>
      <c r="C371" s="68" t="s">
        <v>140</v>
      </c>
      <c r="D371" s="24">
        <f>D376</f>
        <v>5531.6</v>
      </c>
      <c r="E371" s="24">
        <f>E376</f>
        <v>5504.3</v>
      </c>
      <c r="F371" s="48">
        <f t="shared" si="260"/>
        <v>99.506471906862387</v>
      </c>
      <c r="G371" s="48">
        <f t="shared" ref="G371:L371" si="322">G376</f>
        <v>0</v>
      </c>
      <c r="H371" s="48">
        <f t="shared" si="322"/>
        <v>0</v>
      </c>
      <c r="I371" s="48">
        <f t="shared" si="322"/>
        <v>0</v>
      </c>
      <c r="J371" s="48">
        <f t="shared" si="322"/>
        <v>31.6</v>
      </c>
      <c r="K371" s="48">
        <f t="shared" si="322"/>
        <v>0</v>
      </c>
      <c r="L371" s="48">
        <f t="shared" si="322"/>
        <v>0</v>
      </c>
      <c r="M371" s="127"/>
      <c r="N371" s="4">
        <f t="shared" ref="N371:Q371" si="323">N376</f>
        <v>0</v>
      </c>
      <c r="O371" s="4">
        <f t="shared" si="323"/>
        <v>0</v>
      </c>
      <c r="P371" s="4">
        <f t="shared" si="323"/>
        <v>0</v>
      </c>
      <c r="Q371" s="4">
        <f t="shared" si="323"/>
        <v>0</v>
      </c>
      <c r="R371" s="22"/>
      <c r="S371" s="22"/>
      <c r="T371" s="22"/>
      <c r="U371" s="22"/>
      <c r="V371" s="22"/>
      <c r="W371" s="22"/>
    </row>
    <row r="372" spans="1:23" ht="62.25" customHeight="1" x14ac:dyDescent="0.25">
      <c r="A372" s="159" t="s">
        <v>134</v>
      </c>
      <c r="B372" s="158" t="s">
        <v>126</v>
      </c>
      <c r="C372" s="67" t="s">
        <v>6</v>
      </c>
      <c r="D372" s="3">
        <f>D373</f>
        <v>170</v>
      </c>
      <c r="E372" s="3">
        <f>E373</f>
        <v>110.4</v>
      </c>
      <c r="F372" s="28">
        <f t="shared" si="260"/>
        <v>64.941176470588232</v>
      </c>
      <c r="G372" s="28">
        <v>0</v>
      </c>
      <c r="H372" s="28">
        <v>40</v>
      </c>
      <c r="I372" s="28">
        <v>0</v>
      </c>
      <c r="J372" s="28">
        <v>0</v>
      </c>
      <c r="K372" s="28">
        <v>0</v>
      </c>
      <c r="L372" s="28">
        <v>35</v>
      </c>
      <c r="M372" s="125" t="s">
        <v>277</v>
      </c>
      <c r="N372" s="4">
        <f t="shared" ref="N372:Q372" si="324">N373</f>
        <v>0</v>
      </c>
      <c r="O372" s="4">
        <f t="shared" si="324"/>
        <v>0</v>
      </c>
      <c r="P372" s="4">
        <f t="shared" si="324"/>
        <v>0</v>
      </c>
      <c r="Q372" s="4">
        <f t="shared" si="324"/>
        <v>0</v>
      </c>
      <c r="R372" s="32"/>
      <c r="S372" s="22"/>
      <c r="T372" s="22"/>
      <c r="U372" s="22"/>
      <c r="V372" s="22"/>
      <c r="W372" s="22"/>
    </row>
    <row r="373" spans="1:23" ht="30" customHeight="1" x14ac:dyDescent="0.25">
      <c r="A373" s="159"/>
      <c r="B373" s="158"/>
      <c r="C373" s="67" t="s">
        <v>7</v>
      </c>
      <c r="D373" s="3">
        <v>170</v>
      </c>
      <c r="E373" s="4">
        <v>110.4</v>
      </c>
      <c r="F373" s="28">
        <f t="shared" si="260"/>
        <v>64.941176470588232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35</v>
      </c>
      <c r="M373" s="127"/>
      <c r="N373" s="4">
        <v>0</v>
      </c>
      <c r="O373" s="4">
        <v>0</v>
      </c>
      <c r="P373" s="4">
        <v>0</v>
      </c>
      <c r="Q373" s="4">
        <v>0</v>
      </c>
      <c r="R373" s="22"/>
      <c r="S373" s="22"/>
      <c r="T373" s="22"/>
      <c r="U373" s="22"/>
      <c r="V373" s="22"/>
      <c r="W373" s="22"/>
    </row>
    <row r="374" spans="1:23" ht="29.25" customHeight="1" x14ac:dyDescent="0.25">
      <c r="A374" s="159" t="s">
        <v>128</v>
      </c>
      <c r="B374" s="158" t="s">
        <v>125</v>
      </c>
      <c r="C374" s="67" t="s">
        <v>6</v>
      </c>
      <c r="D374" s="3">
        <f>D375</f>
        <v>5531.6</v>
      </c>
      <c r="E374" s="4">
        <f>E375</f>
        <v>5504.3</v>
      </c>
      <c r="F374" s="28">
        <f>E374/D374*100</f>
        <v>99.506471906862387</v>
      </c>
      <c r="G374" s="28">
        <f>G375</f>
        <v>0</v>
      </c>
      <c r="H374" s="28">
        <f t="shared" ref="H374:L374" si="325">H375</f>
        <v>0</v>
      </c>
      <c r="I374" s="28">
        <f t="shared" si="325"/>
        <v>0</v>
      </c>
      <c r="J374" s="28">
        <f t="shared" si="325"/>
        <v>31.6</v>
      </c>
      <c r="K374" s="28">
        <f t="shared" si="325"/>
        <v>0</v>
      </c>
      <c r="L374" s="28">
        <f t="shared" si="325"/>
        <v>0</v>
      </c>
      <c r="M374" s="125" t="s">
        <v>255</v>
      </c>
      <c r="N374" s="4">
        <f t="shared" ref="N374:Q374" si="326">N375</f>
        <v>0</v>
      </c>
      <c r="O374" s="4">
        <f t="shared" si="326"/>
        <v>0</v>
      </c>
      <c r="P374" s="4">
        <f t="shared" si="326"/>
        <v>0</v>
      </c>
      <c r="Q374" s="4">
        <f t="shared" si="326"/>
        <v>0</v>
      </c>
      <c r="R374" s="22"/>
      <c r="S374" s="22"/>
      <c r="T374" s="22"/>
      <c r="U374" s="22"/>
      <c r="V374" s="22"/>
      <c r="W374" s="22"/>
    </row>
    <row r="375" spans="1:23" ht="25.5" customHeight="1" x14ac:dyDescent="0.25">
      <c r="A375" s="159"/>
      <c r="B375" s="158"/>
      <c r="C375" s="67" t="s">
        <v>7</v>
      </c>
      <c r="D375" s="3">
        <v>5531.6</v>
      </c>
      <c r="E375" s="4">
        <v>5504.3</v>
      </c>
      <c r="F375" s="28">
        <f>E375/D375*100</f>
        <v>99.506471906862387</v>
      </c>
      <c r="G375" s="28">
        <v>0</v>
      </c>
      <c r="H375" s="28">
        <v>0</v>
      </c>
      <c r="I375" s="28">
        <v>0</v>
      </c>
      <c r="J375" s="28">
        <v>31.6</v>
      </c>
      <c r="K375" s="28">
        <v>0</v>
      </c>
      <c r="L375" s="28">
        <v>0</v>
      </c>
      <c r="M375" s="126"/>
      <c r="N375" s="4">
        <f t="shared" ref="N375:Q375" si="327">N378+N381+N384</f>
        <v>0</v>
      </c>
      <c r="O375" s="4">
        <f t="shared" si="327"/>
        <v>0</v>
      </c>
      <c r="P375" s="4">
        <f t="shared" si="327"/>
        <v>0</v>
      </c>
      <c r="Q375" s="4">
        <f t="shared" si="327"/>
        <v>0</v>
      </c>
      <c r="R375" s="22"/>
      <c r="S375" s="22"/>
      <c r="T375" s="22"/>
      <c r="U375" s="22"/>
      <c r="V375" s="22"/>
      <c r="W375" s="22"/>
    </row>
    <row r="376" spans="1:23" ht="30" customHeight="1" x14ac:dyDescent="0.25">
      <c r="A376" s="159"/>
      <c r="B376" s="158"/>
      <c r="C376" s="67" t="s">
        <v>140</v>
      </c>
      <c r="D376" s="3">
        <v>5531.6</v>
      </c>
      <c r="E376" s="4">
        <v>5504.3</v>
      </c>
      <c r="F376" s="28">
        <f>E376/D376*100</f>
        <v>99.506471906862387</v>
      </c>
      <c r="G376" s="28">
        <v>0</v>
      </c>
      <c r="H376" s="28">
        <v>0</v>
      </c>
      <c r="I376" s="28">
        <v>0</v>
      </c>
      <c r="J376" s="28">
        <v>31.6</v>
      </c>
      <c r="K376" s="28">
        <v>0</v>
      </c>
      <c r="L376" s="28">
        <v>0</v>
      </c>
      <c r="M376" s="127"/>
      <c r="N376" s="4">
        <f t="shared" ref="N376:Q376" si="328">N379+N382+N385</f>
        <v>0</v>
      </c>
      <c r="O376" s="4">
        <f t="shared" si="328"/>
        <v>0</v>
      </c>
      <c r="P376" s="4">
        <f t="shared" si="328"/>
        <v>0</v>
      </c>
      <c r="Q376" s="4">
        <f t="shared" si="328"/>
        <v>0</v>
      </c>
      <c r="R376" s="22"/>
      <c r="S376" s="22"/>
      <c r="T376" s="22"/>
      <c r="U376" s="22"/>
      <c r="V376" s="22"/>
      <c r="W376" s="22"/>
    </row>
    <row r="377" spans="1:23" ht="29.25" hidden="1" customHeight="1" x14ac:dyDescent="0.25">
      <c r="A377" s="159"/>
      <c r="B377" s="158"/>
      <c r="C377" s="67" t="s">
        <v>6</v>
      </c>
      <c r="D377" s="3">
        <v>0</v>
      </c>
      <c r="E377" s="4"/>
      <c r="F377" s="28" t="e">
        <f t="shared" si="260"/>
        <v>#DIV/0!</v>
      </c>
      <c r="G377" s="28"/>
      <c r="H377" s="28"/>
      <c r="I377" s="28"/>
      <c r="J377" s="28"/>
      <c r="K377" s="28"/>
      <c r="L377" s="28"/>
      <c r="M377" s="38"/>
      <c r="N377" s="4">
        <f t="shared" ref="N377:Q377" si="329">N378</f>
        <v>0</v>
      </c>
      <c r="O377" s="4">
        <f t="shared" si="329"/>
        <v>0</v>
      </c>
      <c r="P377" s="4">
        <f t="shared" si="329"/>
        <v>0</v>
      </c>
      <c r="Q377" s="4">
        <f t="shared" si="329"/>
        <v>0</v>
      </c>
      <c r="R377" s="22"/>
      <c r="S377" s="22"/>
      <c r="T377" s="22"/>
      <c r="U377" s="22"/>
      <c r="V377" s="22"/>
      <c r="W377" s="22"/>
    </row>
    <row r="378" spans="1:23" ht="27" hidden="1" customHeight="1" x14ac:dyDescent="0.25">
      <c r="A378" s="159"/>
      <c r="B378" s="158"/>
      <c r="C378" s="67" t="s">
        <v>7</v>
      </c>
      <c r="D378" s="3">
        <v>0</v>
      </c>
      <c r="E378" s="4"/>
      <c r="F378" s="28" t="e">
        <f t="shared" ref="F378:F403" si="330">E378/D378*100</f>
        <v>#DIV/0!</v>
      </c>
      <c r="G378" s="28"/>
      <c r="H378" s="28"/>
      <c r="I378" s="28"/>
      <c r="J378" s="28"/>
      <c r="K378" s="28"/>
      <c r="L378" s="28"/>
      <c r="M378" s="38"/>
      <c r="N378" s="4">
        <v>0</v>
      </c>
      <c r="O378" s="4">
        <v>0</v>
      </c>
      <c r="P378" s="25">
        <v>0</v>
      </c>
      <c r="Q378" s="25">
        <v>0</v>
      </c>
      <c r="R378" s="22"/>
      <c r="S378" s="22"/>
      <c r="T378" s="22"/>
      <c r="U378" s="22"/>
      <c r="V378" s="22"/>
      <c r="W378" s="22"/>
    </row>
    <row r="379" spans="1:23" ht="40.5" hidden="1" customHeight="1" x14ac:dyDescent="0.25">
      <c r="A379" s="159"/>
      <c r="B379" s="158"/>
      <c r="C379" s="67" t="s">
        <v>140</v>
      </c>
      <c r="D379" s="3">
        <v>0</v>
      </c>
      <c r="E379" s="4"/>
      <c r="F379" s="28" t="e">
        <f t="shared" si="330"/>
        <v>#DIV/0!</v>
      </c>
      <c r="G379" s="28"/>
      <c r="H379" s="28"/>
      <c r="I379" s="28"/>
      <c r="J379" s="28"/>
      <c r="K379" s="28"/>
      <c r="L379" s="28"/>
      <c r="M379" s="38"/>
      <c r="N379" s="4">
        <v>0</v>
      </c>
      <c r="O379" s="4">
        <v>0</v>
      </c>
      <c r="P379" s="25">
        <v>0</v>
      </c>
      <c r="Q379" s="25">
        <v>0</v>
      </c>
      <c r="R379" s="22"/>
      <c r="S379" s="22"/>
      <c r="T379" s="22"/>
      <c r="U379" s="22"/>
      <c r="V379" s="22"/>
      <c r="W379" s="22"/>
    </row>
    <row r="380" spans="1:23" ht="24.75" hidden="1" customHeight="1" x14ac:dyDescent="0.25">
      <c r="A380" s="159"/>
      <c r="B380" s="158"/>
      <c r="C380" s="67" t="s">
        <v>6</v>
      </c>
      <c r="D380" s="3">
        <v>0</v>
      </c>
      <c r="E380" s="4"/>
      <c r="F380" s="28" t="e">
        <f t="shared" si="330"/>
        <v>#DIV/0!</v>
      </c>
      <c r="G380" s="28"/>
      <c r="H380" s="28"/>
      <c r="I380" s="28"/>
      <c r="J380" s="28"/>
      <c r="K380" s="28"/>
      <c r="L380" s="28"/>
      <c r="M380" s="38"/>
      <c r="N380" s="4">
        <f t="shared" ref="N380:Q380" si="331">N381</f>
        <v>0</v>
      </c>
      <c r="O380" s="4">
        <f t="shared" si="331"/>
        <v>0</v>
      </c>
      <c r="P380" s="4">
        <f t="shared" si="331"/>
        <v>0</v>
      </c>
      <c r="Q380" s="4">
        <f t="shared" si="331"/>
        <v>0</v>
      </c>
      <c r="R380" s="22"/>
      <c r="S380" s="22"/>
      <c r="T380" s="22"/>
      <c r="U380" s="22"/>
      <c r="V380" s="22"/>
      <c r="W380" s="22"/>
    </row>
    <row r="381" spans="1:23" ht="32.25" hidden="1" customHeight="1" x14ac:dyDescent="0.25">
      <c r="A381" s="159"/>
      <c r="B381" s="158"/>
      <c r="C381" s="67" t="s">
        <v>7</v>
      </c>
      <c r="D381" s="3">
        <v>0</v>
      </c>
      <c r="E381" s="4"/>
      <c r="F381" s="28" t="e">
        <f t="shared" si="330"/>
        <v>#DIV/0!</v>
      </c>
      <c r="G381" s="28"/>
      <c r="H381" s="28"/>
      <c r="I381" s="28"/>
      <c r="J381" s="28"/>
      <c r="K381" s="28"/>
      <c r="L381" s="28"/>
      <c r="M381" s="38"/>
      <c r="N381" s="4">
        <v>0</v>
      </c>
      <c r="O381" s="4">
        <v>0</v>
      </c>
      <c r="P381" s="25">
        <v>0</v>
      </c>
      <c r="Q381" s="25">
        <v>0</v>
      </c>
      <c r="R381" s="22"/>
      <c r="S381" s="22"/>
      <c r="T381" s="22"/>
      <c r="U381" s="22"/>
      <c r="V381" s="22"/>
      <c r="W381" s="22"/>
    </row>
    <row r="382" spans="1:23" ht="44.25" hidden="1" customHeight="1" x14ac:dyDescent="0.25">
      <c r="A382" s="159"/>
      <c r="B382" s="158"/>
      <c r="C382" s="67" t="s">
        <v>140</v>
      </c>
      <c r="D382" s="3">
        <v>0</v>
      </c>
      <c r="E382" s="4"/>
      <c r="F382" s="28" t="e">
        <f t="shared" si="330"/>
        <v>#DIV/0!</v>
      </c>
      <c r="G382" s="28"/>
      <c r="H382" s="28"/>
      <c r="I382" s="28"/>
      <c r="J382" s="28"/>
      <c r="K382" s="28"/>
      <c r="L382" s="28"/>
      <c r="M382" s="38"/>
      <c r="N382" s="4">
        <v>0</v>
      </c>
      <c r="O382" s="4">
        <v>0</v>
      </c>
      <c r="P382" s="25">
        <v>0</v>
      </c>
      <c r="Q382" s="25">
        <v>0</v>
      </c>
      <c r="R382" s="22"/>
      <c r="S382" s="22"/>
      <c r="T382" s="22"/>
      <c r="U382" s="22"/>
      <c r="V382" s="22"/>
      <c r="W382" s="22"/>
    </row>
    <row r="383" spans="1:23" ht="45" hidden="1" customHeight="1" x14ac:dyDescent="0.25">
      <c r="A383" s="159"/>
      <c r="B383" s="158"/>
      <c r="C383" s="67" t="s">
        <v>6</v>
      </c>
      <c r="D383" s="3">
        <v>0</v>
      </c>
      <c r="E383" s="4"/>
      <c r="F383" s="28" t="e">
        <f t="shared" si="330"/>
        <v>#DIV/0!</v>
      </c>
      <c r="G383" s="28"/>
      <c r="H383" s="28"/>
      <c r="I383" s="28"/>
      <c r="J383" s="28"/>
      <c r="K383" s="28"/>
      <c r="L383" s="28"/>
      <c r="M383" s="38"/>
      <c r="N383" s="4">
        <f t="shared" ref="N383:Q383" si="332">N384</f>
        <v>0</v>
      </c>
      <c r="O383" s="4">
        <f t="shared" si="332"/>
        <v>0</v>
      </c>
      <c r="P383" s="4">
        <f t="shared" si="332"/>
        <v>0</v>
      </c>
      <c r="Q383" s="4">
        <f t="shared" si="332"/>
        <v>0</v>
      </c>
      <c r="R383" s="22"/>
      <c r="S383" s="22"/>
      <c r="T383" s="22"/>
      <c r="U383" s="22"/>
      <c r="V383" s="22"/>
      <c r="W383" s="22"/>
    </row>
    <row r="384" spans="1:23" ht="35.25" hidden="1" customHeight="1" x14ac:dyDescent="0.25">
      <c r="A384" s="159"/>
      <c r="B384" s="158"/>
      <c r="C384" s="67" t="s">
        <v>7</v>
      </c>
      <c r="D384" s="3">
        <v>0</v>
      </c>
      <c r="E384" s="4"/>
      <c r="F384" s="28" t="e">
        <f t="shared" si="330"/>
        <v>#DIV/0!</v>
      </c>
      <c r="G384" s="28"/>
      <c r="H384" s="28"/>
      <c r="I384" s="28"/>
      <c r="J384" s="28"/>
      <c r="K384" s="28"/>
      <c r="L384" s="28"/>
      <c r="M384" s="38"/>
      <c r="N384" s="4">
        <v>0</v>
      </c>
      <c r="O384" s="4">
        <v>0</v>
      </c>
      <c r="P384" s="25">
        <v>0</v>
      </c>
      <c r="Q384" s="25">
        <v>0</v>
      </c>
      <c r="R384" s="22"/>
      <c r="S384" s="22"/>
      <c r="T384" s="22"/>
      <c r="U384" s="22"/>
      <c r="V384" s="22"/>
      <c r="W384" s="22"/>
    </row>
    <row r="385" spans="1:23" ht="42" hidden="1" customHeight="1" x14ac:dyDescent="0.25">
      <c r="A385" s="159"/>
      <c r="B385" s="158"/>
      <c r="C385" s="67" t="s">
        <v>140</v>
      </c>
      <c r="D385" s="3">
        <v>0</v>
      </c>
      <c r="E385" s="4"/>
      <c r="F385" s="28" t="e">
        <f t="shared" si="330"/>
        <v>#DIV/0!</v>
      </c>
      <c r="G385" s="28"/>
      <c r="H385" s="28"/>
      <c r="I385" s="28"/>
      <c r="J385" s="28"/>
      <c r="K385" s="28"/>
      <c r="L385" s="28"/>
      <c r="M385" s="38"/>
      <c r="N385" s="4">
        <v>0</v>
      </c>
      <c r="O385" s="4">
        <v>0</v>
      </c>
      <c r="P385" s="25">
        <v>0</v>
      </c>
      <c r="Q385" s="25">
        <v>0</v>
      </c>
      <c r="R385" s="22"/>
      <c r="S385" s="22"/>
      <c r="T385" s="22"/>
      <c r="U385" s="22"/>
      <c r="V385" s="22"/>
      <c r="W385" s="22"/>
    </row>
    <row r="386" spans="1:23" ht="39.75" customHeight="1" x14ac:dyDescent="0.25">
      <c r="A386" s="163" t="s">
        <v>153</v>
      </c>
      <c r="B386" s="160" t="s">
        <v>158</v>
      </c>
      <c r="C386" s="73" t="s">
        <v>6</v>
      </c>
      <c r="D386" s="24">
        <f>D387</f>
        <v>62704.200000000004</v>
      </c>
      <c r="E386" s="24">
        <f>E387</f>
        <v>51625.7</v>
      </c>
      <c r="F386" s="48">
        <f t="shared" si="330"/>
        <v>82.332124482889498</v>
      </c>
      <c r="G386" s="48">
        <f t="shared" ref="G386:L386" si="333">G387</f>
        <v>0</v>
      </c>
      <c r="H386" s="48">
        <f t="shared" si="333"/>
        <v>0</v>
      </c>
      <c r="I386" s="48">
        <f t="shared" si="333"/>
        <v>6923.2</v>
      </c>
      <c r="J386" s="48">
        <f t="shared" si="333"/>
        <v>3821.6000000000004</v>
      </c>
      <c r="K386" s="48">
        <f t="shared" si="333"/>
        <v>3576.6000000000004</v>
      </c>
      <c r="L386" s="48">
        <f t="shared" si="333"/>
        <v>3590.5</v>
      </c>
      <c r="M386" s="38"/>
      <c r="N386" s="4">
        <f t="shared" ref="N386:Q386" si="334">N387</f>
        <v>0</v>
      </c>
      <c r="O386" s="4">
        <f t="shared" si="334"/>
        <v>0</v>
      </c>
      <c r="P386" s="4">
        <f t="shared" si="334"/>
        <v>0</v>
      </c>
      <c r="Q386" s="4">
        <f t="shared" si="334"/>
        <v>0</v>
      </c>
      <c r="R386" s="22"/>
      <c r="S386" s="22"/>
      <c r="T386" s="22"/>
      <c r="U386" s="22"/>
      <c r="V386" s="22"/>
      <c r="W386" s="22"/>
    </row>
    <row r="387" spans="1:23" ht="39.75" customHeight="1" x14ac:dyDescent="0.25">
      <c r="A387" s="163"/>
      <c r="B387" s="160"/>
      <c r="C387" s="73" t="s">
        <v>8</v>
      </c>
      <c r="D387" s="24">
        <f>D389+D391+D393+D397+D395</f>
        <v>62704.200000000004</v>
      </c>
      <c r="E387" s="24">
        <f>E389+E391+E393+E397+E395</f>
        <v>51625.7</v>
      </c>
      <c r="F387" s="48">
        <f t="shared" si="330"/>
        <v>82.332124482889498</v>
      </c>
      <c r="G387" s="48">
        <f t="shared" ref="G387:L387" si="335">G389+G391+G393+G397</f>
        <v>0</v>
      </c>
      <c r="H387" s="48">
        <f t="shared" si="335"/>
        <v>0</v>
      </c>
      <c r="I387" s="48">
        <f t="shared" si="335"/>
        <v>6923.2</v>
      </c>
      <c r="J387" s="48">
        <f t="shared" si="335"/>
        <v>3821.6000000000004</v>
      </c>
      <c r="K387" s="48">
        <f t="shared" si="335"/>
        <v>3576.6000000000004</v>
      </c>
      <c r="L387" s="48">
        <f t="shared" si="335"/>
        <v>3590.5</v>
      </c>
      <c r="M387" s="38"/>
      <c r="N387" s="4">
        <f t="shared" ref="N387:O387" si="336">N389+N391+N393+N397</f>
        <v>0</v>
      </c>
      <c r="O387" s="4">
        <f t="shared" si="336"/>
        <v>0</v>
      </c>
      <c r="P387" s="4">
        <f t="shared" ref="P387:Q387" si="337">P389+P391+P393+P397</f>
        <v>0</v>
      </c>
      <c r="Q387" s="4">
        <f t="shared" si="337"/>
        <v>0</v>
      </c>
      <c r="R387" s="22"/>
      <c r="S387" s="22"/>
      <c r="T387" s="22"/>
      <c r="U387" s="22"/>
      <c r="V387" s="22"/>
      <c r="W387" s="22"/>
    </row>
    <row r="388" spans="1:23" ht="42" customHeight="1" x14ac:dyDescent="0.25">
      <c r="A388" s="162" t="s">
        <v>154</v>
      </c>
      <c r="B388" s="158" t="s">
        <v>129</v>
      </c>
      <c r="C388" s="67" t="s">
        <v>6</v>
      </c>
      <c r="D388" s="88">
        <f>D389</f>
        <v>28844.7</v>
      </c>
      <c r="E388" s="88">
        <f>E389</f>
        <v>28844.7</v>
      </c>
      <c r="F388" s="28">
        <f t="shared" si="330"/>
        <v>100</v>
      </c>
      <c r="G388" s="28">
        <f t="shared" ref="G388:L388" si="338">G389</f>
        <v>0</v>
      </c>
      <c r="H388" s="28">
        <f t="shared" si="338"/>
        <v>0</v>
      </c>
      <c r="I388" s="28">
        <f t="shared" si="338"/>
        <v>5327.8</v>
      </c>
      <c r="J388" s="28">
        <f t="shared" si="338"/>
        <v>2127.8000000000002</v>
      </c>
      <c r="K388" s="28">
        <f t="shared" si="338"/>
        <v>2127.8000000000002</v>
      </c>
      <c r="L388" s="28">
        <f t="shared" si="338"/>
        <v>2127.8000000000002</v>
      </c>
      <c r="M388" s="125" t="s">
        <v>278</v>
      </c>
      <c r="N388" s="4">
        <f t="shared" ref="N388:Q388" si="339">N389</f>
        <v>0</v>
      </c>
      <c r="O388" s="4">
        <f t="shared" si="339"/>
        <v>0</v>
      </c>
      <c r="P388" s="4">
        <f t="shared" si="339"/>
        <v>0</v>
      </c>
      <c r="Q388" s="4">
        <f t="shared" si="339"/>
        <v>0</v>
      </c>
      <c r="R388" s="22"/>
      <c r="S388" s="22"/>
      <c r="T388" s="22"/>
      <c r="U388" s="22"/>
      <c r="V388" s="22"/>
      <c r="W388" s="22"/>
    </row>
    <row r="389" spans="1:23" ht="67.5" customHeight="1" x14ac:dyDescent="0.25">
      <c r="A389" s="162"/>
      <c r="B389" s="158"/>
      <c r="C389" s="67" t="s">
        <v>8</v>
      </c>
      <c r="D389" s="88">
        <v>28844.7</v>
      </c>
      <c r="E389" s="89">
        <v>28844.7</v>
      </c>
      <c r="F389" s="28">
        <f t="shared" si="330"/>
        <v>100</v>
      </c>
      <c r="G389" s="60">
        <v>0</v>
      </c>
      <c r="H389" s="60">
        <v>0</v>
      </c>
      <c r="I389" s="60">
        <v>5327.8</v>
      </c>
      <c r="J389" s="60">
        <v>2127.8000000000002</v>
      </c>
      <c r="K389" s="60">
        <v>2127.8000000000002</v>
      </c>
      <c r="L389" s="60">
        <v>2127.8000000000002</v>
      </c>
      <c r="M389" s="127"/>
      <c r="N389" s="4">
        <v>0</v>
      </c>
      <c r="O389" s="4">
        <v>0</v>
      </c>
      <c r="P389" s="25">
        <v>0</v>
      </c>
      <c r="Q389" s="25">
        <v>0</v>
      </c>
      <c r="R389" s="22"/>
      <c r="S389" s="22"/>
      <c r="T389" s="22"/>
      <c r="U389" s="22"/>
      <c r="V389" s="22"/>
      <c r="W389" s="22"/>
    </row>
    <row r="390" spans="1:23" ht="45" customHeight="1" x14ac:dyDescent="0.25">
      <c r="A390" s="162" t="s">
        <v>155</v>
      </c>
      <c r="B390" s="158" t="s">
        <v>130</v>
      </c>
      <c r="C390" s="67" t="s">
        <v>6</v>
      </c>
      <c r="D390" s="88">
        <f>D391</f>
        <v>13419.7</v>
      </c>
      <c r="E390" s="88">
        <f>E391</f>
        <v>12581.4</v>
      </c>
      <c r="F390" s="28">
        <f t="shared" si="330"/>
        <v>93.753213559170462</v>
      </c>
      <c r="G390" s="28">
        <f t="shared" ref="G390:L390" si="340">G391</f>
        <v>0</v>
      </c>
      <c r="H390" s="28">
        <f t="shared" si="340"/>
        <v>0</v>
      </c>
      <c r="I390" s="28">
        <f t="shared" si="340"/>
        <v>970.4</v>
      </c>
      <c r="J390" s="28">
        <f t="shared" si="340"/>
        <v>1083.8</v>
      </c>
      <c r="K390" s="28">
        <f t="shared" si="340"/>
        <v>938.8</v>
      </c>
      <c r="L390" s="28">
        <f t="shared" si="340"/>
        <v>1012.7</v>
      </c>
      <c r="M390" s="126" t="s">
        <v>225</v>
      </c>
      <c r="N390" s="4">
        <f t="shared" ref="N390:Q390" si="341">N391</f>
        <v>0</v>
      </c>
      <c r="O390" s="4">
        <f t="shared" si="341"/>
        <v>0</v>
      </c>
      <c r="P390" s="4">
        <f t="shared" si="341"/>
        <v>0</v>
      </c>
      <c r="Q390" s="4">
        <f t="shared" si="341"/>
        <v>0</v>
      </c>
      <c r="R390" s="22"/>
      <c r="S390" s="22"/>
      <c r="T390" s="22"/>
      <c r="U390" s="22"/>
      <c r="V390" s="22"/>
      <c r="W390" s="22"/>
    </row>
    <row r="391" spans="1:23" ht="46.5" customHeight="1" x14ac:dyDescent="0.25">
      <c r="A391" s="162"/>
      <c r="B391" s="158"/>
      <c r="C391" s="67" t="s">
        <v>8</v>
      </c>
      <c r="D391" s="88">
        <v>13419.7</v>
      </c>
      <c r="E391" s="89">
        <v>12581.4</v>
      </c>
      <c r="F391" s="28">
        <f t="shared" si="330"/>
        <v>93.753213559170462</v>
      </c>
      <c r="G391" s="28">
        <v>0</v>
      </c>
      <c r="H391" s="28">
        <v>0</v>
      </c>
      <c r="I391" s="28">
        <v>970.4</v>
      </c>
      <c r="J391" s="28">
        <v>1083.8</v>
      </c>
      <c r="K391" s="28">
        <v>938.8</v>
      </c>
      <c r="L391" s="28">
        <v>1012.7</v>
      </c>
      <c r="M391" s="127"/>
      <c r="N391" s="4">
        <v>0</v>
      </c>
      <c r="O391" s="4">
        <v>0</v>
      </c>
      <c r="P391" s="25">
        <v>0</v>
      </c>
      <c r="Q391" s="25">
        <v>0</v>
      </c>
      <c r="R391" s="22"/>
      <c r="S391" s="22"/>
      <c r="T391" s="22"/>
      <c r="U391" s="22"/>
      <c r="V391" s="22"/>
      <c r="W391" s="22"/>
    </row>
    <row r="392" spans="1:23" ht="36" customHeight="1" x14ac:dyDescent="0.25">
      <c r="A392" s="162" t="s">
        <v>156</v>
      </c>
      <c r="B392" s="158" t="s">
        <v>142</v>
      </c>
      <c r="C392" s="67" t="s">
        <v>6</v>
      </c>
      <c r="D392" s="88">
        <f>D393</f>
        <v>13971.9</v>
      </c>
      <c r="E392" s="88">
        <f>E393</f>
        <v>3992</v>
      </c>
      <c r="F392" s="28">
        <f t="shared" si="330"/>
        <v>28.571633063506034</v>
      </c>
      <c r="G392" s="28">
        <f t="shared" ref="G392:L392" si="342">G393</f>
        <v>0</v>
      </c>
      <c r="H392" s="28">
        <f t="shared" si="342"/>
        <v>0</v>
      </c>
      <c r="I392" s="28">
        <f t="shared" si="342"/>
        <v>0</v>
      </c>
      <c r="J392" s="28">
        <f t="shared" si="342"/>
        <v>0</v>
      </c>
      <c r="K392" s="28">
        <f t="shared" si="342"/>
        <v>0</v>
      </c>
      <c r="L392" s="28">
        <f t="shared" si="342"/>
        <v>0</v>
      </c>
      <c r="M392" s="125" t="s">
        <v>285</v>
      </c>
      <c r="N392" s="4">
        <f t="shared" ref="N392:Q392" si="343">N393</f>
        <v>0</v>
      </c>
      <c r="O392" s="4">
        <f t="shared" si="343"/>
        <v>0</v>
      </c>
      <c r="P392" s="4">
        <f t="shared" si="343"/>
        <v>0</v>
      </c>
      <c r="Q392" s="4">
        <f t="shared" si="343"/>
        <v>0</v>
      </c>
      <c r="R392" s="22"/>
      <c r="S392" s="22"/>
      <c r="T392" s="22"/>
      <c r="U392" s="22"/>
      <c r="V392" s="22"/>
      <c r="W392" s="22"/>
    </row>
    <row r="393" spans="1:23" ht="67.5" customHeight="1" x14ac:dyDescent="0.25">
      <c r="A393" s="162"/>
      <c r="B393" s="158"/>
      <c r="C393" s="67" t="s">
        <v>8</v>
      </c>
      <c r="D393" s="88">
        <v>13971.9</v>
      </c>
      <c r="E393" s="89">
        <v>3992</v>
      </c>
      <c r="F393" s="28">
        <f t="shared" si="330"/>
        <v>28.571633063506034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127"/>
      <c r="N393" s="4">
        <v>0</v>
      </c>
      <c r="O393" s="4">
        <v>0</v>
      </c>
      <c r="P393" s="25">
        <v>0</v>
      </c>
      <c r="Q393" s="25">
        <v>0</v>
      </c>
      <c r="R393" s="22"/>
      <c r="S393" s="22"/>
      <c r="T393" s="22"/>
      <c r="U393" s="22"/>
      <c r="V393" s="22"/>
      <c r="W393" s="22"/>
    </row>
    <row r="394" spans="1:23" ht="41.25" customHeight="1" x14ac:dyDescent="0.25">
      <c r="A394" s="164" t="s">
        <v>157</v>
      </c>
      <c r="B394" s="156" t="s">
        <v>131</v>
      </c>
      <c r="C394" s="90" t="s">
        <v>6</v>
      </c>
      <c r="D394" s="88">
        <f>D395</f>
        <v>5716.9</v>
      </c>
      <c r="E394" s="89">
        <f>E395</f>
        <v>5683.5</v>
      </c>
      <c r="F394" s="28">
        <f t="shared" ref="F394:F395" si="344">E394/D394*100</f>
        <v>99.415767286466448</v>
      </c>
      <c r="G394" s="28"/>
      <c r="H394" s="28"/>
      <c r="I394" s="28"/>
      <c r="J394" s="28"/>
      <c r="K394" s="28"/>
      <c r="L394" s="28"/>
      <c r="M394" s="125" t="s">
        <v>226</v>
      </c>
      <c r="N394" s="4"/>
      <c r="O394" s="4"/>
      <c r="P394" s="25"/>
      <c r="Q394" s="25"/>
      <c r="R394" s="22"/>
      <c r="S394" s="22"/>
      <c r="T394" s="22"/>
      <c r="U394" s="22"/>
      <c r="V394" s="22"/>
      <c r="W394" s="22"/>
    </row>
    <row r="395" spans="1:23" ht="41.25" customHeight="1" x14ac:dyDescent="0.25">
      <c r="A395" s="165"/>
      <c r="B395" s="157"/>
      <c r="C395" s="90" t="s">
        <v>8</v>
      </c>
      <c r="D395" s="88">
        <v>5716.9</v>
      </c>
      <c r="E395" s="89">
        <v>5683.5</v>
      </c>
      <c r="F395" s="28">
        <f t="shared" si="344"/>
        <v>99.415767286466448</v>
      </c>
      <c r="G395" s="28"/>
      <c r="H395" s="28"/>
      <c r="I395" s="28"/>
      <c r="J395" s="28"/>
      <c r="K395" s="28"/>
      <c r="L395" s="28"/>
      <c r="M395" s="127"/>
      <c r="N395" s="4"/>
      <c r="O395" s="4"/>
      <c r="P395" s="25"/>
      <c r="Q395" s="25"/>
      <c r="R395" s="22"/>
      <c r="S395" s="22"/>
      <c r="T395" s="22"/>
      <c r="U395" s="22"/>
      <c r="V395" s="22"/>
      <c r="W395" s="22"/>
    </row>
    <row r="396" spans="1:23" ht="45.75" customHeight="1" x14ac:dyDescent="0.25">
      <c r="A396" s="162" t="s">
        <v>262</v>
      </c>
      <c r="B396" s="158" t="s">
        <v>282</v>
      </c>
      <c r="C396" s="67" t="s">
        <v>6</v>
      </c>
      <c r="D396" s="88">
        <f>D397</f>
        <v>751</v>
      </c>
      <c r="E396" s="88">
        <f>E397</f>
        <v>524.1</v>
      </c>
      <c r="F396" s="28">
        <f t="shared" si="330"/>
        <v>69.786950732356857</v>
      </c>
      <c r="G396" s="28">
        <f t="shared" ref="G396:L396" si="345">G397</f>
        <v>0</v>
      </c>
      <c r="H396" s="28">
        <f t="shared" si="345"/>
        <v>0</v>
      </c>
      <c r="I396" s="28">
        <f t="shared" si="345"/>
        <v>625</v>
      </c>
      <c r="J396" s="28">
        <f t="shared" si="345"/>
        <v>610</v>
      </c>
      <c r="K396" s="28">
        <f t="shared" si="345"/>
        <v>510</v>
      </c>
      <c r="L396" s="28">
        <f t="shared" si="345"/>
        <v>450</v>
      </c>
      <c r="M396" s="125"/>
      <c r="N396" s="4">
        <f t="shared" ref="N396:Q396" si="346">N397</f>
        <v>0</v>
      </c>
      <c r="O396" s="4">
        <f t="shared" si="346"/>
        <v>0</v>
      </c>
      <c r="P396" s="4">
        <f t="shared" si="346"/>
        <v>0</v>
      </c>
      <c r="Q396" s="4">
        <f t="shared" si="346"/>
        <v>0</v>
      </c>
      <c r="R396" s="22"/>
      <c r="S396" s="22"/>
      <c r="T396" s="22"/>
      <c r="U396" s="22"/>
      <c r="V396" s="22"/>
      <c r="W396" s="22"/>
    </row>
    <row r="397" spans="1:23" ht="63" customHeight="1" x14ac:dyDescent="0.25">
      <c r="A397" s="162"/>
      <c r="B397" s="158"/>
      <c r="C397" s="67" t="s">
        <v>8</v>
      </c>
      <c r="D397" s="88">
        <v>751</v>
      </c>
      <c r="E397" s="89">
        <v>524.1</v>
      </c>
      <c r="F397" s="28">
        <f t="shared" si="330"/>
        <v>69.786950732356857</v>
      </c>
      <c r="G397" s="60">
        <v>0</v>
      </c>
      <c r="H397" s="60">
        <v>0</v>
      </c>
      <c r="I397" s="60">
        <v>625</v>
      </c>
      <c r="J397" s="60">
        <v>610</v>
      </c>
      <c r="K397" s="60">
        <v>510</v>
      </c>
      <c r="L397" s="60">
        <v>450</v>
      </c>
      <c r="M397" s="127"/>
      <c r="N397" s="4">
        <v>0</v>
      </c>
      <c r="O397" s="4">
        <v>0</v>
      </c>
      <c r="P397" s="25">
        <v>0</v>
      </c>
      <c r="Q397" s="25">
        <v>0</v>
      </c>
      <c r="R397" s="22"/>
      <c r="S397" s="22"/>
      <c r="T397" s="22"/>
      <c r="U397" s="22"/>
      <c r="V397" s="22"/>
      <c r="W397" s="22"/>
    </row>
    <row r="398" spans="1:23" ht="15.75" customHeight="1" x14ac:dyDescent="0.25">
      <c r="A398" s="142" t="s">
        <v>132</v>
      </c>
      <c r="B398" s="143"/>
      <c r="C398" s="75" t="s">
        <v>6</v>
      </c>
      <c r="D398" s="24">
        <f>D399+D400</f>
        <v>84858.900000000009</v>
      </c>
      <c r="E398" s="24">
        <f>E399+E400</f>
        <v>73058.099999999991</v>
      </c>
      <c r="F398" s="48">
        <f t="shared" si="330"/>
        <v>86.093621293700465</v>
      </c>
      <c r="G398" s="48">
        <f t="shared" ref="G398:L398" si="347">G399+G400</f>
        <v>0</v>
      </c>
      <c r="H398" s="48">
        <f t="shared" si="347"/>
        <v>0</v>
      </c>
      <c r="I398" s="48">
        <f t="shared" si="347"/>
        <v>12780</v>
      </c>
      <c r="J398" s="48">
        <f t="shared" si="347"/>
        <v>9738</v>
      </c>
      <c r="K398" s="48">
        <f t="shared" si="347"/>
        <v>8389.3000000000011</v>
      </c>
      <c r="L398" s="48">
        <f t="shared" si="347"/>
        <v>5055.5</v>
      </c>
      <c r="M398" s="38"/>
      <c r="N398" s="4">
        <f t="shared" ref="N398" si="348">N399+N400</f>
        <v>0</v>
      </c>
      <c r="O398" s="4">
        <f t="shared" ref="O398:Q398" si="349">O399+O400</f>
        <v>0</v>
      </c>
      <c r="P398" s="4">
        <f t="shared" si="349"/>
        <v>0</v>
      </c>
      <c r="Q398" s="4">
        <f t="shared" si="349"/>
        <v>0</v>
      </c>
      <c r="R398" s="22"/>
      <c r="S398" s="22"/>
      <c r="T398" s="22"/>
      <c r="U398" s="22"/>
      <c r="V398" s="22"/>
      <c r="W398" s="22"/>
    </row>
    <row r="399" spans="1:23" x14ac:dyDescent="0.25">
      <c r="A399" s="154"/>
      <c r="B399" s="155"/>
      <c r="C399" s="75" t="s">
        <v>8</v>
      </c>
      <c r="D399" s="24">
        <f>D387+D324</f>
        <v>70418.100000000006</v>
      </c>
      <c r="E399" s="24">
        <f>E387+E324</f>
        <v>58917.399999999994</v>
      </c>
      <c r="F399" s="48">
        <f t="shared" si="330"/>
        <v>83.667977409217215</v>
      </c>
      <c r="G399" s="48">
        <f t="shared" ref="G399:L399" si="350">G387+G324</f>
        <v>0</v>
      </c>
      <c r="H399" s="48">
        <f t="shared" si="350"/>
        <v>0</v>
      </c>
      <c r="I399" s="48">
        <f t="shared" si="350"/>
        <v>10634.3</v>
      </c>
      <c r="J399" s="48">
        <f t="shared" si="350"/>
        <v>7660.7000000000007</v>
      </c>
      <c r="K399" s="48">
        <f t="shared" si="350"/>
        <v>7351.6</v>
      </c>
      <c r="L399" s="48">
        <f t="shared" si="350"/>
        <v>4520.5</v>
      </c>
      <c r="M399" s="38"/>
      <c r="N399" s="4">
        <f t="shared" ref="N399:Q399" si="351">N324+N387</f>
        <v>0</v>
      </c>
      <c r="O399" s="4">
        <f t="shared" si="351"/>
        <v>0</v>
      </c>
      <c r="P399" s="4">
        <f t="shared" si="351"/>
        <v>0</v>
      </c>
      <c r="Q399" s="4">
        <f t="shared" si="351"/>
        <v>0</v>
      </c>
      <c r="R399" s="22"/>
      <c r="S399" s="22"/>
      <c r="T399" s="22"/>
      <c r="U399" s="22"/>
      <c r="V399" s="22"/>
      <c r="W399" s="22"/>
    </row>
    <row r="400" spans="1:23" x14ac:dyDescent="0.25">
      <c r="A400" s="154"/>
      <c r="B400" s="155"/>
      <c r="C400" s="75" t="s">
        <v>55</v>
      </c>
      <c r="D400" s="24">
        <f>D370+D325+D322+D320+D315</f>
        <v>14440.8</v>
      </c>
      <c r="E400" s="24">
        <f>E370+E325+E322+E320+E315</f>
        <v>14140.699999999999</v>
      </c>
      <c r="F400" s="48">
        <f t="shared" si="330"/>
        <v>97.92186028474876</v>
      </c>
      <c r="G400" s="48">
        <f t="shared" ref="G400:L400" si="352">G370+G325+G322+G320+G315</f>
        <v>0</v>
      </c>
      <c r="H400" s="48">
        <f t="shared" si="352"/>
        <v>0</v>
      </c>
      <c r="I400" s="48">
        <f t="shared" si="352"/>
        <v>2145.6999999999998</v>
      </c>
      <c r="J400" s="48">
        <f t="shared" si="352"/>
        <v>2077.3000000000002</v>
      </c>
      <c r="K400" s="48">
        <f t="shared" si="352"/>
        <v>1037.7</v>
      </c>
      <c r="L400" s="48">
        <f t="shared" si="352"/>
        <v>535</v>
      </c>
      <c r="M400" s="38"/>
      <c r="N400" s="4">
        <f t="shared" ref="N400" si="353">N402+N403</f>
        <v>0</v>
      </c>
      <c r="O400" s="4">
        <f t="shared" ref="O400:Q400" si="354">O402+O403</f>
        <v>0</v>
      </c>
      <c r="P400" s="4">
        <f t="shared" si="354"/>
        <v>0</v>
      </c>
      <c r="Q400" s="4">
        <f t="shared" si="354"/>
        <v>0</v>
      </c>
      <c r="R400" s="22"/>
      <c r="S400" s="22"/>
      <c r="T400" s="22"/>
      <c r="U400" s="22"/>
      <c r="V400" s="22"/>
      <c r="W400" s="22"/>
    </row>
    <row r="401" spans="1:25" ht="15.75" hidden="1" customHeight="1" x14ac:dyDescent="0.25">
      <c r="A401" s="154"/>
      <c r="B401" s="155"/>
      <c r="C401" s="75" t="s">
        <v>54</v>
      </c>
      <c r="D401" s="24"/>
      <c r="E401" s="46"/>
      <c r="F401" s="48"/>
      <c r="G401" s="48"/>
      <c r="H401" s="48"/>
      <c r="I401" s="48"/>
      <c r="J401" s="48"/>
      <c r="K401" s="48"/>
      <c r="L401" s="48"/>
      <c r="M401" s="38"/>
      <c r="N401" s="4"/>
      <c r="O401" s="4"/>
      <c r="P401" s="4"/>
      <c r="Q401" s="4"/>
      <c r="R401" s="22"/>
      <c r="S401" s="22"/>
      <c r="T401" s="22"/>
      <c r="U401" s="22"/>
      <c r="V401" s="22"/>
      <c r="W401" s="22"/>
    </row>
    <row r="402" spans="1:25" ht="30" hidden="1" customHeight="1" x14ac:dyDescent="0.25">
      <c r="A402" s="154"/>
      <c r="B402" s="155"/>
      <c r="C402" s="75" t="s">
        <v>66</v>
      </c>
      <c r="D402" s="24">
        <f>D370+D327+D322+D320+D315</f>
        <v>12395.899999999998</v>
      </c>
      <c r="E402" s="24">
        <f>E370+E327+E322+E320+E315</f>
        <v>14140.699999999999</v>
      </c>
      <c r="F402" s="48">
        <f t="shared" si="330"/>
        <v>114.0756217781686</v>
      </c>
      <c r="G402" s="48"/>
      <c r="H402" s="48"/>
      <c r="I402" s="48"/>
      <c r="J402" s="48"/>
      <c r="K402" s="48"/>
      <c r="L402" s="48"/>
      <c r="M402" s="38"/>
      <c r="N402" s="4">
        <f t="shared" ref="N402:Q402" si="355">N320+N322+N327+N370+N365</f>
        <v>0</v>
      </c>
      <c r="O402" s="4">
        <f t="shared" si="355"/>
        <v>0</v>
      </c>
      <c r="P402" s="4">
        <f t="shared" si="355"/>
        <v>0</v>
      </c>
      <c r="Q402" s="4">
        <f t="shared" si="355"/>
        <v>0</v>
      </c>
      <c r="R402" s="22"/>
      <c r="S402" s="22"/>
      <c r="T402" s="22"/>
      <c r="U402" s="22"/>
      <c r="V402" s="22"/>
      <c r="W402" s="22"/>
    </row>
    <row r="403" spans="1:25" ht="95.25" hidden="1" customHeight="1" x14ac:dyDescent="0.25">
      <c r="A403" s="154"/>
      <c r="B403" s="155"/>
      <c r="C403" s="75" t="s">
        <v>141</v>
      </c>
      <c r="D403" s="24">
        <f>D328</f>
        <v>2044.9</v>
      </c>
      <c r="E403" s="24">
        <f>E328</f>
        <v>0</v>
      </c>
      <c r="F403" s="48">
        <f t="shared" si="330"/>
        <v>0</v>
      </c>
      <c r="G403" s="48"/>
      <c r="H403" s="48"/>
      <c r="I403" s="48"/>
      <c r="J403" s="48"/>
      <c r="K403" s="48"/>
      <c r="L403" s="48"/>
      <c r="M403" s="38"/>
      <c r="N403" s="4">
        <f t="shared" ref="N403:Q403" si="356">N328</f>
        <v>0</v>
      </c>
      <c r="O403" s="4">
        <f t="shared" si="356"/>
        <v>0</v>
      </c>
      <c r="P403" s="4">
        <f t="shared" si="356"/>
        <v>0</v>
      </c>
      <c r="Q403" s="4">
        <f t="shared" si="356"/>
        <v>0</v>
      </c>
      <c r="R403" s="22"/>
      <c r="S403" s="22"/>
      <c r="T403" s="22"/>
      <c r="U403" s="22"/>
      <c r="V403" s="22"/>
      <c r="W403" s="22"/>
    </row>
    <row r="404" spans="1:25" ht="25.5" hidden="1" customHeight="1" x14ac:dyDescent="0.25">
      <c r="A404" s="144"/>
      <c r="B404" s="145"/>
      <c r="C404" s="75" t="s">
        <v>140</v>
      </c>
      <c r="D404" s="24">
        <f>E404+F404+M404+N404+O404+P404+Q404</f>
        <v>5603.8064719068625</v>
      </c>
      <c r="E404" s="26">
        <f t="shared" ref="E404:Q404" si="357">E371</f>
        <v>5504.3</v>
      </c>
      <c r="F404" s="26">
        <f t="shared" si="357"/>
        <v>99.506471906862387</v>
      </c>
      <c r="G404" s="26"/>
      <c r="H404" s="26"/>
      <c r="I404" s="26"/>
      <c r="J404" s="26"/>
      <c r="K404" s="26"/>
      <c r="L404" s="26"/>
      <c r="M404" s="38"/>
      <c r="N404" s="4">
        <f t="shared" si="357"/>
        <v>0</v>
      </c>
      <c r="O404" s="4">
        <f t="shared" si="357"/>
        <v>0</v>
      </c>
      <c r="P404" s="4">
        <f t="shared" si="357"/>
        <v>0</v>
      </c>
      <c r="Q404" s="4">
        <f t="shared" si="357"/>
        <v>0</v>
      </c>
      <c r="R404" s="22"/>
      <c r="S404" s="22"/>
      <c r="T404" s="22"/>
      <c r="U404" s="22"/>
      <c r="V404" s="22"/>
      <c r="W404" s="22"/>
    </row>
    <row r="405" spans="1:25" ht="15.75" customHeight="1" x14ac:dyDescent="0.25">
      <c r="A405" s="182" t="s">
        <v>78</v>
      </c>
      <c r="B405" s="183"/>
      <c r="C405" s="76" t="s">
        <v>6</v>
      </c>
      <c r="D405" s="77">
        <f>D406+D407+D408</f>
        <v>2182408.7001999998</v>
      </c>
      <c r="E405" s="77">
        <f>E406+E407+E408</f>
        <v>2115441.2000000002</v>
      </c>
      <c r="F405" s="78">
        <f>E405/D405*100</f>
        <v>96.931486747012016</v>
      </c>
      <c r="G405" s="78">
        <f t="shared" ref="G405:L405" si="358">G406+G407+G408</f>
        <v>0</v>
      </c>
      <c r="H405" s="78">
        <f t="shared" si="358"/>
        <v>0</v>
      </c>
      <c r="I405" s="78">
        <f t="shared" si="358"/>
        <v>190453</v>
      </c>
      <c r="J405" s="78">
        <f t="shared" si="358"/>
        <v>188517.9</v>
      </c>
      <c r="K405" s="78">
        <f t="shared" si="358"/>
        <v>183908.90000000002</v>
      </c>
      <c r="L405" s="78">
        <f t="shared" si="358"/>
        <v>236591.9</v>
      </c>
      <c r="M405" s="45"/>
      <c r="N405" s="4">
        <f t="shared" ref="N405:Q405" si="359">N407+N408+N406</f>
        <v>0</v>
      </c>
      <c r="O405" s="4">
        <f t="shared" si="359"/>
        <v>0</v>
      </c>
      <c r="P405" s="4">
        <f t="shared" si="359"/>
        <v>0</v>
      </c>
      <c r="Q405" s="4">
        <f t="shared" si="359"/>
        <v>0</v>
      </c>
      <c r="R405" s="22"/>
      <c r="S405" s="22"/>
      <c r="T405" s="22"/>
      <c r="U405" s="22"/>
      <c r="V405" s="22"/>
      <c r="W405" s="22"/>
      <c r="X405" s="20"/>
      <c r="Y405" s="20"/>
    </row>
    <row r="406" spans="1:25" x14ac:dyDescent="0.25">
      <c r="A406" s="184"/>
      <c r="B406" s="185"/>
      <c r="C406" s="76" t="s">
        <v>79</v>
      </c>
      <c r="D406" s="77">
        <f>D305</f>
        <v>35923.400000000009</v>
      </c>
      <c r="E406" s="77">
        <f>E305</f>
        <v>35859.600000000006</v>
      </c>
      <c r="F406" s="78">
        <f t="shared" ref="F406:F408" si="360">E406/D406*100</f>
        <v>99.822399884198035</v>
      </c>
      <c r="G406" s="78">
        <f t="shared" ref="G406:L406" si="361">G305</f>
        <v>0</v>
      </c>
      <c r="H406" s="78">
        <f t="shared" si="361"/>
        <v>0</v>
      </c>
      <c r="I406" s="78">
        <f t="shared" si="361"/>
        <v>0</v>
      </c>
      <c r="J406" s="78">
        <f t="shared" si="361"/>
        <v>0</v>
      </c>
      <c r="K406" s="78">
        <f t="shared" si="361"/>
        <v>0</v>
      </c>
      <c r="L406" s="78">
        <f t="shared" si="361"/>
        <v>6120</v>
      </c>
      <c r="M406" s="45"/>
      <c r="N406" s="4">
        <f t="shared" ref="N406:Q406" si="362">N305</f>
        <v>0</v>
      </c>
      <c r="O406" s="4">
        <f t="shared" si="362"/>
        <v>0</v>
      </c>
      <c r="P406" s="4">
        <f t="shared" si="362"/>
        <v>0</v>
      </c>
      <c r="Q406" s="4">
        <f t="shared" si="362"/>
        <v>0</v>
      </c>
      <c r="R406" s="22"/>
      <c r="S406" s="22"/>
      <c r="T406" s="22"/>
      <c r="U406" s="22"/>
      <c r="V406" s="22"/>
      <c r="W406" s="22"/>
    </row>
    <row r="407" spans="1:25" x14ac:dyDescent="0.25">
      <c r="A407" s="184"/>
      <c r="B407" s="185"/>
      <c r="C407" s="76" t="s">
        <v>8</v>
      </c>
      <c r="D407" s="77">
        <f>D399+D306</f>
        <v>1392427</v>
      </c>
      <c r="E407" s="77">
        <f>E399+E306</f>
        <v>1378626.0999999999</v>
      </c>
      <c r="F407" s="78">
        <f t="shared" si="360"/>
        <v>99.008860069504536</v>
      </c>
      <c r="G407" s="78">
        <f t="shared" ref="G407:L407" si="363">G399+G306</f>
        <v>0</v>
      </c>
      <c r="H407" s="78">
        <f t="shared" si="363"/>
        <v>0</v>
      </c>
      <c r="I407" s="78">
        <f t="shared" si="363"/>
        <v>121074.3</v>
      </c>
      <c r="J407" s="78">
        <f t="shared" si="363"/>
        <v>118100.7</v>
      </c>
      <c r="K407" s="78">
        <f t="shared" si="363"/>
        <v>117791.6</v>
      </c>
      <c r="L407" s="78">
        <f t="shared" si="363"/>
        <v>146978.5</v>
      </c>
      <c r="M407" s="45"/>
      <c r="N407" s="4">
        <f>N399+N306+N202</f>
        <v>0</v>
      </c>
      <c r="O407" s="4">
        <f>O399+O306+O202</f>
        <v>0</v>
      </c>
      <c r="P407" s="4">
        <f>P399+P306+P202</f>
        <v>0</v>
      </c>
      <c r="Q407" s="4">
        <f>Q399+Q306+Q202</f>
        <v>0</v>
      </c>
      <c r="R407" s="22"/>
      <c r="S407" s="22"/>
      <c r="T407" s="22"/>
      <c r="U407" s="22"/>
      <c r="V407" s="22"/>
      <c r="W407" s="22"/>
    </row>
    <row r="408" spans="1:25" x14ac:dyDescent="0.25">
      <c r="A408" s="184"/>
      <c r="B408" s="185"/>
      <c r="C408" s="76" t="s">
        <v>55</v>
      </c>
      <c r="D408" s="77">
        <f>D400+D307+D201+D123+D25</f>
        <v>754058.30019999994</v>
      </c>
      <c r="E408" s="77">
        <f>E400+E307+E201+E123+E25</f>
        <v>700955.5</v>
      </c>
      <c r="F408" s="78">
        <f t="shared" si="360"/>
        <v>92.957732819078387</v>
      </c>
      <c r="G408" s="78">
        <f t="shared" ref="G408:L408" si="364">G400+G307+G201+G123+G25</f>
        <v>0</v>
      </c>
      <c r="H408" s="78">
        <f t="shared" si="364"/>
        <v>0</v>
      </c>
      <c r="I408" s="78">
        <f t="shared" si="364"/>
        <v>69378.7</v>
      </c>
      <c r="J408" s="78">
        <f t="shared" si="364"/>
        <v>70417.2</v>
      </c>
      <c r="K408" s="78">
        <f t="shared" si="364"/>
        <v>66117.3</v>
      </c>
      <c r="L408" s="78">
        <f t="shared" si="364"/>
        <v>83493.399999999994</v>
      </c>
      <c r="M408" s="45"/>
      <c r="N408" s="4">
        <f t="shared" ref="N408:Q408" si="365">N410+N411</f>
        <v>0</v>
      </c>
      <c r="O408" s="4">
        <f t="shared" si="365"/>
        <v>0</v>
      </c>
      <c r="P408" s="4">
        <f t="shared" si="365"/>
        <v>0</v>
      </c>
      <c r="Q408" s="4">
        <f t="shared" si="365"/>
        <v>0</v>
      </c>
      <c r="R408" s="22"/>
      <c r="S408" s="22"/>
      <c r="T408" s="22"/>
      <c r="U408" s="22"/>
      <c r="V408" s="22"/>
      <c r="W408" s="22"/>
      <c r="X408" s="6"/>
    </row>
    <row r="409" spans="1:25" ht="15.75" hidden="1" customHeight="1" x14ac:dyDescent="0.25">
      <c r="A409" s="184"/>
      <c r="B409" s="185"/>
      <c r="C409" s="76" t="s">
        <v>54</v>
      </c>
      <c r="D409" s="77"/>
      <c r="E409" s="79"/>
      <c r="F409" s="78"/>
      <c r="G409" s="78"/>
      <c r="H409" s="78"/>
      <c r="I409" s="78"/>
      <c r="J409" s="78"/>
      <c r="K409" s="78"/>
      <c r="L409" s="78"/>
      <c r="M409" s="45"/>
      <c r="N409" s="4"/>
      <c r="O409" s="25"/>
      <c r="P409" s="25"/>
      <c r="Q409" s="25"/>
      <c r="R409" s="22" t="e">
        <f>#REF!+#REF!+#REF!+#REF!+E409</f>
        <v>#REF!</v>
      </c>
      <c r="S409" s="22"/>
      <c r="T409" s="22"/>
      <c r="U409" s="22"/>
      <c r="V409" s="22"/>
      <c r="W409" s="22"/>
    </row>
    <row r="410" spans="1:25" ht="30" hidden="1" customHeight="1" x14ac:dyDescent="0.25">
      <c r="A410" s="184"/>
      <c r="B410" s="185"/>
      <c r="C410" s="76" t="s">
        <v>66</v>
      </c>
      <c r="D410" s="77">
        <f ca="1">E410+F410+M410+N410+O410+P410+Q410</f>
        <v>155876.89568199561</v>
      </c>
      <c r="E410" s="78">
        <f>E402+E309+E205+E124+E25</f>
        <v>155414.5</v>
      </c>
      <c r="F410" s="78">
        <f ca="1">F402+F309+F205+F124+F25</f>
        <v>462.39568199561961</v>
      </c>
      <c r="G410" s="78"/>
      <c r="H410" s="78"/>
      <c r="I410" s="78"/>
      <c r="J410" s="78"/>
      <c r="K410" s="78"/>
      <c r="L410" s="78"/>
      <c r="M410" s="45">
        <f>M402+M309+M205+M124+M25</f>
        <v>0</v>
      </c>
      <c r="N410" s="4">
        <f>N402+N309+N205+N124+N25</f>
        <v>0</v>
      </c>
      <c r="O410" s="4">
        <f>O402+O309+O205+O124+O25</f>
        <v>0</v>
      </c>
      <c r="P410" s="4">
        <f>P402+P309+P205+P124+P25</f>
        <v>0</v>
      </c>
      <c r="Q410" s="4">
        <f>Q402+Q309+Q205+Q124+Q25</f>
        <v>0</v>
      </c>
      <c r="R410" s="22" t="e">
        <f>#REF!+#REF!+#REF!+#REF!+E410</f>
        <v>#REF!</v>
      </c>
      <c r="S410" s="22"/>
      <c r="T410" s="22"/>
      <c r="U410" s="22"/>
      <c r="V410" s="22"/>
      <c r="W410" s="22"/>
      <c r="X410" s="6"/>
    </row>
    <row r="411" spans="1:25" ht="80.25" hidden="1" customHeight="1" x14ac:dyDescent="0.25">
      <c r="A411" s="184"/>
      <c r="B411" s="185"/>
      <c r="C411" s="76" t="s">
        <v>141</v>
      </c>
      <c r="D411" s="77" t="e">
        <f ca="1">E411+F411+M411+N411+O411+P411+Q411</f>
        <v>#DIV/0!</v>
      </c>
      <c r="E411" s="78">
        <f>E403+E310+E206</f>
        <v>124.1</v>
      </c>
      <c r="F411" s="78" t="e">
        <f ca="1">F403+F310+F206</f>
        <v>#DIV/0!</v>
      </c>
      <c r="G411" s="78"/>
      <c r="H411" s="78"/>
      <c r="I411" s="78"/>
      <c r="J411" s="78"/>
      <c r="K411" s="78"/>
      <c r="L411" s="78"/>
      <c r="M411" s="45">
        <f>M403+M310+M206</f>
        <v>0</v>
      </c>
      <c r="N411" s="4">
        <f>N403+N310+N206</f>
        <v>0</v>
      </c>
      <c r="O411" s="4">
        <f>O403+O310+O206</f>
        <v>0</v>
      </c>
      <c r="P411" s="4">
        <f>P403+P310+P206</f>
        <v>0</v>
      </c>
      <c r="Q411" s="4">
        <f>Q403+Q310+Q206</f>
        <v>0</v>
      </c>
      <c r="R411" s="22" t="e">
        <f>#REF!+#REF!+#REF!+#REF!+E411</f>
        <v>#REF!</v>
      </c>
      <c r="S411" s="22"/>
      <c r="T411" s="22"/>
      <c r="U411" s="22"/>
      <c r="V411" s="22"/>
      <c r="W411" s="22"/>
      <c r="X411" s="6"/>
    </row>
    <row r="412" spans="1:25" ht="25.5" hidden="1" customHeight="1" x14ac:dyDescent="0.25">
      <c r="A412" s="184"/>
      <c r="B412" s="185"/>
      <c r="C412" s="76" t="s">
        <v>140</v>
      </c>
      <c r="D412" s="77">
        <f>E412+F412+M412+N412+O412+P412+Q412</f>
        <v>8179.4179509393716</v>
      </c>
      <c r="E412" s="78">
        <f>E404+E207</f>
        <v>8036.2000000000007</v>
      </c>
      <c r="F412" s="78">
        <f>F404+F207</f>
        <v>143.21795093937106</v>
      </c>
      <c r="G412" s="78"/>
      <c r="H412" s="78"/>
      <c r="I412" s="78"/>
      <c r="J412" s="78"/>
      <c r="K412" s="78"/>
      <c r="L412" s="78"/>
      <c r="M412" s="45">
        <f>M404+M207</f>
        <v>0</v>
      </c>
      <c r="N412" s="4">
        <f>N404+N207</f>
        <v>0</v>
      </c>
      <c r="O412" s="4">
        <f>O404+O207</f>
        <v>0</v>
      </c>
      <c r="P412" s="4">
        <f>P404+P207</f>
        <v>0</v>
      </c>
      <c r="Q412" s="4">
        <f>Q404+Q207</f>
        <v>0</v>
      </c>
      <c r="R412" s="22" t="e">
        <f>#REF!+#REF!+#REF!+#REF!+E412</f>
        <v>#REF!</v>
      </c>
      <c r="S412" s="22"/>
      <c r="T412" s="22"/>
      <c r="U412" s="22"/>
      <c r="V412" s="22"/>
      <c r="W412" s="22"/>
      <c r="X412" s="6"/>
    </row>
    <row r="413" spans="1:25" ht="38.25" hidden="1" customHeight="1" x14ac:dyDescent="0.2">
      <c r="A413" s="186"/>
      <c r="B413" s="187"/>
      <c r="C413" s="80" t="s">
        <v>108</v>
      </c>
      <c r="D413" s="77" t="e">
        <f>E413+F413+M413+N413+O413+P413+Q413</f>
        <v>#DIV/0!</v>
      </c>
      <c r="E413" s="78">
        <f t="shared" ref="E413:Q413" si="366">E311</f>
        <v>0</v>
      </c>
      <c r="F413" s="78" t="e">
        <f t="shared" si="366"/>
        <v>#DIV/0!</v>
      </c>
      <c r="G413" s="78"/>
      <c r="H413" s="78"/>
      <c r="I413" s="78"/>
      <c r="J413" s="78"/>
      <c r="K413" s="78"/>
      <c r="L413" s="78"/>
      <c r="M413" s="45">
        <f t="shared" si="366"/>
        <v>0</v>
      </c>
      <c r="N413" s="4">
        <f t="shared" si="366"/>
        <v>0</v>
      </c>
      <c r="O413" s="4">
        <f t="shared" si="366"/>
        <v>0</v>
      </c>
      <c r="P413" s="4">
        <f t="shared" si="366"/>
        <v>0</v>
      </c>
      <c r="Q413" s="4">
        <f t="shared" si="366"/>
        <v>0</v>
      </c>
      <c r="R413" s="22" t="e">
        <f>#REF!+#REF!+#REF!+#REF!+E413</f>
        <v>#REF!</v>
      </c>
      <c r="S413" s="22"/>
      <c r="T413" s="22"/>
      <c r="U413" s="22"/>
      <c r="V413" s="22"/>
      <c r="W413" s="22"/>
    </row>
    <row r="414" spans="1:25" x14ac:dyDescent="0.25">
      <c r="E414" s="16"/>
    </row>
    <row r="416" spans="1:25" x14ac:dyDescent="0.25">
      <c r="B416" s="35" t="s">
        <v>212</v>
      </c>
    </row>
    <row r="417" spans="2:2" x14ac:dyDescent="0.25">
      <c r="B417" s="35" t="s">
        <v>241</v>
      </c>
    </row>
    <row r="418" spans="2:2" x14ac:dyDescent="0.25">
      <c r="B418" s="35" t="s">
        <v>227</v>
      </c>
    </row>
    <row r="419" spans="2:2" x14ac:dyDescent="0.25">
      <c r="B419" s="35" t="s">
        <v>213</v>
      </c>
    </row>
  </sheetData>
  <mergeCells count="303">
    <mergeCell ref="B299:B300"/>
    <mergeCell ref="M394:M395"/>
    <mergeCell ref="U296:U301"/>
    <mergeCell ref="V296:V301"/>
    <mergeCell ref="AJ296:AJ301"/>
    <mergeCell ref="A405:B413"/>
    <mergeCell ref="A398:B404"/>
    <mergeCell ref="A208:O208"/>
    <mergeCell ref="B42:B43"/>
    <mergeCell ref="M42:M43"/>
    <mergeCell ref="M361:M362"/>
    <mergeCell ref="M390:M391"/>
    <mergeCell ref="M392:M393"/>
    <mergeCell ref="M396:M397"/>
    <mergeCell ref="M251:M276"/>
    <mergeCell ref="M281:M286"/>
    <mergeCell ref="M295:M296"/>
    <mergeCell ref="M301:M303"/>
    <mergeCell ref="M319:M320"/>
    <mergeCell ref="M321:M322"/>
    <mergeCell ref="M329:M331"/>
    <mergeCell ref="M335:M336"/>
    <mergeCell ref="M359:M360"/>
    <mergeCell ref="M363:M365"/>
    <mergeCell ref="M369:M371"/>
    <mergeCell ref="M374:M376"/>
    <mergeCell ref="M388:M389"/>
    <mergeCell ref="M138:M140"/>
    <mergeCell ref="M141:M143"/>
    <mergeCell ref="M144:M145"/>
    <mergeCell ref="M150:M159"/>
    <mergeCell ref="M240:M241"/>
    <mergeCell ref="M242:M245"/>
    <mergeCell ref="M313:M315"/>
    <mergeCell ref="M238:M239"/>
    <mergeCell ref="M236:M237"/>
    <mergeCell ref="M234:M235"/>
    <mergeCell ref="M372:M373"/>
    <mergeCell ref="M299:M300"/>
    <mergeCell ref="M193:M195"/>
    <mergeCell ref="M190:M192"/>
    <mergeCell ref="M37:M38"/>
    <mergeCell ref="M44:M46"/>
    <mergeCell ref="M73:M82"/>
    <mergeCell ref="M83:M92"/>
    <mergeCell ref="M94:M98"/>
    <mergeCell ref="M101:M106"/>
    <mergeCell ref="M115:M122"/>
    <mergeCell ref="M132:M134"/>
    <mergeCell ref="M39:M41"/>
    <mergeCell ref="B249:B250"/>
    <mergeCell ref="A249:A250"/>
    <mergeCell ref="A323:A328"/>
    <mergeCell ref="B323:B328"/>
    <mergeCell ref="A329:A334"/>
    <mergeCell ref="B329:B334"/>
    <mergeCell ref="A312:O312"/>
    <mergeCell ref="A319:A320"/>
    <mergeCell ref="B319:B320"/>
    <mergeCell ref="A321:A322"/>
    <mergeCell ref="B321:B322"/>
    <mergeCell ref="B313:B318"/>
    <mergeCell ref="A313:A318"/>
    <mergeCell ref="A285:A286"/>
    <mergeCell ref="B285:B286"/>
    <mergeCell ref="A279:A280"/>
    <mergeCell ref="B279:B280"/>
    <mergeCell ref="A301:A303"/>
    <mergeCell ref="B301:B303"/>
    <mergeCell ref="A304:B311"/>
    <mergeCell ref="A287:A294"/>
    <mergeCell ref="B287:B294"/>
    <mergeCell ref="A295:A296"/>
    <mergeCell ref="B295:B296"/>
    <mergeCell ref="A390:A391"/>
    <mergeCell ref="B390:B391"/>
    <mergeCell ref="A386:A387"/>
    <mergeCell ref="B386:B387"/>
    <mergeCell ref="A392:A393"/>
    <mergeCell ref="B392:B393"/>
    <mergeCell ref="A396:A397"/>
    <mergeCell ref="B396:B397"/>
    <mergeCell ref="A388:A389"/>
    <mergeCell ref="B388:B389"/>
    <mergeCell ref="A394:A395"/>
    <mergeCell ref="B394:B395"/>
    <mergeCell ref="B374:B385"/>
    <mergeCell ref="A374:A385"/>
    <mergeCell ref="B369:B371"/>
    <mergeCell ref="A369:A371"/>
    <mergeCell ref="B335:B340"/>
    <mergeCell ref="A335:A340"/>
    <mergeCell ref="B341:B358"/>
    <mergeCell ref="A341:A358"/>
    <mergeCell ref="A363:A368"/>
    <mergeCell ref="B363:B368"/>
    <mergeCell ref="A359:A360"/>
    <mergeCell ref="B359:B360"/>
    <mergeCell ref="A361:A362"/>
    <mergeCell ref="B361:B362"/>
    <mergeCell ref="A372:A373"/>
    <mergeCell ref="B372:B373"/>
    <mergeCell ref="A277:A278"/>
    <mergeCell ref="B277:B278"/>
    <mergeCell ref="A263:A264"/>
    <mergeCell ref="B263:B264"/>
    <mergeCell ref="A267:A274"/>
    <mergeCell ref="B267:B274"/>
    <mergeCell ref="A265:A266"/>
    <mergeCell ref="B265:B266"/>
    <mergeCell ref="A283:A284"/>
    <mergeCell ref="B283:B284"/>
    <mergeCell ref="A281:A282"/>
    <mergeCell ref="B281:B282"/>
    <mergeCell ref="A255:A260"/>
    <mergeCell ref="B255:B260"/>
    <mergeCell ref="A261:A262"/>
    <mergeCell ref="B261:B262"/>
    <mergeCell ref="A251:A252"/>
    <mergeCell ref="B251:B252"/>
    <mergeCell ref="A253:A254"/>
    <mergeCell ref="B253:B254"/>
    <mergeCell ref="A275:A276"/>
    <mergeCell ref="B275:B276"/>
    <mergeCell ref="A236:A237"/>
    <mergeCell ref="B236:B237"/>
    <mergeCell ref="A227:A233"/>
    <mergeCell ref="B227:B233"/>
    <mergeCell ref="A242:A248"/>
    <mergeCell ref="B242:B248"/>
    <mergeCell ref="A238:A239"/>
    <mergeCell ref="B238:B239"/>
    <mergeCell ref="A240:A241"/>
    <mergeCell ref="B240:B241"/>
    <mergeCell ref="A201:B207"/>
    <mergeCell ref="A196:A197"/>
    <mergeCell ref="B196:B197"/>
    <mergeCell ref="A186:A189"/>
    <mergeCell ref="B186:B189"/>
    <mergeCell ref="A193:A195"/>
    <mergeCell ref="B193:B195"/>
    <mergeCell ref="A234:A235"/>
    <mergeCell ref="B234:B235"/>
    <mergeCell ref="A209:A214"/>
    <mergeCell ref="B209:B214"/>
    <mergeCell ref="A215:A220"/>
    <mergeCell ref="B215:B220"/>
    <mergeCell ref="A221:A226"/>
    <mergeCell ref="B221:B226"/>
    <mergeCell ref="A178:A179"/>
    <mergeCell ref="B178:B179"/>
    <mergeCell ref="A180:A185"/>
    <mergeCell ref="B180:B185"/>
    <mergeCell ref="A170:A175"/>
    <mergeCell ref="B170:B175"/>
    <mergeCell ref="A176:A177"/>
    <mergeCell ref="B176:B177"/>
    <mergeCell ref="A198:A200"/>
    <mergeCell ref="B198:B200"/>
    <mergeCell ref="B190:B192"/>
    <mergeCell ref="A190:A192"/>
    <mergeCell ref="A144:A145"/>
    <mergeCell ref="B144:B145"/>
    <mergeCell ref="A146:A147"/>
    <mergeCell ref="B146:B147"/>
    <mergeCell ref="A138:A140"/>
    <mergeCell ref="B138:B140"/>
    <mergeCell ref="A141:A143"/>
    <mergeCell ref="B141:B143"/>
    <mergeCell ref="A164:A169"/>
    <mergeCell ref="B164:B169"/>
    <mergeCell ref="A148:A149"/>
    <mergeCell ref="B148:B149"/>
    <mergeCell ref="A150:A155"/>
    <mergeCell ref="B150:B155"/>
    <mergeCell ref="B156:B163"/>
    <mergeCell ref="A156:A163"/>
    <mergeCell ref="A123:B124"/>
    <mergeCell ref="A125:O125"/>
    <mergeCell ref="A132:A137"/>
    <mergeCell ref="B132:B137"/>
    <mergeCell ref="A117:A118"/>
    <mergeCell ref="B117:B118"/>
    <mergeCell ref="A119:A120"/>
    <mergeCell ref="B119:B120"/>
    <mergeCell ref="A126:A131"/>
    <mergeCell ref="B126:B131"/>
    <mergeCell ref="A113:A114"/>
    <mergeCell ref="B113:B114"/>
    <mergeCell ref="A115:A116"/>
    <mergeCell ref="B115:B116"/>
    <mergeCell ref="A109:A110"/>
    <mergeCell ref="B109:B110"/>
    <mergeCell ref="A111:A112"/>
    <mergeCell ref="B111:B112"/>
    <mergeCell ref="A121:A122"/>
    <mergeCell ref="B121:B122"/>
    <mergeCell ref="A99:A100"/>
    <mergeCell ref="B99:B100"/>
    <mergeCell ref="A93:A94"/>
    <mergeCell ref="B93:B94"/>
    <mergeCell ref="A95:A96"/>
    <mergeCell ref="B95:B96"/>
    <mergeCell ref="A105:A106"/>
    <mergeCell ref="B105:B106"/>
    <mergeCell ref="A107:A108"/>
    <mergeCell ref="B107:B108"/>
    <mergeCell ref="A101:A102"/>
    <mergeCell ref="B101:B102"/>
    <mergeCell ref="A103:A104"/>
    <mergeCell ref="B103:B104"/>
    <mergeCell ref="A89:A90"/>
    <mergeCell ref="B89:B90"/>
    <mergeCell ref="A91:A92"/>
    <mergeCell ref="B91:B92"/>
    <mergeCell ref="A83:A84"/>
    <mergeCell ref="B83:B84"/>
    <mergeCell ref="A85:A88"/>
    <mergeCell ref="B85:B88"/>
    <mergeCell ref="A97:A98"/>
    <mergeCell ref="B97:B98"/>
    <mergeCell ref="A71:A72"/>
    <mergeCell ref="B71:B72"/>
    <mergeCell ref="A65:A66"/>
    <mergeCell ref="B65:B66"/>
    <mergeCell ref="A67:A68"/>
    <mergeCell ref="B67:B68"/>
    <mergeCell ref="A77:A80"/>
    <mergeCell ref="B77:B80"/>
    <mergeCell ref="A81:A82"/>
    <mergeCell ref="B81:B82"/>
    <mergeCell ref="A73:A74"/>
    <mergeCell ref="B73:B74"/>
    <mergeCell ref="A75:A76"/>
    <mergeCell ref="B75:B76"/>
    <mergeCell ref="A61:A62"/>
    <mergeCell ref="B61:B62"/>
    <mergeCell ref="A63:A64"/>
    <mergeCell ref="B63:B64"/>
    <mergeCell ref="A57:A58"/>
    <mergeCell ref="B57:B58"/>
    <mergeCell ref="A59:A60"/>
    <mergeCell ref="B59:B60"/>
    <mergeCell ref="A69:A70"/>
    <mergeCell ref="B69:B70"/>
    <mergeCell ref="A53:A54"/>
    <mergeCell ref="B53:B54"/>
    <mergeCell ref="A42:A43"/>
    <mergeCell ref="A55:A56"/>
    <mergeCell ref="B55:B56"/>
    <mergeCell ref="A49:A50"/>
    <mergeCell ref="B49:B50"/>
    <mergeCell ref="A51:A52"/>
    <mergeCell ref="B51:B52"/>
    <mergeCell ref="A20:A21"/>
    <mergeCell ref="B20:B21"/>
    <mergeCell ref="A22:A23"/>
    <mergeCell ref="B22:B23"/>
    <mergeCell ref="A44:A46"/>
    <mergeCell ref="B44:B46"/>
    <mergeCell ref="A47:A48"/>
    <mergeCell ref="B47:B48"/>
    <mergeCell ref="A37:A38"/>
    <mergeCell ref="B37:B38"/>
    <mergeCell ref="A39:A41"/>
    <mergeCell ref="B39:B41"/>
    <mergeCell ref="F2:M2"/>
    <mergeCell ref="B3:F3"/>
    <mergeCell ref="A7:A9"/>
    <mergeCell ref="B7:B9"/>
    <mergeCell ref="C7:C9"/>
    <mergeCell ref="A4:F4"/>
    <mergeCell ref="A5:F5"/>
    <mergeCell ref="E8:E9"/>
    <mergeCell ref="F8:F9"/>
    <mergeCell ref="M7:M9"/>
    <mergeCell ref="D7:E7"/>
    <mergeCell ref="D8:D9"/>
    <mergeCell ref="G7:L7"/>
    <mergeCell ref="A15:O15"/>
    <mergeCell ref="A16:A17"/>
    <mergeCell ref="B16:B17"/>
    <mergeCell ref="A18:A19"/>
    <mergeCell ref="B18:B19"/>
    <mergeCell ref="A297:A298"/>
    <mergeCell ref="B297:B298"/>
    <mergeCell ref="M297:M298"/>
    <mergeCell ref="A11:B14"/>
    <mergeCell ref="M18:M19"/>
    <mergeCell ref="M20:M21"/>
    <mergeCell ref="M22:M23"/>
    <mergeCell ref="A31:A33"/>
    <mergeCell ref="B31:B33"/>
    <mergeCell ref="A34:A36"/>
    <mergeCell ref="B34:B36"/>
    <mergeCell ref="A24:B25"/>
    <mergeCell ref="A27:A28"/>
    <mergeCell ref="B27:B28"/>
    <mergeCell ref="A29:A30"/>
    <mergeCell ref="B29:B30"/>
    <mergeCell ref="A26:Q26"/>
    <mergeCell ref="M31:M33"/>
    <mergeCell ref="M34:M36"/>
  </mergeCells>
  <pageMargins left="0.31496062992125984" right="0.11811023622047245" top="0.15748031496062992" bottom="0.35433070866141736" header="0" footer="0"/>
  <pageSetup paperSize="9"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01.01.2023</vt:lpstr>
      <vt:lpstr>Лист1</vt:lpstr>
      <vt:lpstr>'на 01.01.2023'!Заголовки_для_печати</vt:lpstr>
      <vt:lpstr>'на 01.01.2023'!Область_печати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Цоба Максим Владимирович</dc:creator>
  <cp:lastModifiedBy>Колесникова О.М.</cp:lastModifiedBy>
  <cp:lastPrinted>2023-02-27T04:10:23Z</cp:lastPrinted>
  <dcterms:created xsi:type="dcterms:W3CDTF">2017-11-03T10:22:55Z</dcterms:created>
  <dcterms:modified xsi:type="dcterms:W3CDTF">2023-02-27T04:10:59Z</dcterms:modified>
</cp:coreProperties>
</file>