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6950" windowHeight="12225" activeTab="8"/>
  </bookViews>
  <sheets>
    <sheet name="Титул" sheetId="1" r:id="rId1"/>
    <sheet name="Раздел I" sheetId="10" r:id="rId2"/>
    <sheet name="Раздел II" sheetId="4" r:id="rId3"/>
    <sheet name="Раздел III" sheetId="5" r:id="rId4"/>
    <sheet name="Раздел IV" sheetId="6" r:id="rId5"/>
    <sheet name="Раздел V" sheetId="8" r:id="rId6"/>
    <sheet name="Раздел VI" sheetId="12" r:id="rId7"/>
    <sheet name="Раздел VII" sheetId="13" r:id="rId8"/>
    <sheet name="Раздел VIII" sheetId="14" r:id="rId9"/>
    <sheet name="Комментарии" sheetId="11" r:id="rId10"/>
    <sheet name="Список" sheetId="3" state="hidden" r:id="rId11"/>
  </sheets>
  <externalReferences>
    <externalReference r:id="rId12"/>
    <externalReference r:id="rId13"/>
  </externalReferences>
  <definedNames>
    <definedName name="Год" localSheetId="9">[1]Список!$E$1:$E$14</definedName>
    <definedName name="Год" localSheetId="1">[1]Список!$E$1:$E$14</definedName>
    <definedName name="Год">Список!$E$1:$E$14</definedName>
    <definedName name="Годы" localSheetId="9">[1]Список!$B$1:$B$14</definedName>
    <definedName name="Годы" localSheetId="1">[1]Список!$B$1:$B$14</definedName>
    <definedName name="Годы">Список!$B$1:$B$14</definedName>
    <definedName name="Дата" localSheetId="9">[1]Список!$D$1:$D$57</definedName>
    <definedName name="Дата" localSheetId="1">[1]Список!$D$1:$D$57</definedName>
    <definedName name="Дата">Список!$D$1:$D$57</definedName>
    <definedName name="_xlnm.Print_Titles" localSheetId="9">Комментарии!$4:$4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IV'!$4:$6</definedName>
    <definedName name="_xlnm.Print_Titles" localSheetId="5">'Раздел V'!$5:$8</definedName>
    <definedName name="_xlnm.Print_Titles" localSheetId="6">'Раздел VI'!$5:$6</definedName>
    <definedName name="Месяцы" localSheetId="9">[1]Список!$A$1:$A$4</definedName>
    <definedName name="Месяцы" localSheetId="1">[1]Список!$A$1:$A$4</definedName>
    <definedName name="Месяцы">Список!$A$1:$A$4</definedName>
    <definedName name="МО" localSheetId="9">[1]Список!$C$1:$C$22</definedName>
    <definedName name="МО" localSheetId="1">[1]Список!$C$1:$C$22</definedName>
    <definedName name="МО">Список!$C$1:$C$22</definedName>
    <definedName name="_xlnm.Print_Area" localSheetId="1">'Раздел I'!$A$1:$D$297</definedName>
    <definedName name="_xlnm.Print_Area" localSheetId="2">'Раздел II'!$A$1:$E$125</definedName>
    <definedName name="_xlnm.Print_Area" localSheetId="3">'Раздел III'!$A$1:$H$25</definedName>
    <definedName name="_xlnm.Print_Area" localSheetId="5">'Раздел V'!$A$1:$G$63</definedName>
    <definedName name="_xlnm.Print_Area" localSheetId="8">'Раздел VIII'!$A$1:$F$16</definedName>
    <definedName name="Перечень" localSheetId="9">[1]Список!$G$1:$G$2</definedName>
    <definedName name="Перечень" localSheetId="1">[1]Список!$G$1:$G$2</definedName>
    <definedName name="Перечень">Список!$G$1:$G$3</definedName>
    <definedName name="Период">Список!$H$1:$H$49</definedName>
    <definedName name="Список" localSheetId="9">[1]Список!$F$1:$F$2</definedName>
    <definedName name="Список" localSheetId="1">[1]Список!$F$1:$F$2</definedName>
    <definedName name="Список" localSheetId="7">[2]Список!$A$1:$A$2</definedName>
    <definedName name="Список" localSheetId="8">[2]Список!$A$1:$A$2</definedName>
    <definedName name="Список">Список!$F$1:$F$2</definedName>
  </definedNames>
  <calcPr calcId="152511"/>
</workbook>
</file>

<file path=xl/calcChain.xml><?xml version="1.0" encoding="utf-8"?>
<calcChain xmlns="http://schemas.openxmlformats.org/spreadsheetml/2006/main">
  <c r="C24" i="5" l="1"/>
  <c r="D15" i="5" l="1"/>
  <c r="B22" i="5"/>
  <c r="B21" i="5"/>
  <c r="B16" i="5"/>
  <c r="B10" i="5"/>
  <c r="B9" i="5"/>
  <c r="B13" i="5"/>
  <c r="B12" i="5"/>
  <c r="D12" i="5"/>
  <c r="D9" i="5"/>
  <c r="D21" i="5"/>
  <c r="D19" i="5"/>
  <c r="D18" i="5"/>
  <c r="C25" i="5" l="1"/>
  <c r="H24" i="5"/>
  <c r="H25" i="5"/>
  <c r="G25" i="5"/>
  <c r="G24" i="5"/>
  <c r="F25" i="5"/>
  <c r="F24" i="5"/>
  <c r="E25" i="5"/>
  <c r="E24" i="5"/>
  <c r="D24" i="5"/>
  <c r="C25" i="13" l="1"/>
  <c r="F30" i="13" l="1"/>
  <c r="F29" i="13"/>
  <c r="F28" i="13"/>
  <c r="F26" i="13" s="1"/>
  <c r="F24" i="13" s="1"/>
  <c r="F27" i="13"/>
  <c r="F25" i="13" s="1"/>
  <c r="F23" i="13" s="1"/>
  <c r="F21" i="13" s="1"/>
  <c r="D30" i="13"/>
  <c r="D29" i="13"/>
  <c r="D28" i="13"/>
  <c r="D26" i="13" s="1"/>
  <c r="D24" i="13" s="1"/>
  <c r="D27" i="13"/>
  <c r="D25" i="13" s="1"/>
  <c r="D23" i="13" s="1"/>
  <c r="D21" i="13" s="1"/>
  <c r="F22" i="13" l="1"/>
  <c r="F20" i="13" s="1"/>
  <c r="F18" i="13" s="1"/>
  <c r="D22" i="13"/>
  <c r="D20" i="13" s="1"/>
  <c r="D18" i="13" s="1"/>
  <c r="C21" i="13"/>
  <c r="E7" i="13"/>
  <c r="F19" i="13" l="1"/>
  <c r="F17" i="13" s="1"/>
  <c r="F15" i="13" s="1"/>
  <c r="D19" i="13"/>
  <c r="D17" i="13" s="1"/>
  <c r="D15" i="13" s="1"/>
  <c r="D235" i="10"/>
  <c r="F16" i="13" l="1"/>
  <c r="F14" i="13" s="1"/>
  <c r="F12" i="13" s="1"/>
  <c r="D16" i="13"/>
  <c r="D14" i="13" s="1"/>
  <c r="D12" i="13" s="1"/>
  <c r="B50" i="6"/>
  <c r="F13" i="13" l="1"/>
  <c r="F11" i="13" s="1"/>
  <c r="F9" i="13" s="1"/>
  <c r="D13" i="13"/>
  <c r="D11" i="13" s="1"/>
  <c r="D9" i="13" s="1"/>
  <c r="D25" i="5"/>
  <c r="B19" i="5" l="1"/>
  <c r="F10" i="13"/>
  <c r="F8" i="13" s="1"/>
  <c r="F6" i="13" s="1"/>
  <c r="D10" i="13"/>
  <c r="D8" i="13" s="1"/>
  <c r="B25" i="5"/>
  <c r="B18" i="5"/>
  <c r="B15" i="5"/>
  <c r="B24" i="5" s="1"/>
  <c r="F7" i="13" l="1"/>
  <c r="C30" i="13"/>
  <c r="C29" i="13"/>
  <c r="C28" i="13"/>
  <c r="C27" i="13"/>
  <c r="C26" i="13"/>
  <c r="C24" i="13"/>
  <c r="C23" i="13"/>
  <c r="C22" i="13"/>
  <c r="C20" i="13"/>
  <c r="C19" i="13"/>
  <c r="C18" i="13" l="1"/>
  <c r="C17" i="13"/>
  <c r="C15" i="13"/>
  <c r="E15" i="13"/>
  <c r="C14" i="13"/>
  <c r="C13" i="13"/>
  <c r="E11" i="13"/>
  <c r="C10" i="13"/>
  <c r="C9" i="13"/>
  <c r="D7" i="13"/>
  <c r="G59" i="8"/>
  <c r="G49" i="8"/>
  <c r="G39" i="8"/>
  <c r="G29" i="8"/>
  <c r="G18" i="8"/>
  <c r="C7" i="13" l="1"/>
  <c r="C11" i="13"/>
  <c r="C38" i="12" l="1"/>
  <c r="C18" i="8" l="1"/>
  <c r="F59" i="8" l="1"/>
  <c r="F49" i="8"/>
  <c r="F39" i="8"/>
  <c r="F29" i="8"/>
  <c r="F18" i="8"/>
  <c r="E59" i="8"/>
  <c r="E49" i="8"/>
  <c r="E39" i="8"/>
  <c r="E29" i="8"/>
  <c r="E18" i="8"/>
  <c r="E95" i="4"/>
  <c r="D274" i="10" l="1"/>
  <c r="D106" i="4" l="1"/>
  <c r="E106" i="4"/>
  <c r="C59" i="8" l="1"/>
  <c r="C29" i="8" l="1"/>
  <c r="D18" i="8"/>
  <c r="D8" i="4" l="1"/>
  <c r="E91" i="4" l="1"/>
  <c r="E118" i="4" s="1"/>
  <c r="E117" i="4"/>
  <c r="E116" i="4"/>
  <c r="D61" i="6" l="1"/>
  <c r="E55" i="4" s="1"/>
  <c r="C61" i="6"/>
  <c r="D50" i="6"/>
  <c r="E53" i="4" s="1"/>
  <c r="C50" i="6"/>
  <c r="D39" i="6"/>
  <c r="E51" i="4" s="1"/>
  <c r="C39" i="6"/>
  <c r="D28" i="6"/>
  <c r="E49" i="4" s="1"/>
  <c r="C28" i="6"/>
  <c r="C17" i="6"/>
  <c r="C18" i="6"/>
  <c r="D18" i="6"/>
  <c r="E34" i="4" s="1"/>
  <c r="D17" i="6"/>
  <c r="E47" i="4" s="1"/>
  <c r="B17" i="6"/>
  <c r="E46" i="4" s="1"/>
  <c r="D59" i="4"/>
  <c r="D62" i="6"/>
  <c r="E42" i="4" s="1"/>
  <c r="C62" i="6"/>
  <c r="E41" i="4" s="1"/>
  <c r="C51" i="6"/>
  <c r="E39" i="4" s="1"/>
  <c r="D51" i="6"/>
  <c r="E40" i="4" s="1"/>
  <c r="D40" i="6"/>
  <c r="E38" i="4" s="1"/>
  <c r="D29" i="6"/>
  <c r="E36" i="4" s="1"/>
  <c r="D43" i="4"/>
  <c r="E33" i="4"/>
  <c r="C40" i="6"/>
  <c r="E37" i="4" s="1"/>
  <c r="C29" i="6"/>
  <c r="E35" i="4" s="1"/>
  <c r="B61" i="6"/>
  <c r="E54" i="4" s="1"/>
  <c r="B60" i="6"/>
  <c r="E29" i="4" s="1"/>
  <c r="E52" i="4"/>
  <c r="B49" i="6"/>
  <c r="E28" i="4" s="1"/>
  <c r="B39" i="6"/>
  <c r="E50" i="4" s="1"/>
  <c r="B38" i="6"/>
  <c r="E27" i="4" s="1"/>
  <c r="B28" i="6"/>
  <c r="E48" i="4" s="1"/>
  <c r="B27" i="6"/>
  <c r="E26" i="4" s="1"/>
  <c r="B16" i="6"/>
  <c r="E25" i="4" s="1"/>
  <c r="E45" i="4" l="1"/>
  <c r="E43" i="4"/>
  <c r="E32" i="4"/>
  <c r="E115" i="4" l="1"/>
  <c r="D59" i="8" l="1"/>
  <c r="E22" i="4" s="1"/>
  <c r="D22" i="4"/>
  <c r="D49" i="8"/>
  <c r="E21" i="4" s="1"/>
  <c r="C49" i="8"/>
  <c r="D21" i="4" s="1"/>
  <c r="D39" i="8"/>
  <c r="E20" i="4" s="1"/>
  <c r="C39" i="8"/>
  <c r="D20" i="4" s="1"/>
  <c r="D29" i="8"/>
  <c r="E19" i="4" s="1"/>
  <c r="D19" i="4"/>
  <c r="E18" i="4"/>
  <c r="D18" i="4"/>
  <c r="D38" i="12" l="1"/>
  <c r="E30" i="4" l="1"/>
  <c r="D30" i="4"/>
  <c r="E81" i="4" l="1"/>
  <c r="E80" i="4"/>
  <c r="E79" i="4"/>
  <c r="E78" i="4"/>
  <c r="E77" i="4"/>
  <c r="E76" i="4"/>
  <c r="E75" i="4"/>
  <c r="E74" i="4"/>
  <c r="E73" i="4"/>
  <c r="E72" i="4"/>
  <c r="D72" i="4"/>
  <c r="E59" i="4" l="1"/>
  <c r="E68" i="4"/>
  <c r="E67" i="4"/>
  <c r="E66" i="4"/>
  <c r="E65" i="4"/>
  <c r="E64" i="4"/>
  <c r="E63" i="4" l="1"/>
  <c r="E62" i="4"/>
  <c r="E61" i="4"/>
  <c r="E60" i="4"/>
  <c r="E23" i="4"/>
  <c r="E56" i="4" s="1"/>
  <c r="D23" i="4"/>
  <c r="D69" i="4" s="1"/>
  <c r="D80" i="4"/>
  <c r="D78" i="4"/>
  <c r="D76" i="4"/>
  <c r="D74" i="4"/>
  <c r="E69" i="4" l="1"/>
  <c r="E71" i="4"/>
  <c r="D56" i="4"/>
  <c r="E58" i="4"/>
  <c r="D67" i="4" l="1"/>
  <c r="D65" i="4"/>
  <c r="D63" i="4"/>
  <c r="D61" i="4"/>
  <c r="E83" i="4" l="1"/>
  <c r="E16" i="4" l="1"/>
  <c r="D16" i="4"/>
</calcChain>
</file>

<file path=xl/sharedStrings.xml><?xml version="1.0" encoding="utf-8"?>
<sst xmlns="http://schemas.openxmlformats.org/spreadsheetml/2006/main" count="1370" uniqueCount="665">
  <si>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</si>
  <si>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</si>
  <si>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</si>
  <si>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</si>
  <si>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</si>
  <si>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</si>
  <si>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</si>
  <si>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</si>
  <si>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</si>
  <si>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</si>
  <si>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</si>
  <si>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</si>
  <si>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</si>
  <si>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</si>
  <si>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</si>
  <si>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</si>
  <si>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</si>
  <si>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</si>
  <si>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</si>
  <si>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</si>
  <si>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</si>
  <si>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</si>
  <si>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</si>
  <si>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</si>
  <si>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</si>
  <si>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</si>
  <si>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</si>
  <si>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</si>
  <si>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</si>
  <si>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</si>
  <si>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</si>
  <si>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</si>
  <si>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</si>
  <si>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</si>
  <si>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</si>
  <si>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</si>
  <si>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</si>
  <si>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</si>
  <si>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</si>
  <si>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</si>
  <si>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</si>
  <si>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</si>
  <si>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</si>
  <si>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</si>
  <si>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</si>
  <si>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</si>
  <si>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</si>
  <si>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</si>
  <si>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</si>
  <si>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</si>
  <si>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</si>
  <si>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</si>
  <si>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</si>
  <si>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</si>
  <si>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</si>
  <si>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</si>
  <si>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</si>
  <si>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</si>
  <si>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</si>
  <si>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</si>
  <si>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</si>
  <si>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</si>
  <si>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</si>
  <si>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</si>
  <si>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</si>
  <si>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</si>
  <si>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</si>
  <si>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</si>
  <si>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</si>
  <si>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</si>
  <si>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</si>
  <si>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</si>
  <si>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</si>
  <si>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</si>
  <si>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</si>
  <si>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</si>
  <si>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</si>
  <si>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</si>
  <si>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</si>
  <si>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</si>
  <si>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</si>
  <si>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</si>
  <si>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</si>
  <si>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</si>
  <si>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</si>
  <si>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</si>
  <si>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</si>
  <si>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</si>
  <si>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</si>
  <si>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</si>
  <si>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</si>
  <si>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</si>
  <si>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</si>
  <si>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</si>
  <si>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</si>
  <si>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</si>
  <si>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</si>
  <si>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</si>
  <si>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</si>
  <si>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</si>
  <si>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</si>
  <si>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</si>
  <si>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</si>
  <si>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</si>
  <si>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</si>
  <si>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</si>
  <si>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</si>
  <si>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</si>
  <si>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</si>
  <si>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</si>
  <si>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</si>
  <si>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</si>
  <si>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</si>
  <si>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</si>
  <si>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</si>
  <si>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наименование ресурсного центра (организации, наделенной соответствующими функциями)</t>
  </si>
  <si>
    <t>ссылка на сайт ресурсного центра</t>
  </si>
  <si>
    <t>площадь в метрах квадратных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</si>
  <si>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</si>
  <si>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</si>
  <si>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</si>
  <si>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</si>
  <si>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</si>
  <si>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</si>
  <si>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</si>
  <si>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</si>
  <si>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</si>
  <si>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</si>
  <si>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- организованных с участием исполнительных органов государственной власти автономного округа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</si>
  <si>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</si>
  <si>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</si>
  <si>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</si>
  <si>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</si>
  <si>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</si>
  <si>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</si>
  <si>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</si>
  <si>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</si>
  <si>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</si>
  <si>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</si>
  <si>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</si>
  <si>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</si>
  <si>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</si>
  <si>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</si>
  <si>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</si>
  <si>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</si>
  <si>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</si>
  <si>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2018 год</t>
  </si>
  <si>
    <t>Социальная защита и социальное обслуживание</t>
  </si>
  <si>
    <t>ИТОГО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</si>
  <si>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</si>
  <si>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</si>
  <si>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</si>
  <si>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</si>
  <si>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</si>
  <si>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</si>
  <si>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</si>
  <si>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</si>
  <si>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</si>
  <si>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</si>
  <si>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</si>
  <si>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</si>
  <si>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</si>
  <si>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</si>
  <si>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наименование правового акта* об установлении льготного налогообложения</t>
  </si>
  <si>
    <t>дата правового акта</t>
  </si>
  <si>
    <t>номер правового акта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</si>
  <si>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</si>
  <si>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</si>
  <si>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</si>
  <si>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</si>
  <si>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наименование правового акта* о создании ресурсного центра (наделении полномочиями ресурсного центра)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</si>
  <si>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</si>
  <si>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</si>
  <si>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</si>
  <si>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</si>
  <si>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</si>
  <si>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</si>
  <si>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</si>
  <si>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</si>
  <si>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</si>
  <si>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</si>
  <si>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</si>
  <si>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</si>
  <si>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</si>
  <si>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Раздел V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</si>
  <si>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</si>
  <si>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</si>
  <si>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</si>
  <si>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</si>
  <si>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</si>
  <si>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Приложение 2 к исходящему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</si>
  <si>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</si>
  <si>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</si>
  <si>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наименование координационного органа</t>
  </si>
  <si>
    <t>наименование правового акта* о создании координационного органа (наделении полномочиями)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</si>
  <si>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</si>
  <si>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фамилия, имя, отчество</t>
  </si>
  <si>
    <t>должность</t>
  </si>
  <si>
    <t>контактные данные</t>
  </si>
  <si>
    <t>телефон 8(000)000-00-00</t>
  </si>
  <si>
    <t>адрес электронной почты</t>
  </si>
  <si>
    <t>наименование правового акта* о наделении полномочиями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</si>
  <si>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</si>
  <si>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наименование уполномоченного органа</t>
  </si>
  <si>
    <t>фамилия, имя, отчество контактного лица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</si>
  <si>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</si>
  <si>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 об УТВЕРЖДЕНИИ плана мероприятий</t>
  </si>
  <si>
    <t>наименование правового акта*, которым внесены ПОСЛЕДНИЕ ИЗМЕНЕНИЯ в "дорожную карту"</t>
  </si>
  <si>
    <t>наименование правового акта* об утверждении муниципальной программы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</si>
  <si>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</si>
  <si>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</si>
  <si>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</si>
  <si>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</si>
  <si>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раздела</t>
  </si>
  <si>
    <t>ссылка на соответствующую страницу на сайте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</si>
  <si>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</si>
  <si>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</si>
  <si>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наименование правового акта* об утверждении стандарта оказания услуги (выполнения работы)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</si>
  <si>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</si>
  <si>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</si>
  <si>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</si>
  <si>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</si>
  <si>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</si>
  <si>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</si>
  <si>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t>11.1</t>
  </si>
  <si>
    <t>наименование правового акта* об утверждении порядка создания и ведения реестра поставщиков</t>
  </si>
  <si>
    <t>ссылка на соответствующую страницу на сайте, где размещен реестр поставщиков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</si>
  <si>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</si>
  <si>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</si>
  <si>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</si>
  <si>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</si>
  <si>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</si>
  <si>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</si>
  <si>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</si>
  <si>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</si>
  <si>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</si>
  <si>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</si>
  <si>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</si>
  <si>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Число поставщиков услуг, включенных в реестры, единиц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</si>
  <si>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информация о количестве поставщиков, состоящих в реестрах, отражается в разделе III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</si>
  <si>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  <charset val="204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</si>
  <si>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  <charset val="204"/>
      </rPr>
      <t>2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</si>
  <si>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</si>
  <si>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</si>
  <si>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</si>
  <si>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</si>
  <si>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</si>
  <si>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</si>
  <si>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</si>
  <si>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</si>
  <si>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</si>
  <si>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</si>
  <si>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</si>
  <si>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</si>
  <si>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</si>
  <si>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</si>
  <si>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</si>
  <si>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</si>
  <si>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</si>
  <si>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</si>
  <si>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</si>
  <si>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</si>
  <si>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</si>
  <si>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</si>
  <si>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</si>
  <si>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</si>
  <si>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</si>
  <si>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</si>
  <si>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</si>
  <si>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</si>
  <si>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</si>
  <si>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</si>
  <si>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</si>
  <si>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</si>
  <si>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</si>
  <si>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</si>
  <si>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</si>
  <si>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</si>
  <si>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</si>
  <si>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</si>
  <si>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</si>
  <si>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</si>
  <si>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</si>
  <si>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</si>
  <si>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</si>
  <si>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</si>
  <si>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</si>
  <si>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</si>
  <si>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</si>
  <si>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</si>
  <si>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</si>
  <si>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</si>
  <si>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</si>
  <si>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</si>
  <si>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</si>
  <si>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</si>
  <si>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</si>
  <si>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</si>
  <si>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</si>
  <si>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</si>
  <si>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</si>
  <si>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</si>
  <si>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</si>
  <si>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</si>
  <si>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</si>
  <si>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</si>
  <si>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</si>
  <si>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</si>
  <si>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</si>
  <si>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</si>
  <si>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</si>
  <si>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состоящих в Перечне на конец отчетного периода</t>
  </si>
  <si>
    <t>состоящих в Перечне на начало отчетного периода</t>
  </si>
  <si>
    <t>включенных в Перечень в течение отчетного периода</t>
  </si>
  <si>
    <t>исключенных из Перечня в течение отчетного периода</t>
  </si>
  <si>
    <t>наименование правового акта* об утверждении реестра поставщиков</t>
  </si>
  <si>
    <t>наименование правового акта* об утверждении Перечня</t>
  </si>
  <si>
    <t>ссылка на соответствующую страницу на сайте, где размещен Перечень</t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</si>
  <si>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/ региональный перечень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/ муниципальный перечень)</t>
    </r>
  </si>
  <si>
    <t>Муниципальный перечень</t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</si>
  <si>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</si>
  <si>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</si>
  <si>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</si>
  <si>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</si>
  <si>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</si>
  <si>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</si>
  <si>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</si>
  <si>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</si>
  <si>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</si>
  <si>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</si>
  <si>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</si>
  <si>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</si>
  <si>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</si>
  <si>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</si>
  <si>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</si>
  <si>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</si>
  <si>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</si>
  <si>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</si>
  <si>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</si>
  <si>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</si>
  <si>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</si>
  <si>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</si>
  <si>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  <charset val="204"/>
      </rPr>
      <t>1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</si>
  <si>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</si>
  <si>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</si>
  <si>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  <charset val="204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  <charset val="204"/>
      </rPr>
      <t>), всего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</si>
  <si>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</si>
  <si>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  <charset val="204"/>
      </rPr>
      <t>(отношение строки 5 к строке 3</t>
    </r>
    <r>
      <rPr>
        <sz val="10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, всего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</si>
  <si>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</si>
  <si>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финансовые средства на реализацию мероприятий указываются в сроках 4, 11 раздела II Отчета</t>
    </r>
  </si>
  <si>
    <t>Информационная поддержка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</si>
  <si>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</si>
  <si>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</si>
  <si>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</si>
  <si>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</si>
  <si>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</si>
  <si>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</si>
  <si>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>Орган местного самоуправления</t>
  </si>
  <si>
    <t>Фамилия, имя, отчетство руководителя ОМСУ</t>
  </si>
  <si>
    <t>Фамилия, имя, отчетство специалиста, ответственного за предоставление информации</t>
  </si>
  <si>
    <t>Номер телефона специалиста (с кодом города)</t>
  </si>
  <si>
    <t>Адрес электронной почты специалиста</t>
  </si>
  <si>
    <t>Должность руководителя ОМСУ</t>
  </si>
  <si>
    <t>Должность специалиста</t>
  </si>
  <si>
    <t>Фамилия, имя, отчетство непосредственного руководителя специалиста</t>
  </si>
  <si>
    <t>Должность непосредственного руководителя</t>
  </si>
  <si>
    <t>Номер телефона непосредственного руководителя (с кодом города)</t>
  </si>
  <si>
    <t>Адрес электронной почты непосредственного руководителя</t>
  </si>
  <si>
    <t>Номер телефона руководителя ОМСУ (с кодом города)</t>
  </si>
  <si>
    <t>Адрес электронной почты руководителя ОМСУ</t>
  </si>
  <si>
    <t>Раздел VI</t>
  </si>
  <si>
    <r>
      <t xml:space="preserve">Создание ресурсного центра </t>
    </r>
    <r>
      <rPr>
        <u/>
        <sz val="12"/>
        <rFont val="Times New Roman"/>
        <family val="1"/>
        <charset val="204"/>
      </rPr>
      <t>поддержки социальных предпринимателей</t>
    </r>
    <r>
      <rPr>
        <sz val="12"/>
        <rFont val="Times New Roman"/>
        <family val="1"/>
        <charset val="204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социальным предпринимателям для реализации общественно-значимых проектов)</t>
    </r>
    <r>
      <rPr>
        <vertAlign val="superscript"/>
        <sz val="12"/>
        <rFont val="Times New Roman"/>
        <family val="1"/>
        <charset val="204"/>
      </rPr>
      <t>3</t>
    </r>
  </si>
  <si>
    <t>Перечень муниципального имущества, предназначенного для передачи во владение (пользование) субъектам малого и среднего предпринимательства (далее - Перечень)</t>
  </si>
  <si>
    <t>13.1</t>
  </si>
  <si>
    <t>13.2</t>
  </si>
  <si>
    <t>Площадь помещений муниципального имущества, свободного от прав третьих лиц и предназначенного для предоставления во владение (пользование) субъектам малого и среднего предпринимательства:</t>
  </si>
  <si>
    <t>Площадь помещений, фактически предоставленных социальным предпринимателям на конец отчетного периода</t>
  </si>
  <si>
    <t>количество социальных предпринимателей, которым предоставлены во владение (пользование) помещения муниципального имущества</t>
  </si>
  <si>
    <t>Правовой акт муниципального образования об установлении для социальных предпринимателей льготы на предоставление в аренду муниципального имущества</t>
  </si>
  <si>
    <t>наименование правового акта* об установлении льготы для социальных предпринимателей</t>
  </si>
  <si>
    <t>12.А</t>
  </si>
  <si>
    <t>5.А</t>
  </si>
  <si>
    <t>Наличие в муниципальном образовании отдельной подпрограммы (мероприятия) по поддержке социального предпринимательства в муниципальной программе по поддержке малого и среднего предпринимательства (муниципальной программе экономического развития)</t>
  </si>
  <si>
    <t>наименование подпрограммы по поддержке социального предпринимательства (при наличии)</t>
  </si>
  <si>
    <t>наименования программных мероприятий по поддержке социального предпринимательства (если из названия программы / подпрограммы явным образом не следует, что она направлена на поддержку социального предпринимательства)</t>
  </si>
  <si>
    <t>16.1</t>
  </si>
  <si>
    <t>16.2</t>
  </si>
  <si>
    <t>наименование правового акта* устанавливающего меры по предоставлению на льготных условиях рекламных площадей, в том числе печатных площадей в средствах массовой информации, времени телевизионного и радиовещательного эфиров</t>
  </si>
  <si>
    <t>наименование мер поддержки (льготное предоставление рекламных площадей / печатных площадей в СМИ / времени телевизионного и радиовещательного эфиров)</t>
  </si>
  <si>
    <t>14.1</t>
  </si>
  <si>
    <t>14.2</t>
  </si>
  <si>
    <t>14.3</t>
  </si>
  <si>
    <t>14.4</t>
  </si>
  <si>
    <t>Установление льготного налогообложения для социальных предпринимателей по земельному налогу</t>
  </si>
  <si>
    <t>количество социальных предпринимателей, которым предоставлена льгота по земельному налогу</t>
  </si>
  <si>
    <t>Размер предоставляемой льготы по земельному налогу для:</t>
  </si>
  <si>
    <t>социальных предпринимателей</t>
  </si>
  <si>
    <r>
      <t>Размер льготы при предоставлении недвижимого имущества в аренду</t>
    </r>
    <r>
      <rPr>
        <vertAlign val="superscript"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>для:</t>
    </r>
  </si>
  <si>
    <t>8.7</t>
  </si>
  <si>
    <t>8.8</t>
  </si>
  <si>
    <t>Строка 8.7</t>
  </si>
  <si>
    <t>Строка 8.8</t>
  </si>
  <si>
    <t>13.3</t>
  </si>
  <si>
    <t>Предоставление в аренду (безвозмездное пользование) негосударственным (немуниципальным) организациям, оказывающим услуги (выполняющим работы) социальной сферы, помещений (муниципальной собственности), находящихся на праве хозяйственного ведения или оперативного управления у муниципальных унитарных предприятий и муниципальных учреждений</t>
  </si>
  <si>
    <t>количество социальных предпринимателей, которым предоставлены в аренду (безвозмездное пользование) такие помещения, единиц</t>
  </si>
  <si>
    <t>площадь помещений, предоставленных социальным предпринимателям, кв. метров</t>
  </si>
  <si>
    <t>число воспитанников, посещающих частные дошкольные образовательные организации</t>
  </si>
  <si>
    <t>число воспитанников, посещающих муниципальные (государственные) дошкольные образовательные организации</t>
  </si>
  <si>
    <t>Строка 5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</si>
  <si>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4 раздела II) в разделе IV Отчета распределяется по механизмам передачи средств. В случае наличия фактически переданных негосударственным поставщикам средств, разделе VI Отчета указыватся факты получения гражданами услуг (работ) у таких поставщиков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</si>
  <si>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Перечня муниципального имущества, предназначенного для передачи во владение (пользование) субъектам малого и среднего предпринимательства, а также фактического предоставления СО НКО / социальным предпринимателям муниципального имущества во владение и (или) пользование, указывается размер предоставляемой льготы и количество СО НКО / социальных предпринимателей,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</si>
  <si>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/ социальных предпринимателей по земельному налогу, указывается размер льготы и количество СО НКО / социальных предпринимателей, которым предоставлена льгота</t>
  </si>
  <si>
    <t>Механизмы финансирования</t>
  </si>
  <si>
    <t>Предоставление субсидий негосударственным (немуниципальным) поставщикам на оказание услуг для населения в сфере образования на конкурсной основе</t>
  </si>
  <si>
    <t>не заполняется</t>
  </si>
  <si>
    <t>Целевые потребительские субсидии на получение услуг (сертификаты)</t>
  </si>
  <si>
    <t>Бесконкурсное  предоставление субсидий отдельным негосударственным (немуниципальным) поставщикам услуг для населения в сфере образования</t>
  </si>
  <si>
    <t>Оказание услуг и выполнение работ в сфере образования через механизм субсидирования муниципальных заданий муниципальным учреждениям</t>
  </si>
  <si>
    <t xml:space="preserve">Оказание услуг для населения в сфере образования через механизм сметного финансирования муниципальных казенных образовательных учреждений </t>
  </si>
  <si>
    <t>Образование</t>
  </si>
  <si>
    <t>из них средств, фактически полученных СО НКО, млн. рублей</t>
  </si>
  <si>
    <t>из них средств, фактически полученных негосударственными (немуниципальными) поставщиками, млн. рублей</t>
  </si>
  <si>
    <t>Компенсации поставщикам социальных услуг в рамках федерального законодательства о социальном обслуживании</t>
  </si>
  <si>
    <t>Предоставление субсидий негосударственным (немуниципальным) поставщикам на оказание услуг для населения в сфере социальной защиты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</si>
  <si>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социальной защиты</t>
  </si>
  <si>
    <t>Оказание услуг и выполнение работ в сфере социальной защиты через механизм субсидирования муниципальных заданий муниципальным учреждениям</t>
  </si>
  <si>
    <t>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</t>
  </si>
  <si>
    <t>Предоставление субсидий негосударственным (немуниципальным) поставщикам на оказание услуг для населения в сфере культуры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</si>
  <si>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культуры</t>
  </si>
  <si>
    <t>Оказание услуг и выполнение работ в сфере культуры через механизм субсидирования муниципальных заданий муниципальным учреждениям</t>
  </si>
  <si>
    <t>Оказание услуг для населения в сфере культуры через механизм сметного финансирования муниципальных казенных учреждений культуры</t>
  </si>
  <si>
    <t>Предоставление субсидий негосударственным (немуниципальным) поставщикам на оказание услуг для населения в сфере здравоохранения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</si>
  <si>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здравоохранения</t>
  </si>
  <si>
    <t>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</t>
  </si>
  <si>
    <t>Оказание услуг для населения в сфере здравоохранения через механизм сметного финансирования муниципальных казенных учреждений здравоохранения</t>
  </si>
  <si>
    <t>Предоставление субсидий негосударственным (немуниципальным) поставщикам на оказание услуг для населения в сфере физкультуры и спорта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</si>
  <si>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физкультуры и спорта</t>
  </si>
  <si>
    <t>Оказание услуг и выполнение работ в сфере физкультуры и спорта через механизм субсидирования муниципальных заданий муниципальным учреждениям</t>
  </si>
  <si>
    <t>Оказание услуг для населения в сфере физкультуры и спорта через механизм сметного финансирования муниципальных казенных учреждений физкультурно-спортивной направленности</t>
  </si>
  <si>
    <t>через конкурентные процедуры</t>
  </si>
  <si>
    <t>негосударственным (немуниципальным поставщикам)</t>
  </si>
  <si>
    <t>Конкурентные способы закупки услуг для населения в сфере социальной защиты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</si>
  <si>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</si>
  <si>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образования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</si>
  <si>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образования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</si>
  <si>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культуры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</si>
  <si>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культуры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</si>
  <si>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здравоохранения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</si>
  <si>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</si>
  <si>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физкультуры и спорта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</si>
  <si>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поставщика*</t>
  </si>
  <si>
    <t>* в отношении закупки услуг не учитываются случаи закупки товаров (например, медикаментов, спортивного инвентаря и формы, оборудования, лицензионного программного обреспечения и т.д.), а также случаи закупки работ и услуг для собственных нужд органов местного самоуправления и муниципальных учреждений (например, ремонтно-строительных работ, консультационных услуг и т.д.)</t>
  </si>
  <si>
    <t>программы повышения квалификации</t>
  </si>
  <si>
    <t>программы профессиональной переподготовки</t>
  </si>
  <si>
    <t>Проведение на территории муниципального образования в отчетном периоде образовательных мероприятий по вопросам оказания услуг (выполнения работ) социальной сферы:</t>
  </si>
  <si>
    <t>15.1</t>
  </si>
  <si>
    <t>15.1.1</t>
  </si>
  <si>
    <t>15.1.2</t>
  </si>
  <si>
    <t>Доля работников негосударственных (немуниципальных) организаций, принявших участие в образовательных мероприятиях, в общем количестве участников образовательных мероприятий</t>
  </si>
  <si>
    <r>
      <t>количество работников муниципальных организаций и муниципальных служащих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, прошедших повышение квалификации (профессиональную переподготовку) в отчетном периоде, человек</t>
    </r>
  </si>
  <si>
    <r>
      <rPr>
        <vertAlign val="superscript"/>
        <sz val="11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учитываются работники муниципальных организаций и муниципальные служащие, осуществляющие деятельность в социальной сфере (образование, здравоохранение, культура, социальная защита, физическая культура и спорт)</t>
    </r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</si>
  <si>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</si>
  <si>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VIII. Контактные данные ответственных исполнителей Отчета</t>
  </si>
  <si>
    <t>другие направления (указать какие)</t>
  </si>
  <si>
    <t>количество фактов получения консультаций по вопросам деятельности негосударственных (немуниципальных) поставщиков услуг в социальной сфере</t>
  </si>
  <si>
    <r>
      <t>виды оказываемой в ресурсном центре поддержки (</t>
    </r>
    <r>
      <rPr>
        <sz val="10"/>
        <rFont val="Times New Roman"/>
        <family val="1"/>
        <charset val="204"/>
      </rPr>
      <t>финансовая, имущественная, правовая, образовательная, информационно-консультационная и др.</t>
    </r>
    <r>
      <rPr>
        <sz val="12"/>
        <rFont val="Times New Roman"/>
        <family val="1"/>
        <charset val="204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</si>
  <si>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  <charset val="204"/>
      </rPr>
      <t>статья 31.1 Федерального закона от 12.01.1996 № 7-ФЗ "О некоммерческих организациях"</t>
    </r>
    <r>
      <rPr>
        <sz val="12"/>
        <rFont val="Times New Roman"/>
        <family val="1"/>
        <charset val="204"/>
      </rPr>
      <t>)</t>
    </r>
  </si>
  <si>
    <t>Количество социальных предпринимателей, которым предоставлены помещения муниципального имущества</t>
  </si>
  <si>
    <t>Количество социальных предпринимателей, которым предоставлена льгота по земельному налогу</t>
  </si>
  <si>
    <t>количество участников от негосударственных (немуниципальных) организаций социальной сферы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</si>
  <si>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социальной защиты населения,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</si>
  <si>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образования (включая молодежную политику),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</si>
  <si>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культуры,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</si>
  <si>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здравоохранения,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</si>
  <si>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физической культуры и спорта, млн. рублей</t>
  </si>
  <si>
    <t>количество негосударственных (немуниципальных) организаций, получивших поддержку в ресурсном центре за отчетный период, единиц</t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</si>
  <si>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период, человек</t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</si>
  <si>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, млн. рублей</t>
    </r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</si>
  <si>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 (</t>
    </r>
    <r>
      <rPr>
        <i/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</si>
  <si>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t>Количество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поставщиками, всего</t>
  </si>
  <si>
    <t>IV. Информация о механизмах передачи средств бюджета муниципального образования на оказание услуг (выполнение работ)</t>
  </si>
  <si>
    <t>в социальной сфере, в том числе негосударственным (немуниципальным) поставщикам</t>
  </si>
  <si>
    <t>Данные</t>
  </si>
  <si>
    <t>V. Перечень услуг (работ), запланированных к передаче (переданных) на</t>
  </si>
  <si>
    <t>Объем средств, переданных из бюджета муниципального образования негосударственным (немуниципальным) организациям, в т.ч. СО НКО, на оказание услуги (выполнение работы), млн. рублей</t>
  </si>
  <si>
    <t>Всего средств бюджета муниципального образования, фактически израсходованных через данный механизм финансирования, млн. рублей</t>
  </si>
  <si>
    <t>Единицы изменения /пояснения</t>
  </si>
  <si>
    <t>Число участников культурно-массовых мероприятий</t>
  </si>
  <si>
    <t>Количество граждан, выразивших желание стать опекунами и попечителями несовершеннолетних граждан либо принятьдетей, оставшихся без попечения родителей, в семью на воспитание в иных установленных семейным законодательством Российской Федерации формах</t>
  </si>
  <si>
    <t>количество проектов, получивших поддержку, единиц</t>
  </si>
  <si>
    <t>Число участников спортивно-оздоровительных и спортивных мероприятий (без учета зрителей)</t>
  </si>
  <si>
    <t>В муниципальных организациях, оказывающих услуги (выполняющие работы) за счет средств бюджета муниципального образования</t>
  </si>
  <si>
    <t>В негосударственных (немуниципальных) организациях, оказывающих услуги (выполняющих работы) за счет средств бюджета муниципального образования</t>
  </si>
  <si>
    <t>в негосударственной (немуниципальной) организации, в т.ч. СО НКО, единиц</t>
  </si>
  <si>
    <t>в государственной (муниципальной) организации, единиц</t>
  </si>
  <si>
    <t>Количество фактов получения гражданами услуги (работы)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</si>
  <si>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</si>
  <si>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</si>
  <si>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</si>
  <si>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</si>
  <si>
    <t xml:space="preserve">- самостоятельно организованных муниципальным образованием (профинансированных за счет средств бюджета муниципального образования) </t>
  </si>
  <si>
    <t>за счет средст  местных бюджетов, выделяемых на поддержку  социального предпинимательства, млн. рублей</t>
  </si>
  <si>
    <t>количество социальных предпринимателей, получивших  меры поддержки, единиц</t>
  </si>
  <si>
    <t xml:space="preserve">за счет средств субсидий,  выделяемых  из бюджета Ханты-Мансийского автономного округа - Югры местным бюджетам на поддержку малого и среднего предпринимательства по государственной программе автономного округа "Развитие экономического потенциала", млн. рублей </t>
  </si>
  <si>
    <t>фактический объем финансирования (программы / подпрограммы / мероприятий), направленный в отчетном периоде на поддержку социального предпринимательства (кассовые расходы), млн. рублей, в том числе:</t>
  </si>
  <si>
    <t>10.1.1</t>
  </si>
  <si>
    <t>СОНКО - предоставление недвижимого имущества в аренду за 1 рубль</t>
  </si>
  <si>
    <t xml:space="preserve">количество объектов, предоставленных СОНКО  </t>
  </si>
  <si>
    <t xml:space="preserve">количество СОНКО, воспользовавшихся льготой </t>
  </si>
  <si>
    <t>площадь переданного  имущества СОНКО, в метрах квадратных</t>
  </si>
  <si>
    <t>Налоговые льготы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</si>
  <si>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</si>
  <si>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от ___.___.2022 № _____________</t>
  </si>
  <si>
    <t>наименование подпрограммы по поддержке СОНКО (при наличии)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</si>
  <si>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СОНКО, к предоставлению услуг в социальной сфере</t>
  </si>
  <si>
    <t>наименования программных мероприятий по поддержке СОНКО (если из названия программы / подпрограммы явным образом не следует, что она направлена на поддержку СОНКО)</t>
  </si>
  <si>
    <t>количество СОНКО, получивших поддержку, единиц</t>
  </si>
  <si>
    <r>
      <t xml:space="preserve">Создание ресурсного центра </t>
    </r>
    <r>
      <rPr>
        <u/>
        <sz val="12"/>
        <rFont val="Times New Roman"/>
        <family val="1"/>
        <charset val="204"/>
      </rPr>
      <t>поддержки СОНКО</t>
    </r>
    <r>
      <rPr>
        <sz val="12"/>
        <rFont val="Times New Roman"/>
        <family val="1"/>
        <charset val="204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  </r>
    <r>
      <rPr>
        <vertAlign val="superscript"/>
        <sz val="12"/>
        <rFont val="Times New Roman"/>
        <family val="1"/>
        <charset val="204"/>
      </rPr>
      <t>3</t>
    </r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</si>
  <si>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СОНКО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, млн. рублей</t>
    </r>
  </si>
  <si>
    <t>количество СОНКО, которым предоставлены в аренду (безвозмездное пользование) такие помещения, единиц</t>
  </si>
  <si>
    <t>площадь помещений предоставленных СОНКО, кв. метров</t>
  </si>
  <si>
    <t>количество информационных материалов, размещенных в СМИ, о деятельности негосударственных (немуниципальных) поставщиков услуг, в т.ч. СОНКО и социальных предпринимателей (единиц)</t>
  </si>
  <si>
    <t>Наличие в правовых актах муниципального образования мер по предоставлению на льготных условиях СОНКО и / или социальным предпринимателям рекламных площадей, находящихся в собственности муниципального образования, в том числе печатных площадей в средствах массовой информации, времени телевизионного и радиовещательного эфиров</t>
  </si>
  <si>
    <t>категория получателей мер поддержки (СОНКО / социальные предприниматели)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</si>
  <si>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СОНКО:</t>
  </si>
  <si>
    <t>Площадь помещений, фактически предоставленных СОНКО на конец отчетного периода</t>
  </si>
  <si>
    <t>Правовой акт муниципального образования об установлении для СОНКО льготы на предоставление в аренду муниципального имущества</t>
  </si>
  <si>
    <t>Количество СОНКО, которым предоставлены помещения муниципального имущества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</si>
  <si>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СОНКО (далее - Перечень)</t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</si>
  <si>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СОНКО, в соответствующих сферах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</si>
  <si>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СОНКО, в соответствующих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</si>
  <si>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СОНКО, в соответствующих сферах: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</si>
  <si>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СОНКО, размещение его на официальном сайте органов местного самоуправления, в т.ч. в сферах: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</si>
  <si>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</si>
  <si>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СОНКО (кассовые расходы)(</t>
    </r>
    <r>
      <rPr>
        <b/>
        <sz val="12"/>
        <rFont val="Times New Roman"/>
        <family val="1"/>
        <charset val="204"/>
      </rPr>
      <t>план</t>
    </r>
    <r>
      <rPr>
        <sz val="12"/>
        <rFont val="Times New Roman"/>
        <family val="1"/>
        <charset val="204"/>
      </rPr>
      <t>), тыс. рублей</t>
    </r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</si>
  <si>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СОНКО (кассовые расходы)(</t>
    </r>
    <r>
      <rPr>
        <b/>
        <sz val="12"/>
        <rFont val="Times New Roman"/>
        <family val="1"/>
        <charset val="204"/>
      </rPr>
      <t>факт)</t>
    </r>
    <r>
      <rPr>
        <sz val="12"/>
        <rFont val="Times New Roman"/>
        <family val="1"/>
        <charset val="204"/>
      </rPr>
      <t>, тыс. рублей</t>
    </r>
  </si>
  <si>
    <t>Количество СОНКО, которым предоставлена льгота по земельному налогу</t>
  </si>
  <si>
    <t>Установление льготного налогообложения для СОНКО по земельному налогу</t>
  </si>
  <si>
    <t>наименование правового акта* об установлении льготы для СОНКО</t>
  </si>
  <si>
    <t>Наличие утвержденной муниципальной программы развития и поддержки гражданского общества, некоммерческих организаций, в т.ч. СОНКО</t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</si>
  <si>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отражаются средства на деятельность ресурсных центров любой организационно-правовой формы для СОНКО / социальных предпринимателей, центров инноваций социальной сферы любой организационно-правовой формы, фондов, оказывающих целевую поддержку СОНКО / социальным предпринимателям, добровольческих центров, на функционирование муниципального информационного ресурса (информационного портала) в сети Интернет (специализированного раздела) для СОНКО / социальных предпринимателей, специализированных учебных центров по реализации образовательных (просветительских) программ для СОНКО / социальных предпринимателей (без учета ассигнований, предоставленных из бюджета автономного округа бюджету муниципального образования автономного округа на реализацию соответствующих мероприятий)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</si>
  <si>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к ресурсным центрам также относятся специализированные учебные центры по реализации образовательных (просветительских) программ для СОНКО / социальных предпринимателей, центры инноваций социальной сферы, фонды, оказывающие целевую поддержку СОНКО / социальным предпринимателям, добровольческие центры</t>
    </r>
  </si>
  <si>
    <r>
      <t>Количество услуг (работ), запланированных к передаче (переданных, фактически профинансированных) на исполнение негосударственным (немуниципальным) поставщикам, в т.ч. СОНКО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, всего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</si>
  <si>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СОНКО, для оказания услуг (выполнения работ) (</t>
    </r>
    <r>
      <rPr>
        <i/>
        <sz val="10"/>
        <color theme="1"/>
        <rFont val="Times New Roman"/>
        <family val="1"/>
        <charset val="204"/>
      </rPr>
      <t>услуги, отраженные в строке 2</t>
    </r>
    <r>
      <rPr>
        <sz val="12"/>
        <color theme="1"/>
        <rFont val="Times New Roman"/>
        <family val="1"/>
        <charset val="204"/>
      </rPr>
      <t>), всего</t>
    </r>
  </si>
  <si>
    <t>из них СОНКО</t>
  </si>
  <si>
    <r>
      <t>Доля средств бюджета муниципального образования, выделяемых негосударственным (немуниципальным) организациям, в т.ч. СОНКО,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theme="1"/>
        <rFont val="Times New Roman"/>
        <family val="1"/>
        <charset val="204"/>
      </rPr>
      <t>отношение строки 4 к строке 3</t>
    </r>
    <r>
      <rPr>
        <sz val="12"/>
        <color theme="1"/>
        <rFont val="Times New Roman"/>
        <family val="1"/>
        <charset val="204"/>
      </rPr>
      <t>), всего</t>
    </r>
  </si>
  <si>
    <t>количество СОНКО, которым предоставлены помещения НА УСЛОВИЯХ ЛЬГОТНОЙ АРЕНДЫ</t>
  </si>
  <si>
    <t>количество СОНКО, которым предоставлены помещения НА БЕЗВОЗМЕЗДНОЙ ОСНОВЕ</t>
  </si>
  <si>
    <t>количество СОНКО, которым предоставлена льгота по земельному налогу</t>
  </si>
  <si>
    <t>СОНКО</t>
  </si>
  <si>
    <r>
      <t>Объем грантов в форме субсидий, предоставленных из бюджета муниципального образования СОНКО на реализацию социально значимых программ и проектов (сумма финансовой поддержки, направленная на проведение конкурсов среди СОНКО)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, всего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</si>
  <si>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СОНКО, в соответствии с правовыми актами муниципального образования (приказами органов местного самоуправления)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</si>
  <si>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в случае безвозмездного предоставления имущества СОНКО / социальным предпринимателям, размер льготы равен 100%</t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</si>
  <si>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отражаются средства, предоставленные СОНКО на реализацию проектов (дополнительно к средствам, переданным на оказание услуг (выполнение работ) по строке 4 раздела II Отчета)</t>
    </r>
  </si>
  <si>
    <t xml:space="preserve">прочие образовательные мероприятия </t>
  </si>
  <si>
    <t>Координационный совет по вопросам развития и поддержки социально ориентированных некоммерческих организаций на территории Ханты-Мансийского района</t>
  </si>
  <si>
    <t>Распоряжение администрации Ханты-Мансийского района "О Координационном совете по вопросам развития и поддержки социально ориентированных некоммерческих организаций на территории Ханты-Мансийского района</t>
  </si>
  <si>
    <t>774-р</t>
  </si>
  <si>
    <t>Болдырева Наталия Валерьевна</t>
  </si>
  <si>
    <t>заместитель главы Ханты-Мансийского района по финансам</t>
  </si>
  <si>
    <t>8 (3467) 35-28-03</t>
  </si>
  <si>
    <t>boldirevanv@hmrn.ru</t>
  </si>
  <si>
    <t>Распоряжение администрации Ханты-Мансийского района "Об утверждении "плана мероприятий ("дорожной карты") по поддержке доступа негосударственных организаций (коммерческих, некоммерческих) к предоставлению услуг в социальной сфере в Ханты-Мансийском районе на 2022 - 2025 годы"</t>
  </si>
  <si>
    <t>878-р</t>
  </si>
  <si>
    <t>комитет экономической политики администрации Ханты-Мансийского района</t>
  </si>
  <si>
    <t>Овсянников Юрий Александрович</t>
  </si>
  <si>
    <t>председатель комитета экономической политики администрации Ханты-Мансийского района</t>
  </si>
  <si>
    <t>8(3467)-35-27-65</t>
  </si>
  <si>
    <t>ovsyannikov@hmrn.ru</t>
  </si>
  <si>
    <t>нет</t>
  </si>
  <si>
    <t xml:space="preserve">Муниципальная поддержка проектов социально ориентированных некоммерческих организаций, направленных на развитие гражданского общества </t>
  </si>
  <si>
    <t>Постановление администрации Ханты-Мансийского района "О муниципальной программе Ханты-Мансийского района "Развитие гражданского общества Ханты-Мансийского района на 2022 - 2025 годы" (с изм. от 14.12.2022 № 464)</t>
  </si>
  <si>
    <t xml:space="preserve">Постановление администрации Ханты-Мансийского района  "О внесении изменений в постановление администрации Ханты-Мансийского района от 13.12.2021 года № 331 «О муниципальной программе Ханты-Мансийского района«Развитие образования в Ханты-Мансийском районе на 2022 – 2025 годы» </t>
  </si>
  <si>
    <t>Постановление администрации Ханты-Мансийского района "О муниципальной программе Ханты-Мансийского района "Развитие образования в Ханты-Мансийском районе на 2022-2025 годы"</t>
  </si>
  <si>
    <t>Реализация программ персонифицированного финансирования дополнительного образования детей</t>
  </si>
  <si>
    <t>Постановление администрации Ханты-Мансийского района "О муниципальной программе Ханты-Мансийского района "Культура Ханты-Мансийского района на 2022 – 2025 годы</t>
  </si>
  <si>
    <t xml:space="preserve">О внесении изменений в постановление администрации Ханты-Мансийского района от 14.12.2021 № 334 «О муниципальной программе Ханты-Мансийского района «Культура Ханты-Мансийского района на 2022 – 2025 годы» 
</t>
  </si>
  <si>
    <t>Проведение мероприятий районного уровня, в том числе направленных на сохранение и развитиенародных промыслов и ремесел, традиционной культуры коренных народов Севера (субсидия, передаваемая СО НКО)</t>
  </si>
  <si>
    <t>Постановление администрации Ханты-Мансийского района "О муниципальной программе Ханты-Мансийского района "Развитие спорта и туризма на территории Ханты-Мансийского района на 2022 – 2025 годы"</t>
  </si>
  <si>
    <t xml:space="preserve">постановление администрации Ханты-Мансийского района от 14.12.2021 № 336 «О муниципальной программе Ханты-Мансийского района «Развитие спорта и туризма на территории Ханты-Мансийского района на 2022 – 2025 годы» </t>
  </si>
  <si>
    <t>Субсидия, передаваемая СО НКО на организацию и проведение районных спортивных и туристических массовых мероприятий</t>
  </si>
  <si>
    <t xml:space="preserve">Гражданская активность / Ресурсный центр поддержки социально ориентированных некоммерческих организаций на территории Ханты-Мансийского района </t>
  </si>
  <si>
    <t>http://hmrn.ru/ga/resursnyy-tsentr/</t>
  </si>
  <si>
    <t>Постановление администрации Ханты-Мансийского района "Об утверждении перечня услуг, которые могут быть переданы на исполнение немуниципальным организациям, в том числе социально ориентированным некоммерческим организациям"</t>
  </si>
  <si>
    <t>№ 264</t>
  </si>
  <si>
    <t>http://hmrn.ru/ga/?ELEMENT_ID=72692</t>
  </si>
  <si>
    <t>Приказ комитета по образованию Ханты-Мансийского района "Об утверждении стандарта качества услуги, которая может бытьпередана на исполнение немуниципальным организациям, в том числе "СОНКО"</t>
  </si>
  <si>
    <t>от 18.08.2017</t>
  </si>
  <si>
    <t>545-о</t>
  </si>
  <si>
    <t>Постановление администрации Ханты-Мансийского района от  "Об утверждении стандартов оказания услуг (мероприятий) в сфере культуры, физической культуры и спорта в Ханты-Мансийском районе, предельных размеров (стоимости) финансового обеспечения (возмещения затрат) проведения отдельных мероприятий"</t>
  </si>
  <si>
    <t>№59</t>
  </si>
  <si>
    <t>от 25.06.2017; от 12.09.2017</t>
  </si>
  <si>
    <t>№ 393-о; 584-о</t>
  </si>
  <si>
    <t>http://hmrn.ru/ga/resursnyy-tsentr/so-nko-khanty-mansiyskogo-rayona/</t>
  </si>
  <si>
    <t>http://hmrn.ru/ga/resursnyy-tsentr/predostavlenie-uslug-v-sotsialnoy-sfere/</t>
  </si>
  <si>
    <t>Ресурсный центр поддержки социально ориентированных некоммерческих организаций, субъектов малого и среднего предпринимательства, осуществляющих деятельность в сфере социального предпринимательства и гражданских инициатив на территории Ханты-Мансийского района</t>
  </si>
  <si>
    <t>Постановление администрации Ханты-Мансийского района "Об утверждении Положения о Ресурсном центре поддержки социально ориентированных некоммерческих организаций на территории Ханты-Мансийского района" (с изм. от 26.11.2021 № 301)</t>
  </si>
  <si>
    <t>мущественная, правовая, информационно-консультационная поддержка</t>
  </si>
  <si>
    <t>Муниципальное автономное учреждение "Организационно-методический центр"</t>
  </si>
  <si>
    <t>имущественная, правовая, информационно-консультационная поддержка</t>
  </si>
  <si>
    <t>Постановление администрации Ханты-Мансийского района "Об установлении тарифов на платные услуги, оказываемые муниципальным автономным учреждением Ханты-Мансийского района"</t>
  </si>
  <si>
    <t>Услуги по предпечатной подготовке и публикации информационных материалов заказчика</t>
  </si>
  <si>
    <t>СО НКО, НКО, социальные предприниматели</t>
  </si>
  <si>
    <t>№ 399</t>
  </si>
  <si>
    <t xml:space="preserve">Постановление администрации Ханты-Мансийского района "Об утверждении стандартов оказания услуг (мероприятий) в сфере культуры, физической культуры и спорта, а также мероприятий в сфере традиционной хозяйственной деятельности коренных малочисленных народов Севера в Ханты-Мансийском районе"
</t>
  </si>
  <si>
    <t>Приказ комитета по образованию администрации Ханты-Мансийского района "Об утверждении норматива на оказание услуги, которая может быть передана на исполнение немуниципальным организациям, в том числе "СОНКО"</t>
  </si>
  <si>
    <t>Постановление администрации Ханты-Мансийского района  "О регулировании отдельных вопросов имущественной поддержки социально-ориентированных некоммерческих организаций", приложение 1 к постановлению "Правила  формирования, ведения, обязательного опубликования 
перечня муниципального имущества Ханты-Мансийского района, свободного от прав третьих лиц (за исключением имущественных прав некоммерческих организаций), предназначенного для предоставления во владение и (или) пользование социально ориентированным некоммерческим организациям"</t>
  </si>
  <si>
    <t>http://hmrn.ru/municipal_property/perechen-imushchestva-dlya-predostavleniya-sotsialno-orientirovannym-nekomercheskim-organizatsiyam/</t>
  </si>
  <si>
    <t>наименование правового акта* об утверждении порядка формирования, ведения и обязательного опубликования Перечня (статья 18 Федерального закона от 24.07.2007 № 209-ФЗ "О развитии малого и среднего предпринимательства в Российской Федерации")</t>
  </si>
  <si>
    <t>постановление администрации Ханты-Мансийского района «О регулировании отдельных вопросов имущественной поддержки социально-ориентированных некоммерческих организаций</t>
  </si>
  <si>
    <t xml:space="preserve">Постановление администрации Ханты-Мансийского района  "Об утверждении Перечня муниципального имущества Ханты-Мансийского района, свободного от прав третьих лиц (за исключением имущественных прав некоммерческих организаций), предназначенного для предоставления во владение и (или) пользование социально ориентированным некоммерческим организациям" (в актуальной редакции от 07.11.2022 № 401) </t>
  </si>
  <si>
    <t>Решение Думы Ханты-Мансийского района "О внесении изменений в решение Думы Ханты-Мансийского района от 04.06.2014 № 362 "Об утверждении Методики расчета арендной платы за пользование муниципальным недвижимым имуществом Ханты-Мансийского района"</t>
  </si>
  <si>
    <t xml:space="preserve">постановление администрации Ханты-Мансийского района "Об утверждении Правил формирования, ведения и обязательного опубликования перечня имущества, находящегося в муниципальной собственности Ханты-Мансийского района,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
на профессиональный доход" 
</t>
  </si>
  <si>
    <t xml:space="preserve">постановление администрации Ханты-Мансийского района «Об утверждении перечня имущества, находящегося в муниципальной собственности Ханты-Мансийского района,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
на профессиональный доход» (в редакции от 12.10.2022  № 353, от 14.12.2022 № 465)
</t>
  </si>
  <si>
    <t>http://hmrn.ru/municipal_property/112/?bitrix_include_areas=N</t>
  </si>
  <si>
    <t>Постановление администрации Ханты-Мансийского района  "Об утверждении Правил оказания имущественной поддержки субъектам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 Ханты-Мансийского района"</t>
  </si>
  <si>
    <t xml:space="preserve">Решение Думы Ханты-Мансийского района   «Об установлении земельного налога на межселенной территории Ханты-Мансийского района» </t>
  </si>
  <si>
    <t>от 25.11.2015 (в редакции от 16.09.2022 )</t>
  </si>
  <si>
    <t>№ 531 (в редакции №173)</t>
  </si>
  <si>
    <t xml:space="preserve">Решение Совета депутатов сельского поселения Шапша Ханты-Мансийского района "Об установлении земельного налога"  </t>
  </si>
  <si>
    <t>от 29.03.2022  (в редакции от 15.09.2022)</t>
  </si>
  <si>
    <t>№ 223 (в редакции №249)</t>
  </si>
  <si>
    <t>Решение совета Депутатов сельского поселения Селиярово  "Об установлении земельного налога"</t>
  </si>
  <si>
    <t xml:space="preserve">Решение Совета депутатов сельского поселения Горноправдинск  Ханты-Мансийского района "Об установлении земельного налога" </t>
  </si>
  <si>
    <t>от 10.10.2008  (в редакции от  28.09.2021)</t>
  </si>
  <si>
    <t>№ 41  (в редакции № 120)</t>
  </si>
  <si>
    <t xml:space="preserve">Решение Совета депутатов сельского поселения Кедровый Ханты-Мансийского района "Об установлении земельного налога" </t>
  </si>
  <si>
    <t>от 16.02.2018  (в редакции от 03.11.2021)</t>
  </si>
  <si>
    <t xml:space="preserve"> № 4   (в редакции № 28)</t>
  </si>
  <si>
    <t>Решение Совета депутатов сельского поселения Согом Ханты-Мансийского района "Об установлении земельного налога"</t>
  </si>
  <si>
    <t>29.12.2018  (в редакции от 13.10.2021)</t>
  </si>
  <si>
    <t>№ 28 (в редакции № 30)</t>
  </si>
  <si>
    <t>Решение Совета депутатов сельского поселения Луговской Ханты-Мансийского района "Об установлении земельного налога"</t>
  </si>
  <si>
    <t>от 26.10.2007 ( в редакции от 13.07.2022)</t>
  </si>
  <si>
    <t>№ 95 ( в редакции №322)</t>
  </si>
  <si>
    <t xml:space="preserve">Решение Совета депутатов сельского поселения Красноленинский Ханты-Мансийского района  "Об установлении земельного налога" </t>
  </si>
  <si>
    <t>от 15.10.2015   (в редакции от 30.11.2022)</t>
  </si>
  <si>
    <t>№ 22  (в редакции  №33)</t>
  </si>
  <si>
    <t>отсутствует</t>
  </si>
  <si>
    <t>Комитет по образованию администрации Ханты-Мансийского района</t>
  </si>
  <si>
    <t>Отдел по культуре, спорту и социальной политике администрации Ханты-Мансийского района</t>
  </si>
  <si>
    <t>Бусова Марина Николаевна</t>
  </si>
  <si>
    <t>Пащенко Елена Ивановна</t>
  </si>
  <si>
    <t>8 (3467) 32-25-56</t>
  </si>
  <si>
    <t>busova@hmrn.ru</t>
  </si>
  <si>
    <t>Pashenko_EI@hmrn.ru</t>
  </si>
  <si>
    <t>8 (3467) 32-73-33</t>
  </si>
  <si>
    <t>Скину Ирина Николаевна</t>
  </si>
  <si>
    <t>заместитель председателя комитета по образованию администрации Ханты-Мансийского района</t>
  </si>
  <si>
    <t>8 (3467) 32-86-00</t>
  </si>
  <si>
    <t>sin-edu@hmrn.ru</t>
  </si>
  <si>
    <t>И.о. начальника отдела отдела по культуре, спорту и социальной политике администрации Ханты-Мансийского района</t>
  </si>
  <si>
    <t>председатель комитета по образованию администрации Ханты-Мансийского района</t>
  </si>
  <si>
    <t>Реализация дополнительных общеобразовательных программ</t>
  </si>
  <si>
    <t>Число детей, получающих услугу по предоставлению питания</t>
  </si>
  <si>
    <t>Организация и проведение культурно-массовых мероприятий</t>
  </si>
  <si>
    <t>Услуги по проведению физкультурно-оздоровительных мероприятий</t>
  </si>
  <si>
    <t>Оказание услуг по предоставлению питания школьникам</t>
  </si>
  <si>
    <t>от 20.02.2012</t>
  </si>
  <si>
    <t>№ 161</t>
  </si>
  <si>
    <t>Постановление администрации Ханты-Мансийского района «О муниципальной программе Ханты-Мансийского района «Развитие малого и среднего предпринимательства на территории Ханты-Мансийского района на 2022 – 2025 годы» (с изм. от 09.12.2022 № 455) (далее - Программа)</t>
  </si>
  <si>
    <t xml:space="preserve">Основное мероприятие Программы «Содействие развитию малого и среднего предпринимательства в Ханты-Мансийском районе» </t>
  </si>
  <si>
    <t>Возмещение части затрат, связанных с приобретением сырья, расходных материалов и инструментов, для производства ремесленной продукции и изделий народных художественных промыслов</t>
  </si>
  <si>
    <t>Услуги психолого-педагогического консультирования обучающихся, их родителей (законных представителей) и педагогических работников</t>
  </si>
  <si>
    <t>Услуги по присмотру и уходу за детьми в условиях полного и продленного дня (услуги по присмотру и уходу за детьми в условиях кратковременного пребывания)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</si>
</sst>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</cellStyleXfs>
  <cellXfs count="446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 indent="3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2" borderId="3" xfId="0" applyFont="1" applyFill="1" applyBorder="1" applyAlignment="1" applyProtection="1">
      <alignment horizontal="center" vertical="top" wrapText="1"/>
      <protection locked="0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/>
    </xf>
    <xf numFmtId="164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Protection="1">
      <protection locked="0"/>
    </xf>
    <xf numFmtId="3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left" vertical="top" wrapText="1" indent="2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1" fillId="0" borderId="3" xfId="0" applyNumberFormat="1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11" fillId="0" borderId="15" xfId="0" applyNumberFormat="1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left" vertical="top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164" fontId="16" fillId="0" borderId="3" xfId="0" applyNumberFormat="1" applyFont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</xf>
    <xf numFmtId="0" fontId="11" fillId="0" borderId="17" xfId="0" applyNumberFormat="1" applyFont="1" applyBorder="1" applyAlignment="1" applyProtection="1">
      <alignment horizontal="center" vertical="center" wrapText="1"/>
    </xf>
    <xf numFmtId="0" fontId="13" fillId="0" borderId="0" xfId="0" applyFont="1" applyFill="1" applyProtection="1"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49" fontId="2" fillId="0" borderId="0" xfId="0" applyNumberFormat="1" applyFont="1" applyFill="1" applyProtection="1"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49" fontId="11" fillId="0" borderId="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Protection="1"/>
    <xf numFmtId="0" fontId="2" fillId="0" borderId="0" xfId="0" applyFont="1" applyProtection="1"/>
    <xf numFmtId="0" fontId="3" fillId="4" borderId="3" xfId="0" applyFont="1" applyFill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5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2" fillId="0" borderId="0" xfId="0" applyFont="1" applyFill="1" applyProtection="1"/>
    <xf numFmtId="0" fontId="3" fillId="0" borderId="3" xfId="0" applyFont="1" applyBorder="1" applyAlignment="1" applyProtection="1">
      <alignment horizontal="left" vertical="top" wrapText="1" indent="2"/>
    </xf>
    <xf numFmtId="0" fontId="11" fillId="6" borderId="3" xfId="0" applyFont="1" applyFill="1" applyBorder="1" applyAlignment="1" applyProtection="1">
      <alignment horizontal="left" vertical="top" wrapText="1"/>
    </xf>
    <xf numFmtId="0" fontId="3" fillId="6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 indent="2"/>
    </xf>
    <xf numFmtId="0" fontId="11" fillId="0" borderId="3" xfId="0" applyFont="1" applyFill="1" applyBorder="1" applyAlignment="1" applyProtection="1">
      <alignment horizontal="left" vertical="top" wrapText="1" indent="1"/>
    </xf>
    <xf numFmtId="49" fontId="11" fillId="0" borderId="3" xfId="0" applyNumberFormat="1" applyFont="1" applyFill="1" applyBorder="1" applyAlignment="1" applyProtection="1">
      <alignment horizontal="left" vertical="top" wrapText="1" indent="2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top" wrapText="1" indent="1"/>
    </xf>
    <xf numFmtId="0" fontId="11" fillId="0" borderId="3" xfId="0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 applyProtection="1">
      <alignment horizontal="left" vertical="top" wrapText="1" indent="1"/>
    </xf>
    <xf numFmtId="0" fontId="10" fillId="0" borderId="0" xfId="0" applyFont="1" applyFill="1" applyProtection="1"/>
    <xf numFmtId="49" fontId="3" fillId="0" borderId="0" xfId="0" applyNumberFormat="1" applyFont="1" applyAlignment="1" applyProtection="1">
      <alignment horizontal="left" vertical="top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 vertical="top"/>
    </xf>
    <xf numFmtId="49" fontId="14" fillId="0" borderId="0" xfId="0" applyNumberFormat="1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Fill="1" applyProtection="1"/>
    <xf numFmtId="0" fontId="10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8" fillId="0" borderId="3" xfId="0" applyFont="1" applyBorder="1" applyAlignment="1" applyProtection="1">
      <alignment horizontal="right" vertical="top" wrapText="1"/>
    </xf>
    <xf numFmtId="0" fontId="16" fillId="0" borderId="0" xfId="0" applyFont="1" applyProtection="1"/>
    <xf numFmtId="0" fontId="2" fillId="0" borderId="3" xfId="0" applyFont="1" applyBorder="1" applyAlignment="1" applyProtection="1">
      <alignment horizontal="right" vertical="top" wrapText="1"/>
    </xf>
    <xf numFmtId="0" fontId="27" fillId="0" borderId="3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Protection="1"/>
    <xf numFmtId="49" fontId="11" fillId="2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11" fillId="0" borderId="3" xfId="0" applyFont="1" applyBorder="1" applyAlignment="1" applyProtection="1">
      <alignment horizontal="center" vertical="center"/>
    </xf>
    <xf numFmtId="3" fontId="11" fillId="0" borderId="3" xfId="0" applyNumberFormat="1" applyFont="1" applyFill="1" applyBorder="1" applyAlignment="1" applyProtection="1">
      <alignment horizontal="left" vertical="top" wrapText="1"/>
      <protection locked="0"/>
    </xf>
    <xf numFmtId="1" fontId="11" fillId="0" borderId="3" xfId="0" applyNumberFormat="1" applyFont="1" applyFill="1" applyBorder="1" applyAlignment="1" applyProtection="1">
      <alignment horizontal="center" vertical="top" wrapText="1"/>
    </xf>
    <xf numFmtId="164" fontId="11" fillId="0" borderId="3" xfId="0" applyNumberFormat="1" applyFont="1" applyFill="1" applyBorder="1" applyAlignment="1" applyProtection="1">
      <alignment horizontal="center" vertic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1" fillId="3" borderId="7" xfId="0" applyFont="1" applyFill="1" applyBorder="1" applyProtection="1"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Protection="1">
      <protection locked="0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4" fontId="11" fillId="0" borderId="21" xfId="0" applyNumberFormat="1" applyFont="1" applyFill="1" applyBorder="1" applyAlignment="1" applyProtection="1">
      <alignment horizontal="center" vertical="center" wrapText="1"/>
    </xf>
    <xf numFmtId="14" fontId="11" fillId="0" borderId="24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 indent="2"/>
      <protection locked="0"/>
    </xf>
    <xf numFmtId="0" fontId="11" fillId="0" borderId="3" xfId="0" applyFont="1" applyBorder="1" applyAlignment="1" applyProtection="1">
      <alignment horizontal="left" vertical="top" wrapText="1" indent="2"/>
      <protection locked="0"/>
    </xf>
    <xf numFmtId="0" fontId="23" fillId="0" borderId="3" xfId="0" applyFont="1" applyBorder="1" applyAlignment="1" applyProtection="1">
      <alignment horizontal="left" vertical="top" wrapText="1" indent="2"/>
      <protection locked="0"/>
    </xf>
    <xf numFmtId="49" fontId="10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2" borderId="3" xfId="0" applyFont="1" applyFill="1" applyBorder="1" applyAlignment="1" applyProtection="1">
      <alignment horizontal="left" vertical="top" wrapText="1" indent="1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" fontId="16" fillId="0" borderId="3" xfId="0" applyNumberFormat="1" applyFont="1" applyBorder="1" applyAlignment="1" applyProtection="1">
      <alignment horizontal="center" vertical="center" wrapText="1"/>
    </xf>
    <xf numFmtId="14" fontId="11" fillId="0" borderId="3" xfId="0" applyNumberFormat="1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31" fillId="0" borderId="3" xfId="18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vertical="center" wrapText="1"/>
    </xf>
    <xf numFmtId="0" fontId="11" fillId="0" borderId="0" xfId="0" applyFont="1" applyFill="1" applyAlignment="1" applyProtection="1">
      <alignment vertical="top" wrapText="1"/>
      <protection locked="0"/>
    </xf>
    <xf numFmtId="0" fontId="3" fillId="0" borderId="0" xfId="0" applyFont="1" applyAlignment="1">
      <alignment horizontal="justify" vertical="center" wrapText="1"/>
    </xf>
    <xf numFmtId="14" fontId="3" fillId="0" borderId="3" xfId="0" applyNumberFormat="1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2" fillId="0" borderId="3" xfId="0" applyFont="1" applyBorder="1" applyAlignment="1">
      <alignment vertical="center"/>
    </xf>
    <xf numFmtId="0" fontId="32" fillId="0" borderId="3" xfId="0" applyFont="1" applyBorder="1" applyAlignment="1">
      <alignment horizontal="justify" vertical="center"/>
    </xf>
    <xf numFmtId="14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18" applyFill="1" applyBorder="1" applyAlignment="1" applyProtection="1">
      <alignment horizontal="left" vertical="center" wrapText="1"/>
      <protection locked="0"/>
    </xf>
    <xf numFmtId="0" fontId="30" fillId="0" borderId="3" xfId="18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center" wrapText="1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3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14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14" fontId="11" fillId="0" borderId="3" xfId="0" applyNumberFormat="1" applyFont="1" applyBorder="1" applyAlignment="1" applyProtection="1">
      <alignment horizontal="left" vertical="top" wrapText="1"/>
      <protection locked="0"/>
    </xf>
    <xf numFmtId="49" fontId="30" fillId="0" borderId="3" xfId="18" applyNumberFormat="1" applyBorder="1" applyAlignment="1" applyProtection="1">
      <alignment horizontal="left" vertical="top" wrapText="1"/>
      <protection locked="0"/>
    </xf>
    <xf numFmtId="14" fontId="11" fillId="0" borderId="3" xfId="0" applyNumberFormat="1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164" fontId="11" fillId="0" borderId="3" xfId="0" applyNumberFormat="1" applyFont="1" applyFill="1" applyBorder="1" applyAlignment="1" applyProtection="1">
      <alignment horizontal="left" vertical="top" wrapText="1"/>
      <protection locked="0"/>
    </xf>
    <xf numFmtId="14" fontId="3" fillId="0" borderId="0" xfId="0" applyNumberFormat="1" applyFont="1" applyAlignment="1">
      <alignment horizontal="left"/>
    </xf>
    <xf numFmtId="0" fontId="31" fillId="0" borderId="3" xfId="18" applyFont="1" applyBorder="1" applyAlignment="1" applyProtection="1">
      <alignment horizontal="left" vertical="center" wrapText="1"/>
    </xf>
    <xf numFmtId="3" fontId="11" fillId="0" borderId="3" xfId="0" applyNumberFormat="1" applyFont="1" applyBorder="1" applyAlignment="1" applyProtection="1">
      <alignment horizontal="left" vertical="top" wrapText="1"/>
      <protection locked="0"/>
    </xf>
    <xf numFmtId="0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left" wrapText="1"/>
      <protection locked="0"/>
    </xf>
    <xf numFmtId="164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165" fontId="11" fillId="0" borderId="3" xfId="0" applyNumberFormat="1" applyFont="1" applyBorder="1" applyAlignment="1" applyProtection="1">
      <alignment horizontal="center" vertical="center"/>
      <protection locked="0"/>
    </xf>
    <xf numFmtId="16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" xfId="0" applyNumberFormat="1" applyFont="1" applyFill="1" applyBorder="1" applyAlignment="1" applyProtection="1">
      <alignment horizontal="center" vertical="center" wrapText="1"/>
    </xf>
    <xf numFmtId="3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25" xfId="0" applyNumberFormat="1" applyFont="1" applyFill="1" applyBorder="1" applyAlignment="1" applyProtection="1">
      <alignment horizontal="center" vertical="center" wrapText="1"/>
    </xf>
    <xf numFmtId="4" fontId="11" fillId="0" borderId="3" xfId="0" applyNumberFormat="1" applyFont="1" applyFill="1" applyBorder="1" applyAlignment="1" applyProtection="1">
      <alignment horizontal="left" vertical="top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Border="1" applyAlignment="1" applyProtection="1">
      <alignment horizontal="center" vertical="center"/>
      <protection locked="0"/>
    </xf>
    <xf numFmtId="4" fontId="11" fillId="0" borderId="3" xfId="0" applyNumberFormat="1" applyFont="1" applyFill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 wrapText="1"/>
    </xf>
    <xf numFmtId="4" fontId="11" fillId="0" borderId="3" xfId="0" applyNumberFormat="1" applyFont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 indent="2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</xf>
    <xf numFmtId="3" fontId="11" fillId="2" borderId="3" xfId="0" applyNumberFormat="1" applyFont="1" applyFill="1" applyBorder="1" applyAlignment="1" applyProtection="1">
      <alignment horizontal="center" vertical="center" wrapText="1"/>
    </xf>
    <xf numFmtId="14" fontId="11" fillId="2" borderId="22" xfId="0" applyNumberFormat="1" applyFont="1" applyFill="1" applyBorder="1" applyAlignment="1" applyProtection="1">
      <alignment horizontal="center" vertical="center" wrapText="1"/>
    </xf>
    <xf numFmtId="14" fontId="11" fillId="2" borderId="3" xfId="0" applyNumberFormat="1" applyFont="1" applyFill="1" applyBorder="1" applyAlignment="1" applyProtection="1">
      <alignment horizontal="center" vertical="center" wrapText="1"/>
    </xf>
    <xf numFmtId="14" fontId="11" fillId="2" borderId="19" xfId="0" applyNumberFormat="1" applyFont="1" applyFill="1" applyBorder="1" applyAlignment="1" applyProtection="1">
      <alignment horizontal="center" vertical="center" wrapText="1"/>
    </xf>
    <xf numFmtId="14" fontId="11" fillId="2" borderId="7" xfId="0" applyNumberFormat="1" applyFont="1" applyFill="1" applyBorder="1" applyAlignment="1" applyProtection="1">
      <alignment horizontal="center" vertical="center" wrapText="1"/>
    </xf>
    <xf numFmtId="3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7" borderId="3" xfId="0" applyNumberFormat="1" applyFont="1" applyFill="1" applyBorder="1" applyAlignment="1" applyProtection="1">
      <alignment horizontal="left" vertical="top" wrapText="1"/>
      <protection locked="0"/>
    </xf>
    <xf numFmtId="0" fontId="11" fillId="7" borderId="3" xfId="0" applyFont="1" applyFill="1" applyBorder="1" applyAlignment="1" applyProtection="1">
      <alignment horizontal="left" vertical="top" wrapText="1"/>
      <protection locked="0"/>
    </xf>
    <xf numFmtId="4" fontId="3" fillId="7" borderId="3" xfId="0" applyNumberFormat="1" applyFont="1" applyFill="1" applyBorder="1" applyAlignment="1">
      <alignment horizontal="left" vertical="top"/>
    </xf>
    <xf numFmtId="0" fontId="2" fillId="7" borderId="3" xfId="0" applyFont="1" applyFill="1" applyBorder="1" applyAlignment="1" applyProtection="1">
      <alignment horizontal="right" vertical="top" wrapText="1"/>
    </xf>
    <xf numFmtId="164" fontId="3" fillId="7" borderId="3" xfId="0" applyNumberFormat="1" applyFont="1" applyFill="1" applyBorder="1" applyAlignment="1" applyProtection="1">
      <alignment horizontal="center" vertical="center" wrapText="1"/>
    </xf>
    <xf numFmtId="3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164" fontId="11" fillId="2" borderId="3" xfId="0" applyNumberFormat="1" applyFont="1" applyFill="1" applyBorder="1" applyAlignment="1" applyProtection="1">
      <alignment horizontal="center" vertical="center" wrapText="1"/>
    </xf>
    <xf numFmtId="164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right" vertical="top" wrapText="1"/>
      <protection locked="0"/>
    </xf>
    <xf numFmtId="1" fontId="11" fillId="2" borderId="3" xfId="0" applyNumberFormat="1" applyFont="1" applyFill="1" applyBorder="1" applyAlignment="1" applyProtection="1">
      <alignment horizontal="center" vertical="top" wrapText="1"/>
    </xf>
    <xf numFmtId="164" fontId="11" fillId="2" borderId="3" xfId="0" applyNumberFormat="1" applyFont="1" applyFill="1" applyBorder="1" applyAlignment="1" applyProtection="1">
      <alignment horizontal="center" vertical="center"/>
    </xf>
    <xf numFmtId="3" fontId="11" fillId="2" borderId="3" xfId="0" applyNumberFormat="1" applyFont="1" applyFill="1" applyBorder="1" applyAlignment="1" applyProtection="1">
      <alignment horizontal="center" vertical="center"/>
    </xf>
    <xf numFmtId="3" fontId="11" fillId="2" borderId="3" xfId="0" applyNumberFormat="1" applyFont="1" applyFill="1" applyBorder="1" applyAlignment="1" applyProtection="1">
      <alignment horizontal="center" vertical="center"/>
      <protection locked="0"/>
    </xf>
    <xf numFmtId="4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3" xfId="0" applyNumberFormat="1" applyFont="1" applyFill="1" applyBorder="1" applyAlignment="1" applyProtection="1">
      <alignment horizontal="center" vertical="center"/>
      <protection locked="0"/>
    </xf>
    <xf numFmtId="164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left" vertical="top" wrapText="1"/>
      <protection locked="0"/>
    </xf>
    <xf numFmtId="3" fontId="3" fillId="7" borderId="3" xfId="0" applyNumberFormat="1" applyFont="1" applyFill="1" applyBorder="1" applyAlignment="1" applyProtection="1">
      <alignment horizontal="center" vertical="center" wrapText="1"/>
    </xf>
    <xf numFmtId="3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49" fontId="6" fillId="0" borderId="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9" xfId="0" applyNumberFormat="1" applyFont="1" applyFill="1" applyBorder="1" applyAlignment="1" applyProtection="1">
      <alignment horizontal="center" vertical="top" wrapText="1"/>
      <protection locked="0"/>
    </xf>
    <xf numFmtId="49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7" xfId="0" applyNumberFormat="1" applyFont="1" applyFill="1" applyBorder="1" applyAlignment="1" applyProtection="1">
      <alignment horizontal="center" vertical="top" wrapText="1"/>
      <protection locked="0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top" wrapText="1"/>
    </xf>
    <xf numFmtId="0" fontId="3" fillId="4" borderId="3" xfId="0" applyFont="1" applyFill="1" applyBorder="1" applyAlignment="1" applyProtection="1">
      <alignment horizontal="center" vertical="center" wrapText="1"/>
    </xf>
    <xf numFmtId="4" fontId="11" fillId="4" borderId="3" xfId="0" applyNumberFormat="1" applyFont="1" applyFill="1" applyBorder="1" applyAlignment="1" applyProtection="1">
      <alignment horizontal="center" vertical="center" wrapText="1"/>
    </xf>
    <xf numFmtId="49" fontId="3" fillId="5" borderId="3" xfId="0" applyNumberFormat="1" applyFont="1" applyFill="1" applyBorder="1" applyAlignment="1" applyProtection="1">
      <alignment horizontal="center" vertical="top" wrapText="1"/>
    </xf>
    <xf numFmtId="0" fontId="3" fillId="5" borderId="3" xfId="0" applyFont="1" applyFill="1" applyBorder="1" applyAlignment="1" applyProtection="1">
      <alignment horizontal="center" vertical="center" wrapText="1"/>
    </xf>
    <xf numFmtId="4" fontId="11" fillId="5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3" fontId="3" fillId="5" borderId="3" xfId="0" applyNumberFormat="1" applyFont="1" applyFill="1" applyBorder="1" applyAlignment="1" applyProtection="1">
      <alignment horizontal="center" vertical="center" wrapText="1"/>
    </xf>
    <xf numFmtId="49" fontId="3" fillId="6" borderId="3" xfId="0" applyNumberFormat="1" applyFont="1" applyFill="1" applyBorder="1" applyAlignment="1" applyProtection="1">
      <alignment horizontal="center" vertical="top" wrapText="1"/>
    </xf>
    <xf numFmtId="0" fontId="3" fillId="6" borderId="3" xfId="0" applyFont="1" applyFill="1" applyBorder="1" applyAlignment="1" applyProtection="1">
      <alignment horizontal="center" vertical="center" wrapText="1"/>
    </xf>
    <xf numFmtId="4" fontId="11" fillId="6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3" fontId="3" fillId="4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top" wrapText="1"/>
    </xf>
    <xf numFmtId="0" fontId="3" fillId="3" borderId="17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</xf>
    <xf numFmtId="0" fontId="3" fillId="3" borderId="18" xfId="0" applyFont="1" applyFill="1" applyBorder="1" applyAlignment="1" applyProtection="1">
      <alignment horizontal="center" vertical="top" wrapText="1"/>
    </xf>
    <xf numFmtId="49" fontId="14" fillId="0" borderId="0" xfId="0" applyNumberFormat="1" applyFont="1" applyAlignment="1" applyProtection="1">
      <alignment horizontal="center" vertical="center"/>
    </xf>
    <xf numFmtId="14" fontId="11" fillId="2" borderId="13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2" xfId="0" applyNumberFormat="1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3" fillId="3" borderId="23" xfId="0" applyFont="1" applyFill="1" applyBorder="1" applyAlignment="1" applyProtection="1">
      <alignment horizontal="center" vertical="top" wrapText="1"/>
    </xf>
    <xf numFmtId="0" fontId="3" fillId="2" borderId="22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23" xfId="0" applyFont="1" applyFill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justify" vertical="top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justify" vertical="top" wrapText="1"/>
      <protection locked="0"/>
    </xf>
    <xf numFmtId="0" fontId="12" fillId="0" borderId="0" xfId="0" applyFont="1" applyFill="1" applyAlignment="1" applyProtection="1">
      <alignment horizontal="justify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right"/>
    </xf>
    <xf numFmtId="0" fontId="11" fillId="3" borderId="4" xfId="0" applyFont="1" applyFill="1" applyBorder="1" applyAlignment="1" applyProtection="1">
      <alignment horizontal="center" vertical="top" wrapText="1"/>
    </xf>
    <xf numFmtId="0" fontId="11" fillId="3" borderId="8" xfId="0" applyFont="1" applyFill="1" applyBorder="1" applyAlignment="1" applyProtection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center" vertical="top" wrapText="1"/>
    </xf>
    <xf numFmtId="0" fontId="11" fillId="2" borderId="8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left" vertical="top" wrapText="1"/>
      <protection locked="0"/>
    </xf>
    <xf numFmtId="49" fontId="11" fillId="0" borderId="9" xfId="0" applyNumberFormat="1" applyFont="1" applyBorder="1" applyAlignment="1" applyProtection="1">
      <alignment horizontal="left" vertical="top" wrapText="1"/>
      <protection locked="0"/>
    </xf>
    <xf numFmtId="49" fontId="11" fillId="0" borderId="7" xfId="0" applyNumberFormat="1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/>
    </xf>
    <xf numFmtId="49" fontId="11" fillId="0" borderId="7" xfId="0" applyNumberFormat="1" applyFont="1" applyFill="1" applyBorder="1" applyAlignment="1" applyProtection="1">
      <alignment horizontal="left" vertical="top" wrapText="1"/>
      <protection locked="0"/>
    </xf>
  </cellXfs>
  <cellStyles count="19">
    <cellStyle name="Гиперссылка" xfId="18" builtinId="8"/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3" xfId="5"/>
    <cellStyle name="Обычный 2 3 2" xfId="6"/>
    <cellStyle name="Обычный 2 4" xfId="7"/>
    <cellStyle name="Обычный 2 5" xfId="8"/>
    <cellStyle name="Обычный 2 6" xfId="9"/>
    <cellStyle name="Обычный 2 6 2" xfId="10"/>
    <cellStyle name="Обычный 2 6 3" xfId="11"/>
    <cellStyle name="Обычный 2 6 3 2" xfId="12"/>
    <cellStyle name="Обычный 2 7" xfId="13"/>
    <cellStyle name="Обычный 2 7 2" xfId="14"/>
    <cellStyle name="Обычный 2 7 2 2" xfId="15"/>
    <cellStyle name="Обычный 2 8" xfId="16"/>
    <cellStyle name="Обычный 2 8 2" xfId="17"/>
  </cellStyles>
  <dxfs count="0"/>
  <tableStyles count="0" defaultTableStyle="TableStyleMedium2" defaultPivotStyle="PivotStyleMedium9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OGV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OGV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0" refreshError="1"/>
      <sheetData sheetId="1">
        <row r="1">
          <cell r="A1" t="str">
            <v>Да</v>
          </cell>
        </row>
        <row r="2">
          <cell r="A2" t="str">
            <v>Нет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hmrn.ru/ga/resursnyy-tsentr/" TargetMode="External"/><Relationship Id="rId3" Type="http://schemas.openxmlformats.org/officeDocument/2006/relationships/hyperlink" Target="http://hmrn.ru/ga/resursnyy-tsentr/predostavlenie-uslug-v-sotsialnoy-sfere/" TargetMode="External"/><Relationship Id="rId7" Type="http://schemas.openxmlformats.org/officeDocument/2006/relationships/hyperlink" Target="http://hmrn.ru/municipal_property/112/?bitrix_include_areas=N" TargetMode="External"/><Relationship Id="rId2" Type="http://schemas.openxmlformats.org/officeDocument/2006/relationships/hyperlink" Target="http://hmrn.ru/ga/resursnyy-tsentr/so-nko-khanty-mansiyskogo-rayona/" TargetMode="External"/><Relationship Id="rId1" Type="http://schemas.openxmlformats.org/officeDocument/2006/relationships/hyperlink" Target="mailto:ovsyannikov@hmrn.ru" TargetMode="External"/><Relationship Id="rId6" Type="http://schemas.openxmlformats.org/officeDocument/2006/relationships/hyperlink" Target="http://hmrn.ru/municipal_property/perechen-imushchestva-dlya-predostavleniya-sotsialno-orientirovannym-nekomercheskim-organizatsiyam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hmrn.ru/ga/resursnyy-tsentr/predostavlenie-uslug-v-sotsialnoy-sfere/" TargetMode="External"/><Relationship Id="rId10" Type="http://schemas.openxmlformats.org/officeDocument/2006/relationships/hyperlink" Target="http://hmrn.ru/ga/resursnyy-tsentr/" TargetMode="External"/><Relationship Id="rId4" Type="http://schemas.openxmlformats.org/officeDocument/2006/relationships/hyperlink" Target="http://hmrn.ru/ga/resursnyy-tsentr/predostavlenie-uslug-v-sotsialnoy-sfere/" TargetMode="External"/><Relationship Id="rId9" Type="http://schemas.openxmlformats.org/officeDocument/2006/relationships/hyperlink" Target="http://hmrn.ru/ga/?ELEMENT_ID=7269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in-edu@hmr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6"/>
  <sheetViews>
    <sheetView zoomScale="70" zoomScaleNormal="70" workbookViewId="0">
      <selection activeCell="G19" sqref="G19"/>
    </sheetView>
  </sheetViews>
  <sheetFormatPr defaultRowHeight="20.25" x14ac:dyDescent="0.3"/>
  <cols>
    <col min="1" max="14" width="11.42578125" style="11" customWidth="1"/>
    <col min="15" max="16384" width="9.140625" style="11"/>
  </cols>
  <sheetData>
    <row r="1" spans="1:14" x14ac:dyDescent="0.3">
      <c r="K1" s="12"/>
      <c r="L1" s="13" t="s">
        <v>190</v>
      </c>
    </row>
    <row r="2" spans="1:14" x14ac:dyDescent="0.3">
      <c r="K2" s="12"/>
      <c r="L2" s="13" t="s">
        <v>512</v>
      </c>
    </row>
    <row r="9" spans="1:14" s="14" customFormat="1" ht="23.25" x14ac:dyDescent="0.35">
      <c r="A9" s="299" t="s">
        <v>39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</row>
    <row r="10" spans="1:14" s="14" customFormat="1" ht="23.25" x14ac:dyDescent="0.35">
      <c r="A10" s="299" t="s">
        <v>38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15"/>
      <c r="N10" s="15"/>
    </row>
    <row r="11" spans="1:14" s="14" customFormat="1" ht="23.25" x14ac:dyDescent="0.35">
      <c r="A11" s="16"/>
      <c r="B11" s="16"/>
      <c r="C11" s="16"/>
      <c r="D11" s="300" t="s">
        <v>28</v>
      </c>
      <c r="E11" s="300"/>
      <c r="F11" s="300"/>
      <c r="G11" s="300"/>
      <c r="H11" s="300"/>
      <c r="I11" s="300"/>
      <c r="J11" s="16"/>
      <c r="K11" s="16"/>
      <c r="L11" s="16"/>
      <c r="M11" s="16"/>
      <c r="N11" s="16"/>
    </row>
    <row r="12" spans="1:14" x14ac:dyDescent="0.3">
      <c r="B12" s="17"/>
      <c r="D12" s="301" t="s">
        <v>0</v>
      </c>
      <c r="E12" s="301"/>
      <c r="F12" s="301"/>
      <c r="G12" s="301"/>
      <c r="H12" s="301"/>
      <c r="I12" s="301"/>
      <c r="J12" s="17"/>
      <c r="K12" s="17"/>
      <c r="L12" s="18"/>
      <c r="M12" s="18"/>
      <c r="N12" s="18"/>
    </row>
    <row r="13" spans="1:14" s="14" customFormat="1" ht="23.25" x14ac:dyDescent="0.35">
      <c r="A13" s="299" t="s">
        <v>35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15"/>
      <c r="N13" s="15"/>
    </row>
    <row r="14" spans="1:14" s="14" customFormat="1" ht="23.25" x14ac:dyDescent="0.35">
      <c r="A14" s="299" t="s">
        <v>36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15"/>
      <c r="N14" s="15"/>
    </row>
    <row r="15" spans="1:14" s="14" customFormat="1" ht="23.25" x14ac:dyDescent="0.35">
      <c r="A15" s="299" t="s">
        <v>37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15"/>
      <c r="N15" s="15"/>
    </row>
    <row r="16" spans="1:14" s="14" customFormat="1" ht="23.25" x14ac:dyDescent="0.35">
      <c r="A16" s="15"/>
      <c r="B16" s="15"/>
      <c r="C16" s="15"/>
      <c r="D16" s="15"/>
      <c r="F16" s="19" t="s">
        <v>5</v>
      </c>
      <c r="G16" s="20" t="s">
        <v>2</v>
      </c>
      <c r="H16" s="20">
        <v>2023</v>
      </c>
      <c r="I16" s="21" t="s">
        <v>6</v>
      </c>
      <c r="J16" s="15"/>
      <c r="K16" s="15"/>
      <c r="L16" s="15"/>
      <c r="M16" s="15"/>
      <c r="N16" s="15"/>
    </row>
  </sheetData>
  <dataConsolidate/>
  <mergeCells count="7">
    <mergeCell ref="A14:L14"/>
    <mergeCell ref="A15:L15"/>
    <mergeCell ref="D11:I11"/>
    <mergeCell ref="D12:I12"/>
    <mergeCell ref="A9:L9"/>
    <mergeCell ref="A10:L10"/>
    <mergeCell ref="A13:L13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>
      <pane ySplit="4" topLeftCell="A5" activePane="bottomLeft" state="frozen"/>
      <selection pane="bottomLeft" activeCell="G16" sqref="G16:G18"/>
    </sheetView>
  </sheetViews>
  <sheetFormatPr defaultRowHeight="15.75" x14ac:dyDescent="0.25"/>
  <cols>
    <col min="1" max="1" width="10.7109375" style="29" bestFit="1" customWidth="1"/>
    <col min="2" max="2" width="11.28515625" style="29" bestFit="1" customWidth="1"/>
    <col min="3" max="3" width="10.140625" style="29" bestFit="1" customWidth="1"/>
    <col min="4" max="4" width="10.28515625" style="29" bestFit="1" customWidth="1"/>
    <col min="5" max="5" width="9.5703125" style="29" bestFit="1" customWidth="1"/>
    <col min="6" max="6" width="10.28515625" style="29" bestFit="1" customWidth="1"/>
    <col min="7" max="7" width="84.140625" style="29" customWidth="1"/>
    <col min="8" max="8" width="9.140625" style="29" customWidth="1"/>
    <col min="9" max="16384" width="9.140625" style="29"/>
  </cols>
  <sheetData>
    <row r="1" spans="1:13" ht="16.5" x14ac:dyDescent="0.25">
      <c r="A1" s="439" t="s">
        <v>177</v>
      </c>
      <c r="B1" s="439"/>
      <c r="C1" s="439"/>
      <c r="D1" s="439"/>
      <c r="E1" s="439"/>
      <c r="F1" s="439"/>
      <c r="G1" s="439"/>
      <c r="H1" s="55"/>
      <c r="I1" s="55"/>
      <c r="J1" s="55"/>
      <c r="K1" s="55"/>
      <c r="L1" s="55"/>
      <c r="M1" s="55"/>
    </row>
    <row r="2" spans="1:13" ht="16.5" x14ac:dyDescent="0.25">
      <c r="A2" s="439" t="s">
        <v>182</v>
      </c>
      <c r="B2" s="439"/>
      <c r="C2" s="439"/>
      <c r="D2" s="439"/>
      <c r="E2" s="439"/>
      <c r="F2" s="439"/>
      <c r="G2" s="439"/>
      <c r="H2" s="55"/>
      <c r="I2" s="55"/>
      <c r="J2" s="55"/>
      <c r="K2" s="55"/>
      <c r="L2" s="55"/>
      <c r="M2" s="55"/>
    </row>
    <row r="4" spans="1:13" ht="26.25" customHeight="1" x14ac:dyDescent="0.25">
      <c r="A4" s="56" t="s">
        <v>171</v>
      </c>
      <c r="B4" s="57" t="s">
        <v>172</v>
      </c>
      <c r="C4" s="56" t="s">
        <v>173</v>
      </c>
      <c r="D4" s="56" t="s">
        <v>174</v>
      </c>
      <c r="E4" s="58" t="s">
        <v>184</v>
      </c>
      <c r="F4" s="58" t="s">
        <v>370</v>
      </c>
      <c r="G4" s="56" t="s">
        <v>176</v>
      </c>
    </row>
    <row r="5" spans="1:13" s="31" customFormat="1" ht="54" customHeight="1" x14ac:dyDescent="0.25">
      <c r="A5" s="430" t="s">
        <v>175</v>
      </c>
      <c r="B5" s="60" t="s">
        <v>351</v>
      </c>
      <c r="C5" s="441"/>
      <c r="D5" s="433" t="s">
        <v>180</v>
      </c>
      <c r="E5" s="433"/>
      <c r="F5" s="433" t="s">
        <v>180</v>
      </c>
      <c r="G5" s="443" t="s">
        <v>409</v>
      </c>
    </row>
    <row r="6" spans="1:13" s="31" customFormat="1" ht="54" customHeight="1" x14ac:dyDescent="0.25">
      <c r="A6" s="431"/>
      <c r="B6" s="61" t="s">
        <v>408</v>
      </c>
      <c r="C6" s="440"/>
      <c r="D6" s="434"/>
      <c r="E6" s="434"/>
      <c r="F6" s="434"/>
      <c r="G6" s="444"/>
    </row>
    <row r="7" spans="1:13" s="31" customFormat="1" ht="54" customHeight="1" x14ac:dyDescent="0.25">
      <c r="A7" s="432"/>
      <c r="B7" s="62" t="s">
        <v>352</v>
      </c>
      <c r="C7" s="442"/>
      <c r="D7" s="435"/>
      <c r="E7" s="435"/>
      <c r="F7" s="435"/>
      <c r="G7" s="445"/>
    </row>
    <row r="8" spans="1:13" s="31" customFormat="1" ht="17.25" customHeight="1" x14ac:dyDescent="0.25">
      <c r="A8" s="60" t="s">
        <v>233</v>
      </c>
      <c r="B8" s="440" t="s">
        <v>181</v>
      </c>
      <c r="C8" s="433" t="s">
        <v>180</v>
      </c>
      <c r="D8" s="433"/>
      <c r="E8" s="433" t="s">
        <v>180</v>
      </c>
      <c r="F8" s="433"/>
      <c r="G8" s="436" t="s">
        <v>183</v>
      </c>
    </row>
    <row r="9" spans="1:13" s="31" customFormat="1" ht="17.25" customHeight="1" x14ac:dyDescent="0.25">
      <c r="A9" s="61" t="s">
        <v>234</v>
      </c>
      <c r="B9" s="440"/>
      <c r="C9" s="434"/>
      <c r="D9" s="434"/>
      <c r="E9" s="434"/>
      <c r="F9" s="434"/>
      <c r="G9" s="437"/>
    </row>
    <row r="10" spans="1:13" s="31" customFormat="1" ht="17.25" customHeight="1" x14ac:dyDescent="0.25">
      <c r="A10" s="61" t="s">
        <v>178</v>
      </c>
      <c r="B10" s="440"/>
      <c r="C10" s="434"/>
      <c r="D10" s="434"/>
      <c r="E10" s="434"/>
      <c r="F10" s="434"/>
      <c r="G10" s="437"/>
    </row>
    <row r="11" spans="1:13" s="31" customFormat="1" ht="17.25" customHeight="1" x14ac:dyDescent="0.25">
      <c r="A11" s="61" t="s">
        <v>179</v>
      </c>
      <c r="B11" s="440"/>
      <c r="C11" s="434"/>
      <c r="D11" s="434"/>
      <c r="E11" s="434"/>
      <c r="F11" s="434"/>
      <c r="G11" s="437"/>
    </row>
    <row r="12" spans="1:13" s="31" customFormat="1" ht="32.25" customHeight="1" x14ac:dyDescent="0.25">
      <c r="A12" s="430" t="s">
        <v>235</v>
      </c>
      <c r="B12" s="60" t="s">
        <v>353</v>
      </c>
      <c r="C12" s="433"/>
      <c r="D12" s="433"/>
      <c r="E12" s="433"/>
      <c r="F12" s="433"/>
      <c r="G12" s="436" t="s">
        <v>410</v>
      </c>
    </row>
    <row r="13" spans="1:13" s="31" customFormat="1" ht="32.25" customHeight="1" x14ac:dyDescent="0.25">
      <c r="A13" s="431"/>
      <c r="B13" s="61" t="s">
        <v>354</v>
      </c>
      <c r="C13" s="434"/>
      <c r="D13" s="434"/>
      <c r="E13" s="434"/>
      <c r="F13" s="434"/>
      <c r="G13" s="437"/>
    </row>
    <row r="14" spans="1:13" s="31" customFormat="1" ht="32.25" customHeight="1" x14ac:dyDescent="0.25">
      <c r="A14" s="431"/>
      <c r="B14" s="61" t="s">
        <v>400</v>
      </c>
      <c r="C14" s="434"/>
      <c r="D14" s="434"/>
      <c r="E14" s="434"/>
      <c r="F14" s="434"/>
      <c r="G14" s="437"/>
    </row>
    <row r="15" spans="1:13" s="31" customFormat="1" ht="32.25" customHeight="1" x14ac:dyDescent="0.25">
      <c r="A15" s="432"/>
      <c r="B15" s="62" t="s">
        <v>178</v>
      </c>
      <c r="C15" s="435"/>
      <c r="D15" s="435"/>
      <c r="E15" s="435"/>
      <c r="F15" s="435"/>
      <c r="G15" s="438"/>
    </row>
    <row r="16" spans="1:13" s="31" customFormat="1" ht="21" customHeight="1" x14ac:dyDescent="0.25">
      <c r="A16" s="430" t="s">
        <v>236</v>
      </c>
      <c r="B16" s="60" t="s">
        <v>355</v>
      </c>
      <c r="C16" s="433"/>
      <c r="D16" s="433"/>
      <c r="E16" s="433"/>
      <c r="F16" s="433"/>
      <c r="G16" s="436" t="s">
        <v>411</v>
      </c>
    </row>
    <row r="17" spans="1:7" s="31" customFormat="1" ht="21" customHeight="1" x14ac:dyDescent="0.25">
      <c r="A17" s="431"/>
      <c r="B17" s="61" t="s">
        <v>401</v>
      </c>
      <c r="C17" s="434"/>
      <c r="D17" s="434"/>
      <c r="E17" s="434"/>
      <c r="F17" s="434"/>
      <c r="G17" s="437"/>
    </row>
    <row r="18" spans="1:7" s="31" customFormat="1" ht="21" customHeight="1" x14ac:dyDescent="0.25">
      <c r="A18" s="432"/>
      <c r="B18" s="62" t="s">
        <v>234</v>
      </c>
      <c r="C18" s="435"/>
      <c r="D18" s="435"/>
      <c r="E18" s="435"/>
      <c r="F18" s="435"/>
      <c r="G18" s="438"/>
    </row>
    <row r="19" spans="1:7" s="31" customFormat="1" ht="83.25" customHeight="1" x14ac:dyDescent="0.25">
      <c r="A19" s="58" t="s">
        <v>237</v>
      </c>
      <c r="B19" s="58" t="s">
        <v>356</v>
      </c>
      <c r="C19" s="58"/>
      <c r="D19" s="58"/>
      <c r="E19" s="58"/>
      <c r="F19" s="58"/>
      <c r="G19" s="63" t="s">
        <v>191</v>
      </c>
    </row>
    <row r="20" spans="1:7" x14ac:dyDescent="0.25">
      <c r="A20" s="59"/>
      <c r="B20" s="59"/>
      <c r="C20" s="59"/>
      <c r="D20" s="59"/>
      <c r="E20" s="59"/>
      <c r="F20" s="59"/>
      <c r="G20" s="59"/>
    </row>
    <row r="21" spans="1:7" x14ac:dyDescent="0.25">
      <c r="A21" s="59"/>
      <c r="B21" s="59"/>
      <c r="C21" s="59"/>
      <c r="D21" s="59"/>
      <c r="E21" s="59"/>
      <c r="F21" s="59"/>
      <c r="G21" s="59"/>
    </row>
    <row r="22" spans="1:7" x14ac:dyDescent="0.25">
      <c r="A22" s="59"/>
      <c r="B22" s="59"/>
      <c r="C22" s="59"/>
      <c r="D22" s="59"/>
      <c r="E22" s="59"/>
      <c r="F22" s="59"/>
      <c r="G22" s="59"/>
    </row>
    <row r="23" spans="1:7" x14ac:dyDescent="0.25">
      <c r="A23" s="59"/>
      <c r="B23" s="59"/>
      <c r="C23" s="59"/>
      <c r="D23" s="59"/>
      <c r="E23" s="59"/>
      <c r="F23" s="59"/>
      <c r="G23" s="59"/>
    </row>
    <row r="24" spans="1:7" x14ac:dyDescent="0.25">
      <c r="A24" s="59"/>
      <c r="B24" s="59"/>
      <c r="C24" s="59"/>
      <c r="D24" s="59"/>
      <c r="E24" s="59"/>
      <c r="F24" s="59"/>
      <c r="G24" s="59"/>
    </row>
    <row r="25" spans="1:7" x14ac:dyDescent="0.25">
      <c r="A25" s="59"/>
      <c r="B25" s="59"/>
      <c r="C25" s="59"/>
      <c r="D25" s="59"/>
      <c r="E25" s="59"/>
      <c r="F25" s="59"/>
      <c r="G25" s="59"/>
    </row>
    <row r="26" spans="1:7" x14ac:dyDescent="0.25">
      <c r="A26" s="59"/>
      <c r="B26" s="59"/>
      <c r="C26" s="59"/>
      <c r="D26" s="59"/>
      <c r="E26" s="59"/>
      <c r="F26" s="59"/>
      <c r="G26" s="59"/>
    </row>
    <row r="27" spans="1:7" x14ac:dyDescent="0.25">
      <c r="A27" s="59"/>
      <c r="B27" s="59"/>
      <c r="C27" s="59"/>
      <c r="D27" s="59"/>
      <c r="E27" s="59"/>
      <c r="F27" s="59"/>
      <c r="G27" s="59"/>
    </row>
    <row r="28" spans="1:7" x14ac:dyDescent="0.25">
      <c r="A28" s="59"/>
      <c r="B28" s="59"/>
      <c r="C28" s="59"/>
      <c r="D28" s="59"/>
      <c r="E28" s="59"/>
      <c r="F28" s="59"/>
      <c r="G28" s="59"/>
    </row>
    <row r="29" spans="1:7" x14ac:dyDescent="0.25">
      <c r="A29" s="59"/>
      <c r="B29" s="59"/>
      <c r="C29" s="59"/>
      <c r="D29" s="59"/>
      <c r="E29" s="59"/>
      <c r="F29" s="59"/>
      <c r="G29" s="59"/>
    </row>
    <row r="30" spans="1:7" x14ac:dyDescent="0.25">
      <c r="A30" s="59"/>
      <c r="B30" s="59"/>
      <c r="C30" s="59"/>
      <c r="D30" s="59"/>
      <c r="E30" s="59"/>
      <c r="F30" s="59"/>
      <c r="G30" s="59"/>
    </row>
    <row r="31" spans="1:7" x14ac:dyDescent="0.25">
      <c r="A31" s="59"/>
      <c r="B31" s="59"/>
      <c r="C31" s="59"/>
      <c r="D31" s="59"/>
      <c r="E31" s="59"/>
      <c r="F31" s="59"/>
      <c r="G31" s="59"/>
    </row>
    <row r="32" spans="1:7" x14ac:dyDescent="0.25">
      <c r="A32" s="59"/>
      <c r="B32" s="59"/>
      <c r="C32" s="59"/>
      <c r="D32" s="59"/>
      <c r="E32" s="59"/>
      <c r="F32" s="59"/>
      <c r="G32" s="59"/>
    </row>
    <row r="33" spans="1:7" x14ac:dyDescent="0.25">
      <c r="A33" s="59"/>
      <c r="B33" s="59"/>
      <c r="C33" s="59"/>
      <c r="D33" s="59"/>
      <c r="E33" s="59"/>
      <c r="F33" s="59"/>
      <c r="G33" s="59"/>
    </row>
    <row r="34" spans="1:7" x14ac:dyDescent="0.25">
      <c r="A34" s="59"/>
      <c r="B34" s="59"/>
      <c r="C34" s="59"/>
      <c r="D34" s="59"/>
      <c r="E34" s="59"/>
      <c r="F34" s="59"/>
      <c r="G34" s="59"/>
    </row>
    <row r="35" spans="1:7" x14ac:dyDescent="0.25">
      <c r="A35" s="59"/>
      <c r="B35" s="59"/>
      <c r="C35" s="59"/>
      <c r="D35" s="59"/>
      <c r="E35" s="59"/>
      <c r="F35" s="59"/>
      <c r="G35" s="59"/>
    </row>
    <row r="36" spans="1:7" x14ac:dyDescent="0.25">
      <c r="A36" s="59"/>
      <c r="B36" s="59"/>
      <c r="C36" s="59"/>
      <c r="D36" s="59"/>
      <c r="E36" s="59"/>
      <c r="F36" s="59"/>
      <c r="G36" s="59"/>
    </row>
    <row r="37" spans="1:7" x14ac:dyDescent="0.25">
      <c r="A37" s="59"/>
      <c r="B37" s="59"/>
      <c r="C37" s="59"/>
      <c r="D37" s="59"/>
      <c r="E37" s="59"/>
      <c r="F37" s="59"/>
      <c r="G37" s="59"/>
    </row>
    <row r="38" spans="1:7" x14ac:dyDescent="0.25">
      <c r="A38" s="59"/>
      <c r="B38" s="59"/>
      <c r="C38" s="59"/>
      <c r="D38" s="59"/>
      <c r="E38" s="59"/>
      <c r="F38" s="59"/>
      <c r="G38" s="59"/>
    </row>
    <row r="39" spans="1:7" x14ac:dyDescent="0.25">
      <c r="A39" s="59"/>
      <c r="B39" s="59"/>
      <c r="C39" s="59"/>
      <c r="D39" s="59"/>
      <c r="E39" s="59"/>
      <c r="F39" s="59"/>
      <c r="G39" s="59"/>
    </row>
    <row r="40" spans="1:7" x14ac:dyDescent="0.25">
      <c r="A40" s="59"/>
      <c r="B40" s="59"/>
      <c r="C40" s="59"/>
      <c r="D40" s="59"/>
      <c r="E40" s="59"/>
      <c r="F40" s="59"/>
      <c r="G40" s="59"/>
    </row>
    <row r="41" spans="1:7" x14ac:dyDescent="0.25">
      <c r="A41" s="59"/>
      <c r="B41" s="59"/>
      <c r="C41" s="59"/>
      <c r="D41" s="59"/>
      <c r="E41" s="59"/>
      <c r="F41" s="59"/>
      <c r="G41" s="59"/>
    </row>
    <row r="42" spans="1:7" x14ac:dyDescent="0.25">
      <c r="A42" s="59"/>
      <c r="B42" s="59"/>
      <c r="C42" s="59"/>
      <c r="D42" s="59"/>
      <c r="E42" s="59"/>
      <c r="F42" s="59"/>
      <c r="G42" s="59"/>
    </row>
    <row r="43" spans="1:7" x14ac:dyDescent="0.25">
      <c r="A43" s="59"/>
      <c r="B43" s="59"/>
      <c r="C43" s="59"/>
      <c r="D43" s="59"/>
      <c r="E43" s="59"/>
      <c r="F43" s="59"/>
      <c r="G43" s="59"/>
    </row>
    <row r="44" spans="1:7" x14ac:dyDescent="0.25">
      <c r="A44" s="59"/>
      <c r="B44" s="59"/>
      <c r="C44" s="59"/>
      <c r="D44" s="59"/>
      <c r="E44" s="59"/>
      <c r="F44" s="59"/>
      <c r="G44" s="59"/>
    </row>
    <row r="45" spans="1:7" x14ac:dyDescent="0.25">
      <c r="A45" s="59"/>
      <c r="B45" s="59"/>
      <c r="C45" s="59"/>
      <c r="D45" s="59"/>
      <c r="E45" s="59"/>
      <c r="F45" s="59"/>
      <c r="G45" s="59"/>
    </row>
    <row r="46" spans="1:7" x14ac:dyDescent="0.25">
      <c r="A46" s="59"/>
      <c r="B46" s="59"/>
      <c r="C46" s="59"/>
      <c r="D46" s="59"/>
      <c r="E46" s="59"/>
      <c r="F46" s="59"/>
      <c r="G46" s="59"/>
    </row>
    <row r="47" spans="1:7" x14ac:dyDescent="0.25">
      <c r="A47" s="59"/>
      <c r="B47" s="59"/>
      <c r="C47" s="59"/>
      <c r="D47" s="59"/>
      <c r="E47" s="59"/>
      <c r="F47" s="59"/>
      <c r="G47" s="59"/>
    </row>
    <row r="48" spans="1:7" x14ac:dyDescent="0.25">
      <c r="A48" s="59"/>
      <c r="B48" s="59"/>
      <c r="C48" s="59"/>
      <c r="D48" s="59"/>
      <c r="E48" s="59"/>
      <c r="F48" s="59"/>
      <c r="G48" s="59"/>
    </row>
    <row r="49" spans="1:7" x14ac:dyDescent="0.25">
      <c r="A49" s="59"/>
      <c r="B49" s="59"/>
      <c r="C49" s="59"/>
      <c r="D49" s="59"/>
      <c r="E49" s="59"/>
      <c r="F49" s="59"/>
      <c r="G49" s="59"/>
    </row>
    <row r="50" spans="1:7" x14ac:dyDescent="0.25">
      <c r="A50" s="59"/>
      <c r="B50" s="59"/>
      <c r="C50" s="59"/>
      <c r="D50" s="59"/>
      <c r="E50" s="59"/>
      <c r="F50" s="59"/>
      <c r="G50" s="59"/>
    </row>
    <row r="51" spans="1:7" x14ac:dyDescent="0.25">
      <c r="A51" s="59"/>
      <c r="B51" s="59"/>
      <c r="C51" s="59"/>
      <c r="D51" s="59"/>
      <c r="E51" s="59"/>
      <c r="F51" s="59"/>
      <c r="G51" s="59"/>
    </row>
    <row r="52" spans="1:7" x14ac:dyDescent="0.25">
      <c r="A52" s="59"/>
      <c r="B52" s="59"/>
      <c r="C52" s="59"/>
      <c r="D52" s="59"/>
      <c r="E52" s="59"/>
      <c r="F52" s="59"/>
      <c r="G52" s="59"/>
    </row>
    <row r="53" spans="1:7" x14ac:dyDescent="0.25">
      <c r="A53" s="59"/>
      <c r="B53" s="59"/>
      <c r="C53" s="59"/>
      <c r="D53" s="59"/>
      <c r="E53" s="59"/>
      <c r="F53" s="59"/>
      <c r="G53" s="59"/>
    </row>
    <row r="54" spans="1:7" x14ac:dyDescent="0.25">
      <c r="A54" s="59"/>
      <c r="B54" s="59"/>
      <c r="C54" s="59"/>
      <c r="D54" s="59"/>
      <c r="E54" s="59"/>
      <c r="F54" s="59"/>
      <c r="G54" s="59"/>
    </row>
    <row r="55" spans="1:7" x14ac:dyDescent="0.25">
      <c r="A55" s="59"/>
      <c r="B55" s="59"/>
      <c r="C55" s="59"/>
      <c r="D55" s="59"/>
      <c r="E55" s="59"/>
      <c r="F55" s="59"/>
      <c r="G55" s="59"/>
    </row>
    <row r="56" spans="1:7" x14ac:dyDescent="0.25">
      <c r="A56" s="59"/>
      <c r="B56" s="59"/>
      <c r="C56" s="59"/>
      <c r="D56" s="59"/>
      <c r="E56" s="59"/>
      <c r="F56" s="59"/>
      <c r="G56" s="59"/>
    </row>
    <row r="57" spans="1:7" x14ac:dyDescent="0.25">
      <c r="A57" s="59"/>
      <c r="B57" s="59"/>
      <c r="C57" s="59"/>
      <c r="D57" s="59"/>
      <c r="E57" s="59"/>
      <c r="F57" s="59"/>
      <c r="G57" s="59"/>
    </row>
    <row r="58" spans="1:7" x14ac:dyDescent="0.25">
      <c r="A58" s="59"/>
      <c r="B58" s="59"/>
      <c r="C58" s="59"/>
      <c r="D58" s="59"/>
      <c r="E58" s="59"/>
      <c r="F58" s="59"/>
      <c r="G58" s="59"/>
    </row>
    <row r="59" spans="1:7" x14ac:dyDescent="0.25">
      <c r="A59" s="59"/>
      <c r="B59" s="59"/>
      <c r="C59" s="59"/>
      <c r="D59" s="59"/>
      <c r="E59" s="59"/>
      <c r="F59" s="59"/>
      <c r="G59" s="59"/>
    </row>
    <row r="60" spans="1:7" x14ac:dyDescent="0.25">
      <c r="A60" s="59"/>
      <c r="B60" s="59"/>
      <c r="C60" s="59"/>
      <c r="D60" s="59"/>
      <c r="E60" s="59"/>
      <c r="F60" s="59"/>
      <c r="G60" s="59"/>
    </row>
    <row r="61" spans="1:7" x14ac:dyDescent="0.25">
      <c r="A61" s="59"/>
      <c r="B61" s="59"/>
      <c r="C61" s="59"/>
      <c r="D61" s="59"/>
      <c r="E61" s="59"/>
      <c r="F61" s="59"/>
      <c r="G61" s="59"/>
    </row>
    <row r="62" spans="1:7" x14ac:dyDescent="0.25">
      <c r="A62" s="59"/>
      <c r="B62" s="59"/>
      <c r="C62" s="59"/>
      <c r="D62" s="59"/>
      <c r="E62" s="59"/>
      <c r="F62" s="59"/>
      <c r="G62" s="59"/>
    </row>
    <row r="63" spans="1:7" x14ac:dyDescent="0.25">
      <c r="A63" s="59"/>
      <c r="B63" s="59"/>
      <c r="C63" s="59"/>
      <c r="D63" s="59"/>
      <c r="E63" s="59"/>
      <c r="F63" s="59"/>
      <c r="G63" s="59"/>
    </row>
    <row r="64" spans="1:7" x14ac:dyDescent="0.25">
      <c r="A64" s="59"/>
      <c r="B64" s="59"/>
      <c r="C64" s="59"/>
      <c r="D64" s="59"/>
      <c r="E64" s="59"/>
      <c r="F64" s="59"/>
      <c r="G64" s="59"/>
    </row>
    <row r="65" spans="1:7" x14ac:dyDescent="0.25">
      <c r="A65" s="59"/>
      <c r="B65" s="59"/>
      <c r="C65" s="59"/>
      <c r="D65" s="59"/>
      <c r="E65" s="59"/>
      <c r="F65" s="59"/>
      <c r="G65" s="59"/>
    </row>
    <row r="66" spans="1:7" x14ac:dyDescent="0.25">
      <c r="A66" s="59"/>
      <c r="B66" s="59"/>
      <c r="C66" s="59"/>
      <c r="D66" s="59"/>
      <c r="E66" s="59"/>
      <c r="F66" s="59"/>
      <c r="G66" s="59"/>
    </row>
    <row r="67" spans="1:7" x14ac:dyDescent="0.25">
      <c r="A67" s="59"/>
      <c r="B67" s="59"/>
      <c r="C67" s="59"/>
      <c r="D67" s="59"/>
      <c r="E67" s="59"/>
      <c r="F67" s="59"/>
      <c r="G67" s="59"/>
    </row>
    <row r="68" spans="1:7" x14ac:dyDescent="0.25">
      <c r="A68" s="59"/>
      <c r="B68" s="59"/>
      <c r="C68" s="59"/>
      <c r="D68" s="59"/>
      <c r="E68" s="59"/>
      <c r="F68" s="59"/>
      <c r="G68" s="59"/>
    </row>
    <row r="69" spans="1:7" x14ac:dyDescent="0.25">
      <c r="A69" s="59"/>
      <c r="B69" s="59"/>
      <c r="C69" s="59"/>
      <c r="D69" s="59"/>
      <c r="E69" s="59"/>
      <c r="F69" s="59"/>
      <c r="G69" s="59"/>
    </row>
    <row r="70" spans="1:7" x14ac:dyDescent="0.25">
      <c r="A70" s="59"/>
      <c r="B70" s="59"/>
      <c r="C70" s="59"/>
      <c r="D70" s="59"/>
      <c r="E70" s="59"/>
      <c r="F70" s="59"/>
      <c r="G70" s="59"/>
    </row>
    <row r="71" spans="1:7" x14ac:dyDescent="0.25">
      <c r="A71" s="59"/>
      <c r="B71" s="59"/>
      <c r="C71" s="59"/>
      <c r="D71" s="59"/>
      <c r="E71" s="59"/>
      <c r="F71" s="59"/>
      <c r="G71" s="59"/>
    </row>
    <row r="72" spans="1:7" x14ac:dyDescent="0.25">
      <c r="A72" s="59"/>
      <c r="B72" s="59"/>
      <c r="C72" s="59"/>
      <c r="D72" s="59"/>
      <c r="E72" s="59"/>
      <c r="F72" s="59"/>
      <c r="G72" s="59"/>
    </row>
    <row r="73" spans="1:7" x14ac:dyDescent="0.25">
      <c r="A73" s="59"/>
      <c r="B73" s="59"/>
      <c r="C73" s="59"/>
      <c r="D73" s="59"/>
      <c r="E73" s="59"/>
      <c r="F73" s="59"/>
      <c r="G73" s="59"/>
    </row>
    <row r="74" spans="1:7" x14ac:dyDescent="0.25">
      <c r="A74" s="59"/>
      <c r="B74" s="59"/>
      <c r="C74" s="59"/>
      <c r="D74" s="59"/>
      <c r="E74" s="59"/>
      <c r="F74" s="59"/>
      <c r="G74" s="59"/>
    </row>
    <row r="75" spans="1:7" x14ac:dyDescent="0.25">
      <c r="A75" s="59"/>
      <c r="B75" s="59"/>
      <c r="C75" s="59"/>
      <c r="D75" s="59"/>
      <c r="E75" s="59"/>
      <c r="F75" s="59"/>
      <c r="G75" s="59"/>
    </row>
    <row r="76" spans="1:7" x14ac:dyDescent="0.25">
      <c r="A76" s="59"/>
      <c r="B76" s="59"/>
      <c r="C76" s="59"/>
      <c r="D76" s="59"/>
      <c r="E76" s="59"/>
      <c r="F76" s="59"/>
      <c r="G76" s="59"/>
    </row>
    <row r="77" spans="1:7" x14ac:dyDescent="0.25">
      <c r="A77" s="59"/>
      <c r="B77" s="59"/>
      <c r="C77" s="59"/>
      <c r="D77" s="59"/>
      <c r="E77" s="59"/>
      <c r="F77" s="59"/>
      <c r="G77" s="59"/>
    </row>
    <row r="78" spans="1:7" x14ac:dyDescent="0.25">
      <c r="A78" s="59"/>
      <c r="B78" s="59"/>
      <c r="C78" s="59"/>
      <c r="D78" s="59"/>
      <c r="E78" s="59"/>
      <c r="F78" s="59"/>
      <c r="G78" s="59"/>
    </row>
    <row r="79" spans="1:7" x14ac:dyDescent="0.25">
      <c r="A79" s="59"/>
      <c r="B79" s="59"/>
      <c r="C79" s="59"/>
      <c r="D79" s="59"/>
      <c r="E79" s="59"/>
      <c r="F79" s="59"/>
      <c r="G79" s="59"/>
    </row>
  </sheetData>
  <mergeCells count="26">
    <mergeCell ref="A1:G1"/>
    <mergeCell ref="A2:G2"/>
    <mergeCell ref="B8:B11"/>
    <mergeCell ref="C8:C11"/>
    <mergeCell ref="D8:D11"/>
    <mergeCell ref="F8:F11"/>
    <mergeCell ref="G8:G11"/>
    <mergeCell ref="A5:A7"/>
    <mergeCell ref="C5:C7"/>
    <mergeCell ref="D5:D7"/>
    <mergeCell ref="F5:F7"/>
    <mergeCell ref="G5:G7"/>
    <mergeCell ref="E5:E7"/>
    <mergeCell ref="E8:E11"/>
    <mergeCell ref="A16:A18"/>
    <mergeCell ref="C16:C18"/>
    <mergeCell ref="D16:D18"/>
    <mergeCell ref="F16:F18"/>
    <mergeCell ref="G16:G18"/>
    <mergeCell ref="E16:E18"/>
    <mergeCell ref="A12:A15"/>
    <mergeCell ref="C12:C15"/>
    <mergeCell ref="D12:D15"/>
    <mergeCell ref="F12:F15"/>
    <mergeCell ref="G12:G15"/>
    <mergeCell ref="E12:E15"/>
  </mergeCells>
  <pageMargins left="0.59055118110236227" right="0.39370078740157483" top="0.39370078740157483" bottom="0.39370078740157483" header="0.31496062992125984" footer="0.31496062992125984"/>
  <pageSetup paperSize="9" scale="9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H57"/>
  <sheetViews>
    <sheetView zoomScaleNormal="100" workbookViewId="0"/>
  </sheetViews>
  <sheetFormatPr defaultRowHeight="18.75" x14ac:dyDescent="0.3"/>
  <cols>
    <col min="1" max="1" width="10.5703125" style="1" bestFit="1" customWidth="1"/>
    <col min="2" max="2" width="6.42578125" style="1" bestFit="1" customWidth="1"/>
    <col min="3" max="3" width="32.28515625" style="2" bestFit="1" customWidth="1"/>
    <col min="4" max="4" width="13" style="5" bestFit="1" customWidth="1"/>
    <col min="5" max="5" width="13.28515625" style="5" customWidth="1"/>
    <col min="6" max="6" width="5.42578125" style="1" bestFit="1" customWidth="1"/>
    <col min="7" max="7" width="32.140625" style="1" bestFit="1" customWidth="1"/>
    <col min="8" max="8" width="37.42578125" style="1" bestFit="1" customWidth="1"/>
    <col min="9" max="16384" width="9.140625" style="1"/>
  </cols>
  <sheetData>
    <row r="1" spans="1:8" x14ac:dyDescent="0.3">
      <c r="A1" s="1" t="s">
        <v>2</v>
      </c>
      <c r="B1" s="5">
        <v>2017</v>
      </c>
      <c r="C1" s="3" t="s">
        <v>7</v>
      </c>
      <c r="D1" s="6">
        <v>42736</v>
      </c>
      <c r="E1" s="5" t="s">
        <v>42</v>
      </c>
      <c r="F1" s="1" t="s">
        <v>185</v>
      </c>
      <c r="G1" s="1" t="s">
        <v>188</v>
      </c>
      <c r="H1" s="1" t="s">
        <v>245</v>
      </c>
    </row>
    <row r="2" spans="1:8" x14ac:dyDescent="0.3">
      <c r="A2" s="1" t="s">
        <v>3</v>
      </c>
      <c r="B2" s="5">
        <v>2018</v>
      </c>
      <c r="C2" s="3" t="s">
        <v>8</v>
      </c>
      <c r="D2" s="6">
        <v>42826</v>
      </c>
      <c r="E2" s="5" t="s">
        <v>146</v>
      </c>
      <c r="F2" s="1" t="s">
        <v>186</v>
      </c>
      <c r="G2" s="1" t="s">
        <v>187</v>
      </c>
      <c r="H2" s="1" t="s">
        <v>246</v>
      </c>
    </row>
    <row r="3" spans="1:8" x14ac:dyDescent="0.3">
      <c r="A3" s="1" t="s">
        <v>1</v>
      </c>
      <c r="B3" s="5">
        <v>2019</v>
      </c>
      <c r="C3" s="3" t="s">
        <v>9</v>
      </c>
      <c r="D3" s="6">
        <v>42917</v>
      </c>
      <c r="E3" s="5" t="s">
        <v>149</v>
      </c>
      <c r="G3" s="1" t="s">
        <v>319</v>
      </c>
      <c r="H3" s="1" t="s">
        <v>247</v>
      </c>
    </row>
    <row r="4" spans="1:8" x14ac:dyDescent="0.3">
      <c r="A4" s="1" t="s">
        <v>4</v>
      </c>
      <c r="B4" s="5">
        <v>2020</v>
      </c>
      <c r="C4" s="3" t="s">
        <v>10</v>
      </c>
      <c r="D4" s="6">
        <v>43009</v>
      </c>
      <c r="E4" s="5" t="s">
        <v>150</v>
      </c>
      <c r="H4" s="1" t="s">
        <v>248</v>
      </c>
    </row>
    <row r="5" spans="1:8" x14ac:dyDescent="0.3">
      <c r="B5" s="5">
        <v>2021</v>
      </c>
      <c r="C5" s="4" t="s">
        <v>11</v>
      </c>
      <c r="D5" s="6">
        <v>43101</v>
      </c>
      <c r="E5" s="5" t="s">
        <v>151</v>
      </c>
      <c r="H5" s="1" t="s">
        <v>249</v>
      </c>
    </row>
    <row r="6" spans="1:8" x14ac:dyDescent="0.3">
      <c r="B6" s="5">
        <v>2022</v>
      </c>
      <c r="C6" s="3" t="s">
        <v>12</v>
      </c>
      <c r="D6" s="6">
        <v>43191</v>
      </c>
      <c r="E6" s="5" t="s">
        <v>152</v>
      </c>
      <c r="H6" s="1" t="s">
        <v>250</v>
      </c>
    </row>
    <row r="7" spans="1:8" x14ac:dyDescent="0.3">
      <c r="B7" s="5">
        <v>2023</v>
      </c>
      <c r="C7" s="3" t="s">
        <v>13</v>
      </c>
      <c r="D7" s="6">
        <v>43282</v>
      </c>
      <c r="E7" s="5" t="s">
        <v>153</v>
      </c>
      <c r="H7" s="1" t="s">
        <v>251</v>
      </c>
    </row>
    <row r="8" spans="1:8" x14ac:dyDescent="0.3">
      <c r="B8" s="5">
        <v>2024</v>
      </c>
      <c r="C8" s="3" t="s">
        <v>14</v>
      </c>
      <c r="D8" s="6">
        <v>43374</v>
      </c>
      <c r="E8" s="5" t="s">
        <v>154</v>
      </c>
      <c r="H8" s="1" t="s">
        <v>252</v>
      </c>
    </row>
    <row r="9" spans="1:8" x14ac:dyDescent="0.3">
      <c r="B9" s="5">
        <v>2025</v>
      </c>
      <c r="C9" s="3" t="s">
        <v>15</v>
      </c>
      <c r="D9" s="6">
        <v>43466</v>
      </c>
      <c r="E9" s="5" t="s">
        <v>155</v>
      </c>
      <c r="H9" s="1" t="s">
        <v>253</v>
      </c>
    </row>
    <row r="10" spans="1:8" x14ac:dyDescent="0.3">
      <c r="B10" s="5">
        <v>2026</v>
      </c>
      <c r="C10" s="3" t="s">
        <v>16</v>
      </c>
      <c r="D10" s="6">
        <v>43556</v>
      </c>
      <c r="E10" s="5" t="s">
        <v>156</v>
      </c>
      <c r="H10" s="1" t="s">
        <v>254</v>
      </c>
    </row>
    <row r="11" spans="1:8" x14ac:dyDescent="0.3">
      <c r="B11" s="5">
        <v>2027</v>
      </c>
      <c r="C11" s="3" t="s">
        <v>17</v>
      </c>
      <c r="D11" s="6">
        <v>43647</v>
      </c>
      <c r="E11" s="5" t="s">
        <v>157</v>
      </c>
      <c r="H11" s="1" t="s">
        <v>255</v>
      </c>
    </row>
    <row r="12" spans="1:8" x14ac:dyDescent="0.3">
      <c r="B12" s="5">
        <v>2028</v>
      </c>
      <c r="C12" s="3" t="s">
        <v>18</v>
      </c>
      <c r="D12" s="6">
        <v>43739</v>
      </c>
      <c r="E12" s="5" t="s">
        <v>158</v>
      </c>
      <c r="H12" s="1" t="s">
        <v>256</v>
      </c>
    </row>
    <row r="13" spans="1:8" x14ac:dyDescent="0.3">
      <c r="B13" s="5">
        <v>2029</v>
      </c>
      <c r="C13" s="3" t="s">
        <v>19</v>
      </c>
      <c r="D13" s="6">
        <v>43831</v>
      </c>
      <c r="E13" s="5" t="s">
        <v>159</v>
      </c>
      <c r="H13" s="1" t="s">
        <v>257</v>
      </c>
    </row>
    <row r="14" spans="1:8" x14ac:dyDescent="0.3">
      <c r="B14" s="5">
        <v>2030</v>
      </c>
      <c r="C14" s="3" t="s">
        <v>20</v>
      </c>
      <c r="D14" s="6">
        <v>43922</v>
      </c>
      <c r="E14" s="5" t="s">
        <v>160</v>
      </c>
      <c r="H14" s="1" t="s">
        <v>258</v>
      </c>
    </row>
    <row r="15" spans="1:8" x14ac:dyDescent="0.3">
      <c r="C15" s="4" t="s">
        <v>21</v>
      </c>
      <c r="D15" s="6">
        <v>44013</v>
      </c>
      <c r="H15" s="1" t="s">
        <v>259</v>
      </c>
    </row>
    <row r="16" spans="1:8" x14ac:dyDescent="0.3">
      <c r="C16" s="3" t="s">
        <v>22</v>
      </c>
      <c r="D16" s="6">
        <v>44105</v>
      </c>
      <c r="H16" s="1" t="s">
        <v>260</v>
      </c>
    </row>
    <row r="17" spans="3:8" x14ac:dyDescent="0.3">
      <c r="C17" s="3" t="s">
        <v>23</v>
      </c>
      <c r="D17" s="6">
        <v>44197</v>
      </c>
      <c r="H17" s="1" t="s">
        <v>261</v>
      </c>
    </row>
    <row r="18" spans="3:8" x14ac:dyDescent="0.3">
      <c r="C18" s="3" t="s">
        <v>24</v>
      </c>
      <c r="D18" s="6">
        <v>44287</v>
      </c>
      <c r="H18" s="1" t="s">
        <v>262</v>
      </c>
    </row>
    <row r="19" spans="3:8" x14ac:dyDescent="0.3">
      <c r="C19" s="3" t="s">
        <v>25</v>
      </c>
      <c r="D19" s="6">
        <v>44378</v>
      </c>
      <c r="H19" s="1" t="s">
        <v>263</v>
      </c>
    </row>
    <row r="20" spans="3:8" x14ac:dyDescent="0.3">
      <c r="C20" s="3" t="s">
        <v>26</v>
      </c>
      <c r="D20" s="6">
        <v>44470</v>
      </c>
      <c r="H20" s="1" t="s">
        <v>264</v>
      </c>
    </row>
    <row r="21" spans="3:8" x14ac:dyDescent="0.3">
      <c r="C21" s="3" t="s">
        <v>27</v>
      </c>
      <c r="D21" s="6">
        <v>44562</v>
      </c>
      <c r="H21" s="1" t="s">
        <v>265</v>
      </c>
    </row>
    <row r="22" spans="3:8" x14ac:dyDescent="0.3">
      <c r="C22" s="3" t="s">
        <v>28</v>
      </c>
      <c r="D22" s="6">
        <v>44652</v>
      </c>
      <c r="H22" s="1" t="s">
        <v>266</v>
      </c>
    </row>
    <row r="23" spans="3:8" x14ac:dyDescent="0.3">
      <c r="D23" s="6">
        <v>44743</v>
      </c>
      <c r="H23" s="1" t="s">
        <v>267</v>
      </c>
    </row>
    <row r="24" spans="3:8" x14ac:dyDescent="0.3">
      <c r="C24" s="3"/>
      <c r="D24" s="6">
        <v>44835</v>
      </c>
      <c r="H24" s="1" t="s">
        <v>268</v>
      </c>
    </row>
    <row r="25" spans="3:8" x14ac:dyDescent="0.3">
      <c r="D25" s="6">
        <v>44927</v>
      </c>
      <c r="H25" s="1" t="s">
        <v>269</v>
      </c>
    </row>
    <row r="26" spans="3:8" x14ac:dyDescent="0.3">
      <c r="C26" s="3"/>
      <c r="D26" s="6">
        <v>45017</v>
      </c>
      <c r="H26" s="1" t="s">
        <v>270</v>
      </c>
    </row>
    <row r="27" spans="3:8" x14ac:dyDescent="0.3">
      <c r="D27" s="6">
        <v>45108</v>
      </c>
      <c r="H27" s="1" t="s">
        <v>271</v>
      </c>
    </row>
    <row r="28" spans="3:8" x14ac:dyDescent="0.3">
      <c r="C28" s="3"/>
      <c r="D28" s="6">
        <v>45200</v>
      </c>
      <c r="H28" s="1" t="s">
        <v>272</v>
      </c>
    </row>
    <row r="29" spans="3:8" x14ac:dyDescent="0.3">
      <c r="D29" s="6">
        <v>45292</v>
      </c>
      <c r="H29" s="1" t="s">
        <v>273</v>
      </c>
    </row>
    <row r="30" spans="3:8" x14ac:dyDescent="0.3">
      <c r="C30" s="3"/>
      <c r="D30" s="6">
        <v>45383</v>
      </c>
      <c r="H30" s="1" t="s">
        <v>274</v>
      </c>
    </row>
    <row r="31" spans="3:8" x14ac:dyDescent="0.3">
      <c r="D31" s="6">
        <v>45474</v>
      </c>
      <c r="H31" s="1" t="s">
        <v>275</v>
      </c>
    </row>
    <row r="32" spans="3:8" x14ac:dyDescent="0.3">
      <c r="C32" s="3"/>
      <c r="D32" s="6">
        <v>45566</v>
      </c>
      <c r="H32" s="1" t="s">
        <v>276</v>
      </c>
    </row>
    <row r="33" spans="3:8" x14ac:dyDescent="0.3">
      <c r="D33" s="6">
        <v>45658</v>
      </c>
      <c r="H33" s="1" t="s">
        <v>277</v>
      </c>
    </row>
    <row r="34" spans="3:8" x14ac:dyDescent="0.3">
      <c r="D34" s="6">
        <v>45748</v>
      </c>
      <c r="H34" s="1" t="s">
        <v>278</v>
      </c>
    </row>
    <row r="35" spans="3:8" x14ac:dyDescent="0.3">
      <c r="D35" s="6">
        <v>45839</v>
      </c>
      <c r="H35" s="1" t="s">
        <v>279</v>
      </c>
    </row>
    <row r="36" spans="3:8" x14ac:dyDescent="0.3">
      <c r="D36" s="6">
        <v>45931</v>
      </c>
      <c r="H36" s="1" t="s">
        <v>280</v>
      </c>
    </row>
    <row r="37" spans="3:8" x14ac:dyDescent="0.3">
      <c r="D37" s="6">
        <v>46023</v>
      </c>
      <c r="H37" s="1" t="s">
        <v>281</v>
      </c>
    </row>
    <row r="38" spans="3:8" x14ac:dyDescent="0.3">
      <c r="D38" s="6">
        <v>46113</v>
      </c>
      <c r="H38" s="1" t="s">
        <v>282</v>
      </c>
    </row>
    <row r="39" spans="3:8" x14ac:dyDescent="0.3">
      <c r="D39" s="6">
        <v>46204</v>
      </c>
      <c r="H39" s="1" t="s">
        <v>283</v>
      </c>
    </row>
    <row r="40" spans="3:8" x14ac:dyDescent="0.3">
      <c r="D40" s="6">
        <v>46296</v>
      </c>
      <c r="H40" s="1" t="s">
        <v>284</v>
      </c>
    </row>
    <row r="41" spans="3:8" x14ac:dyDescent="0.3">
      <c r="D41" s="6">
        <v>46388</v>
      </c>
      <c r="H41" s="1" t="s">
        <v>285</v>
      </c>
    </row>
    <row r="42" spans="3:8" x14ac:dyDescent="0.3">
      <c r="D42" s="6">
        <v>46478</v>
      </c>
      <c r="H42" s="1" t="s">
        <v>286</v>
      </c>
    </row>
    <row r="43" spans="3:8" x14ac:dyDescent="0.3">
      <c r="D43" s="6">
        <v>46569</v>
      </c>
      <c r="H43" s="1" t="s">
        <v>287</v>
      </c>
    </row>
    <row r="44" spans="3:8" x14ac:dyDescent="0.3">
      <c r="D44" s="6">
        <v>46661</v>
      </c>
      <c r="H44" s="1" t="s">
        <v>288</v>
      </c>
    </row>
    <row r="45" spans="3:8" x14ac:dyDescent="0.3">
      <c r="C45" s="3"/>
      <c r="D45" s="6">
        <v>46753</v>
      </c>
      <c r="H45" s="1" t="s">
        <v>289</v>
      </c>
    </row>
    <row r="46" spans="3:8" x14ac:dyDescent="0.3">
      <c r="D46" s="6">
        <v>46844</v>
      </c>
      <c r="H46" s="1" t="s">
        <v>290</v>
      </c>
    </row>
    <row r="47" spans="3:8" x14ac:dyDescent="0.3">
      <c r="D47" s="6">
        <v>46935</v>
      </c>
      <c r="H47" s="1" t="s">
        <v>291</v>
      </c>
    </row>
    <row r="48" spans="3:8" x14ac:dyDescent="0.3">
      <c r="D48" s="6">
        <v>47027</v>
      </c>
      <c r="H48" s="1" t="s">
        <v>292</v>
      </c>
    </row>
    <row r="49" spans="4:8" x14ac:dyDescent="0.3">
      <c r="D49" s="6">
        <v>47119</v>
      </c>
      <c r="H49" s="1" t="s">
        <v>293</v>
      </c>
    </row>
    <row r="50" spans="4:8" x14ac:dyDescent="0.3">
      <c r="D50" s="6">
        <v>47209</v>
      </c>
    </row>
    <row r="51" spans="4:8" x14ac:dyDescent="0.3">
      <c r="D51" s="6">
        <v>47300</v>
      </c>
    </row>
    <row r="52" spans="4:8" x14ac:dyDescent="0.3">
      <c r="D52" s="6">
        <v>47392</v>
      </c>
    </row>
    <row r="53" spans="4:8" x14ac:dyDescent="0.3">
      <c r="D53" s="6">
        <v>47484</v>
      </c>
    </row>
    <row r="54" spans="4:8" x14ac:dyDescent="0.3">
      <c r="D54" s="6">
        <v>47574</v>
      </c>
    </row>
    <row r="55" spans="4:8" x14ac:dyDescent="0.3">
      <c r="D55" s="6">
        <v>47665</v>
      </c>
    </row>
    <row r="56" spans="4:8" x14ac:dyDescent="0.3">
      <c r="D56" s="6">
        <v>47757</v>
      </c>
    </row>
    <row r="57" spans="4:8" x14ac:dyDescent="0.3">
      <c r="D57" s="6">
        <v>47849</v>
      </c>
    </row>
  </sheetData>
  <sheetProtection sheet="1" objects="1" scenarios="1"/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8"/>
  <sheetViews>
    <sheetView view="pageBreakPreview" zoomScale="90" zoomScaleNormal="70" zoomScaleSheetLayoutView="90" workbookViewId="0">
      <pane ySplit="6" topLeftCell="A224" activePane="bottomLeft" state="frozen"/>
      <selection pane="bottomLeft" activeCell="D288" sqref="D288:D292"/>
    </sheetView>
  </sheetViews>
  <sheetFormatPr defaultRowHeight="15" x14ac:dyDescent="0.25"/>
  <cols>
    <col min="1" max="1" width="5.7109375" style="86" customWidth="1"/>
    <col min="2" max="2" width="66" style="10" customWidth="1"/>
    <col min="3" max="3" width="76.42578125" style="83" customWidth="1"/>
    <col min="4" max="4" width="91.85546875" style="83" customWidth="1"/>
    <col min="5" max="16384" width="9.140625" style="10"/>
  </cols>
  <sheetData>
    <row r="1" spans="1:4" s="75" customFormat="1" ht="17.25" x14ac:dyDescent="0.25">
      <c r="A1" s="318" t="s">
        <v>109</v>
      </c>
      <c r="B1" s="318"/>
      <c r="C1" s="318"/>
      <c r="D1" s="318"/>
    </row>
    <row r="2" spans="1:4" s="75" customFormat="1" ht="17.25" x14ac:dyDescent="0.25">
      <c r="A2" s="318" t="s">
        <v>34</v>
      </c>
      <c r="B2" s="318"/>
      <c r="C2" s="318"/>
      <c r="D2" s="318"/>
    </row>
    <row r="4" spans="1:4" ht="15.75" x14ac:dyDescent="0.25">
      <c r="A4" s="321" t="s">
        <v>29</v>
      </c>
      <c r="B4" s="323" t="s">
        <v>30</v>
      </c>
      <c r="C4" s="316" t="s">
        <v>486</v>
      </c>
      <c r="D4" s="101" t="s">
        <v>482</v>
      </c>
    </row>
    <row r="5" spans="1:4" ht="15.75" x14ac:dyDescent="0.25">
      <c r="A5" s="322"/>
      <c r="B5" s="324"/>
      <c r="C5" s="317"/>
      <c r="D5" s="102" t="s">
        <v>261</v>
      </c>
    </row>
    <row r="6" spans="1:4" ht="15.75" x14ac:dyDescent="0.25">
      <c r="A6" s="98" t="s">
        <v>123</v>
      </c>
      <c r="B6" s="76">
        <v>2</v>
      </c>
      <c r="C6" s="89">
        <v>3</v>
      </c>
      <c r="D6" s="89">
        <v>4</v>
      </c>
    </row>
    <row r="7" spans="1:4" ht="15.75" x14ac:dyDescent="0.25">
      <c r="A7" s="77" t="s">
        <v>192</v>
      </c>
      <c r="B7" s="78"/>
      <c r="C7" s="90"/>
      <c r="D7" s="91"/>
    </row>
    <row r="8" spans="1:4" ht="36" customHeight="1" x14ac:dyDescent="0.25">
      <c r="A8" s="309">
        <v>1</v>
      </c>
      <c r="B8" s="319" t="s">
        <v>514</v>
      </c>
      <c r="C8" s="96" t="s">
        <v>193</v>
      </c>
      <c r="D8" s="96" t="s">
        <v>555</v>
      </c>
    </row>
    <row r="9" spans="1:4" ht="47.25" x14ac:dyDescent="0.25">
      <c r="A9" s="309"/>
      <c r="B9" s="319"/>
      <c r="C9" s="100" t="s">
        <v>194</v>
      </c>
      <c r="D9" s="200" t="s">
        <v>556</v>
      </c>
    </row>
    <row r="10" spans="1:4" ht="30" customHeight="1" x14ac:dyDescent="0.25">
      <c r="A10" s="309"/>
      <c r="B10" s="319"/>
      <c r="C10" s="100" t="s">
        <v>164</v>
      </c>
      <c r="D10" s="204">
        <v>44739</v>
      </c>
    </row>
    <row r="11" spans="1:4" ht="50.25" customHeight="1" x14ac:dyDescent="0.25">
      <c r="A11" s="310"/>
      <c r="B11" s="320"/>
      <c r="C11" s="100" t="s">
        <v>165</v>
      </c>
      <c r="D11" s="100" t="s">
        <v>557</v>
      </c>
    </row>
    <row r="12" spans="1:4" ht="15.75" x14ac:dyDescent="0.25">
      <c r="A12" s="308">
        <v>2</v>
      </c>
      <c r="B12" s="305" t="s">
        <v>195</v>
      </c>
      <c r="C12" s="100" t="s">
        <v>196</v>
      </c>
      <c r="D12" s="100" t="s">
        <v>558</v>
      </c>
    </row>
    <row r="13" spans="1:4" ht="15.75" x14ac:dyDescent="0.25">
      <c r="A13" s="309"/>
      <c r="B13" s="306"/>
      <c r="C13" s="100" t="s">
        <v>197</v>
      </c>
      <c r="D13" s="100" t="s">
        <v>559</v>
      </c>
    </row>
    <row r="14" spans="1:4" ht="15.75" x14ac:dyDescent="0.25">
      <c r="A14" s="309"/>
      <c r="B14" s="306"/>
      <c r="C14" s="100" t="s">
        <v>198</v>
      </c>
      <c r="D14" s="100"/>
    </row>
    <row r="15" spans="1:4" ht="15.75" x14ac:dyDescent="0.25">
      <c r="A15" s="309"/>
      <c r="B15" s="306"/>
      <c r="C15" s="100" t="s">
        <v>199</v>
      </c>
      <c r="D15" s="200" t="s">
        <v>560</v>
      </c>
    </row>
    <row r="16" spans="1:4" ht="15.75" x14ac:dyDescent="0.25">
      <c r="A16" s="309"/>
      <c r="B16" s="306"/>
      <c r="C16" s="100" t="s">
        <v>200</v>
      </c>
      <c r="D16" s="200" t="s">
        <v>561</v>
      </c>
    </row>
    <row r="17" spans="1:4" ht="63" x14ac:dyDescent="0.25">
      <c r="A17" s="309"/>
      <c r="B17" s="306"/>
      <c r="C17" s="100" t="s">
        <v>201</v>
      </c>
      <c r="D17" s="200" t="s">
        <v>562</v>
      </c>
    </row>
    <row r="18" spans="1:4" ht="15.75" x14ac:dyDescent="0.25">
      <c r="A18" s="309"/>
      <c r="B18" s="306"/>
      <c r="C18" s="100" t="s">
        <v>164</v>
      </c>
      <c r="D18" s="204">
        <v>44760</v>
      </c>
    </row>
    <row r="19" spans="1:4" ht="15.75" x14ac:dyDescent="0.25">
      <c r="A19" s="310"/>
      <c r="B19" s="307"/>
      <c r="C19" s="100" t="s">
        <v>165</v>
      </c>
      <c r="D19" s="100" t="s">
        <v>563</v>
      </c>
    </row>
    <row r="20" spans="1:4" ht="15.75" x14ac:dyDescent="0.25">
      <c r="A20" s="308">
        <v>3</v>
      </c>
      <c r="B20" s="305" t="s">
        <v>202</v>
      </c>
      <c r="C20" s="100" t="s">
        <v>203</v>
      </c>
      <c r="D20" s="100" t="s">
        <v>564</v>
      </c>
    </row>
    <row r="21" spans="1:4" ht="63" x14ac:dyDescent="0.25">
      <c r="A21" s="309"/>
      <c r="B21" s="306"/>
      <c r="C21" s="100" t="s">
        <v>201</v>
      </c>
      <c r="D21" s="100" t="s">
        <v>562</v>
      </c>
    </row>
    <row r="22" spans="1:4" ht="15.75" x14ac:dyDescent="0.25">
      <c r="A22" s="309"/>
      <c r="B22" s="306"/>
      <c r="C22" s="100" t="s">
        <v>164</v>
      </c>
      <c r="D22" s="204">
        <v>44760</v>
      </c>
    </row>
    <row r="23" spans="1:4" ht="15.75" x14ac:dyDescent="0.25">
      <c r="A23" s="309"/>
      <c r="B23" s="306"/>
      <c r="C23" s="100" t="s">
        <v>165</v>
      </c>
      <c r="D23" s="200" t="s">
        <v>563</v>
      </c>
    </row>
    <row r="24" spans="1:4" ht="15.75" x14ac:dyDescent="0.25">
      <c r="A24" s="309"/>
      <c r="B24" s="306"/>
      <c r="C24" s="100" t="s">
        <v>204</v>
      </c>
      <c r="D24" s="205" t="s">
        <v>565</v>
      </c>
    </row>
    <row r="25" spans="1:4" ht="31.5" x14ac:dyDescent="0.25">
      <c r="A25" s="309"/>
      <c r="B25" s="306"/>
      <c r="C25" s="100" t="s">
        <v>197</v>
      </c>
      <c r="D25" s="205" t="s">
        <v>566</v>
      </c>
    </row>
    <row r="26" spans="1:4" ht="15.75" x14ac:dyDescent="0.25">
      <c r="A26" s="309"/>
      <c r="B26" s="306"/>
      <c r="C26" s="100" t="s">
        <v>199</v>
      </c>
      <c r="D26" s="205" t="s">
        <v>567</v>
      </c>
    </row>
    <row r="27" spans="1:4" ht="15.75" x14ac:dyDescent="0.25">
      <c r="A27" s="310"/>
      <c r="B27" s="307"/>
      <c r="C27" s="100" t="s">
        <v>200</v>
      </c>
      <c r="D27" s="206" t="s">
        <v>568</v>
      </c>
    </row>
    <row r="28" spans="1:4" ht="67.5" customHeight="1" x14ac:dyDescent="0.25">
      <c r="A28" s="308">
        <v>4</v>
      </c>
      <c r="B28" s="305" t="s">
        <v>205</v>
      </c>
      <c r="C28" s="100" t="s">
        <v>206</v>
      </c>
      <c r="D28" s="200" t="s">
        <v>562</v>
      </c>
    </row>
    <row r="29" spans="1:4" ht="15.75" x14ac:dyDescent="0.25">
      <c r="A29" s="309"/>
      <c r="B29" s="306"/>
      <c r="C29" s="100" t="s">
        <v>164</v>
      </c>
      <c r="D29" s="204">
        <v>44760</v>
      </c>
    </row>
    <row r="30" spans="1:4" ht="15.75" x14ac:dyDescent="0.25">
      <c r="A30" s="309"/>
      <c r="B30" s="306"/>
      <c r="C30" s="100" t="s">
        <v>165</v>
      </c>
      <c r="D30" s="200" t="s">
        <v>563</v>
      </c>
    </row>
    <row r="31" spans="1:4" ht="31.5" x14ac:dyDescent="0.25">
      <c r="A31" s="309"/>
      <c r="B31" s="306"/>
      <c r="C31" s="100" t="s">
        <v>207</v>
      </c>
      <c r="D31" s="100" t="s">
        <v>569</v>
      </c>
    </row>
    <row r="32" spans="1:4" ht="15.75" x14ac:dyDescent="0.25">
      <c r="A32" s="309"/>
      <c r="B32" s="306"/>
      <c r="C32" s="100" t="s">
        <v>164</v>
      </c>
      <c r="D32" s="100" t="s">
        <v>569</v>
      </c>
    </row>
    <row r="33" spans="1:4" ht="15.75" x14ac:dyDescent="0.25">
      <c r="A33" s="310"/>
      <c r="B33" s="307"/>
      <c r="C33" s="100" t="s">
        <v>165</v>
      </c>
      <c r="D33" s="100" t="s">
        <v>569</v>
      </c>
    </row>
    <row r="34" spans="1:4" ht="50.25" customHeight="1" x14ac:dyDescent="0.25">
      <c r="A34" s="308">
        <v>5</v>
      </c>
      <c r="B34" s="305" t="s">
        <v>539</v>
      </c>
      <c r="C34" s="100" t="s">
        <v>208</v>
      </c>
      <c r="D34" s="200" t="s">
        <v>571</v>
      </c>
    </row>
    <row r="35" spans="1:4" ht="15.75" x14ac:dyDescent="0.25">
      <c r="A35" s="309"/>
      <c r="B35" s="306"/>
      <c r="C35" s="100" t="s">
        <v>164</v>
      </c>
      <c r="D35" s="204">
        <v>44544</v>
      </c>
    </row>
    <row r="36" spans="1:4" ht="15.75" x14ac:dyDescent="0.25">
      <c r="A36" s="309"/>
      <c r="B36" s="306"/>
      <c r="C36" s="100" t="s">
        <v>165</v>
      </c>
      <c r="D36" s="200">
        <v>335</v>
      </c>
    </row>
    <row r="37" spans="1:4" ht="31.5" x14ac:dyDescent="0.25">
      <c r="A37" s="309"/>
      <c r="B37" s="306"/>
      <c r="C37" s="100" t="s">
        <v>513</v>
      </c>
      <c r="D37" s="207" t="s">
        <v>570</v>
      </c>
    </row>
    <row r="38" spans="1:4" ht="63" x14ac:dyDescent="0.25">
      <c r="A38" s="309"/>
      <c r="B38" s="306"/>
      <c r="C38" s="218" t="s">
        <v>534</v>
      </c>
      <c r="D38" s="279">
        <v>1950</v>
      </c>
    </row>
    <row r="39" spans="1:4" ht="63" x14ac:dyDescent="0.25">
      <c r="A39" s="309"/>
      <c r="B39" s="306"/>
      <c r="C39" s="218" t="s">
        <v>535</v>
      </c>
      <c r="D39" s="279">
        <v>1650</v>
      </c>
    </row>
    <row r="40" spans="1:4" ht="47.25" x14ac:dyDescent="0.25">
      <c r="A40" s="309"/>
      <c r="B40" s="306"/>
      <c r="C40" s="100" t="s">
        <v>515</v>
      </c>
      <c r="D40" s="200" t="s">
        <v>570</v>
      </c>
    </row>
    <row r="41" spans="1:4" ht="15.75" x14ac:dyDescent="0.25">
      <c r="A41" s="309"/>
      <c r="B41" s="306"/>
      <c r="C41" s="218" t="s">
        <v>489</v>
      </c>
      <c r="D41" s="155">
        <v>2</v>
      </c>
    </row>
    <row r="42" spans="1:4" ht="15.75" x14ac:dyDescent="0.25">
      <c r="A42" s="310"/>
      <c r="B42" s="307"/>
      <c r="C42" s="218" t="s">
        <v>516</v>
      </c>
      <c r="D42" s="219">
        <v>2</v>
      </c>
    </row>
    <row r="43" spans="1:4" ht="68.25" customHeight="1" x14ac:dyDescent="0.25">
      <c r="A43" s="308" t="s">
        <v>381</v>
      </c>
      <c r="B43" s="305" t="s">
        <v>382</v>
      </c>
      <c r="C43" s="100" t="s">
        <v>208</v>
      </c>
      <c r="D43" s="200" t="s">
        <v>660</v>
      </c>
    </row>
    <row r="44" spans="1:4" ht="15.75" x14ac:dyDescent="0.25">
      <c r="A44" s="309"/>
      <c r="B44" s="306"/>
      <c r="C44" s="100" t="s">
        <v>164</v>
      </c>
      <c r="D44" s="204">
        <v>44539</v>
      </c>
    </row>
    <row r="45" spans="1:4" ht="15.75" x14ac:dyDescent="0.25">
      <c r="A45" s="309"/>
      <c r="B45" s="306"/>
      <c r="C45" s="100" t="s">
        <v>165</v>
      </c>
      <c r="D45" s="100">
        <v>323</v>
      </c>
    </row>
    <row r="46" spans="1:4" ht="31.5" x14ac:dyDescent="0.25">
      <c r="A46" s="309"/>
      <c r="B46" s="306"/>
      <c r="C46" s="100" t="s">
        <v>383</v>
      </c>
      <c r="D46" s="280" t="s">
        <v>661</v>
      </c>
    </row>
    <row r="47" spans="1:4" ht="63" x14ac:dyDescent="0.25">
      <c r="A47" s="309"/>
      <c r="B47" s="306"/>
      <c r="C47" s="218" t="s">
        <v>384</v>
      </c>
      <c r="D47" s="280" t="s">
        <v>662</v>
      </c>
    </row>
    <row r="48" spans="1:4" ht="68.25" customHeight="1" x14ac:dyDescent="0.25">
      <c r="A48" s="310"/>
      <c r="B48" s="307"/>
      <c r="C48" s="218" t="s">
        <v>504</v>
      </c>
      <c r="D48" s="226">
        <v>0.4</v>
      </c>
    </row>
    <row r="49" spans="1:4" ht="95.25" customHeight="1" x14ac:dyDescent="0.25">
      <c r="A49" s="172"/>
      <c r="B49" s="173"/>
      <c r="C49" s="218" t="s">
        <v>503</v>
      </c>
      <c r="D49" s="226">
        <v>0</v>
      </c>
    </row>
    <row r="50" spans="1:4" ht="31.5" x14ac:dyDescent="0.25">
      <c r="A50" s="172"/>
      <c r="B50" s="173"/>
      <c r="C50" s="218" t="s">
        <v>501</v>
      </c>
      <c r="D50" s="226">
        <v>0.4</v>
      </c>
    </row>
    <row r="51" spans="1:4" ht="31.5" x14ac:dyDescent="0.25">
      <c r="A51" s="172"/>
      <c r="B51" s="173"/>
      <c r="C51" s="218" t="s">
        <v>502</v>
      </c>
      <c r="D51" s="219">
        <v>2</v>
      </c>
    </row>
    <row r="52" spans="1:4" ht="66" x14ac:dyDescent="0.25">
      <c r="A52" s="99">
        <v>6</v>
      </c>
      <c r="B52" s="100" t="s">
        <v>533</v>
      </c>
      <c r="C52" s="100"/>
      <c r="D52" s="100"/>
    </row>
    <row r="53" spans="1:4" ht="31.5" x14ac:dyDescent="0.25">
      <c r="A53" s="308" t="s">
        <v>86</v>
      </c>
      <c r="B53" s="305" t="s">
        <v>47</v>
      </c>
      <c r="C53" s="100" t="s">
        <v>209</v>
      </c>
      <c r="D53" s="100" t="s">
        <v>569</v>
      </c>
    </row>
    <row r="54" spans="1:4" ht="15.75" x14ac:dyDescent="0.25">
      <c r="A54" s="309"/>
      <c r="B54" s="306"/>
      <c r="C54" s="100" t="s">
        <v>164</v>
      </c>
      <c r="D54" s="200" t="s">
        <v>569</v>
      </c>
    </row>
    <row r="55" spans="1:4" ht="15.75" x14ac:dyDescent="0.25">
      <c r="A55" s="309"/>
      <c r="B55" s="306"/>
      <c r="C55" s="100" t="s">
        <v>165</v>
      </c>
      <c r="D55" s="200" t="s">
        <v>569</v>
      </c>
    </row>
    <row r="56" spans="1:4" ht="31.5" x14ac:dyDescent="0.25">
      <c r="A56" s="309"/>
      <c r="B56" s="306"/>
      <c r="C56" s="100" t="s">
        <v>210</v>
      </c>
      <c r="D56" s="200" t="s">
        <v>569</v>
      </c>
    </row>
    <row r="57" spans="1:4" ht="15.75" x14ac:dyDescent="0.25">
      <c r="A57" s="309"/>
      <c r="B57" s="306"/>
      <c r="C57" s="100" t="s">
        <v>164</v>
      </c>
      <c r="D57" s="200" t="s">
        <v>569</v>
      </c>
    </row>
    <row r="58" spans="1:4" ht="15.75" x14ac:dyDescent="0.25">
      <c r="A58" s="309"/>
      <c r="B58" s="306"/>
      <c r="C58" s="100" t="s">
        <v>165</v>
      </c>
      <c r="D58" s="200" t="s">
        <v>569</v>
      </c>
    </row>
    <row r="59" spans="1:4" ht="31.5" x14ac:dyDescent="0.25">
      <c r="A59" s="309"/>
      <c r="B59" s="306"/>
      <c r="C59" s="100" t="s">
        <v>211</v>
      </c>
      <c r="D59" s="200" t="s">
        <v>569</v>
      </c>
    </row>
    <row r="60" spans="1:4" ht="102.75" customHeight="1" x14ac:dyDescent="0.25">
      <c r="A60" s="310"/>
      <c r="B60" s="307"/>
      <c r="C60" s="100" t="s">
        <v>470</v>
      </c>
      <c r="D60" s="200" t="s">
        <v>569</v>
      </c>
    </row>
    <row r="61" spans="1:4" ht="47.25" x14ac:dyDescent="0.25">
      <c r="A61" s="308" t="s">
        <v>87</v>
      </c>
      <c r="B61" s="305" t="s">
        <v>167</v>
      </c>
      <c r="C61" s="100" t="s">
        <v>209</v>
      </c>
      <c r="D61" s="200" t="s">
        <v>573</v>
      </c>
    </row>
    <row r="62" spans="1:4" ht="15.75" x14ac:dyDescent="0.25">
      <c r="A62" s="309"/>
      <c r="B62" s="306"/>
      <c r="C62" s="100" t="s">
        <v>164</v>
      </c>
      <c r="D62" s="100">
        <v>331</v>
      </c>
    </row>
    <row r="63" spans="1:4" ht="15.75" x14ac:dyDescent="0.25">
      <c r="A63" s="309"/>
      <c r="B63" s="306"/>
      <c r="C63" s="100" t="s">
        <v>165</v>
      </c>
      <c r="D63" s="204">
        <v>44543</v>
      </c>
    </row>
    <row r="64" spans="1:4" ht="63" customHeight="1" x14ac:dyDescent="0.25">
      <c r="A64" s="309"/>
      <c r="B64" s="306"/>
      <c r="C64" s="100" t="s">
        <v>210</v>
      </c>
      <c r="D64" s="200" t="s">
        <v>572</v>
      </c>
    </row>
    <row r="65" spans="1:4" ht="15.75" x14ac:dyDescent="0.25">
      <c r="A65" s="309"/>
      <c r="B65" s="306"/>
      <c r="C65" s="100" t="s">
        <v>164</v>
      </c>
      <c r="D65" s="204">
        <v>44911</v>
      </c>
    </row>
    <row r="66" spans="1:4" ht="15.75" x14ac:dyDescent="0.25">
      <c r="A66" s="309"/>
      <c r="B66" s="306"/>
      <c r="C66" s="100" t="s">
        <v>165</v>
      </c>
      <c r="D66" s="100">
        <v>467</v>
      </c>
    </row>
    <row r="67" spans="1:4" ht="31.5" x14ac:dyDescent="0.25">
      <c r="A67" s="309"/>
      <c r="B67" s="306"/>
      <c r="C67" s="100" t="s">
        <v>211</v>
      </c>
      <c r="D67" s="208" t="s">
        <v>574</v>
      </c>
    </row>
    <row r="68" spans="1:4" ht="78.75" x14ac:dyDescent="0.25">
      <c r="A68" s="310"/>
      <c r="B68" s="307"/>
      <c r="C68" s="218" t="s">
        <v>471</v>
      </c>
      <c r="D68" s="248">
        <v>38</v>
      </c>
    </row>
    <row r="69" spans="1:4" ht="38.25" customHeight="1" x14ac:dyDescent="0.25">
      <c r="A69" s="308" t="s">
        <v>88</v>
      </c>
      <c r="B69" s="305" t="s">
        <v>48</v>
      </c>
      <c r="C69" s="100" t="s">
        <v>209</v>
      </c>
      <c r="D69" s="200" t="s">
        <v>575</v>
      </c>
    </row>
    <row r="70" spans="1:4" ht="15.75" x14ac:dyDescent="0.25">
      <c r="A70" s="309"/>
      <c r="B70" s="306"/>
      <c r="C70" s="100" t="s">
        <v>164</v>
      </c>
      <c r="D70" s="204">
        <v>44544</v>
      </c>
    </row>
    <row r="71" spans="1:4" ht="15.75" x14ac:dyDescent="0.25">
      <c r="A71" s="309"/>
      <c r="B71" s="306"/>
      <c r="C71" s="100" t="s">
        <v>165</v>
      </c>
      <c r="D71" s="100">
        <v>334</v>
      </c>
    </row>
    <row r="72" spans="1:4" ht="63.75" customHeight="1" x14ac:dyDescent="0.25">
      <c r="A72" s="309"/>
      <c r="B72" s="306"/>
      <c r="C72" s="100" t="s">
        <v>210</v>
      </c>
      <c r="D72" s="209" t="s">
        <v>576</v>
      </c>
    </row>
    <row r="73" spans="1:4" ht="15.75" x14ac:dyDescent="0.25">
      <c r="A73" s="309"/>
      <c r="B73" s="306"/>
      <c r="C73" s="100" t="s">
        <v>164</v>
      </c>
      <c r="D73" s="210">
        <v>44900</v>
      </c>
    </row>
    <row r="74" spans="1:4" ht="15.75" x14ac:dyDescent="0.25">
      <c r="A74" s="309"/>
      <c r="B74" s="306"/>
      <c r="C74" s="100" t="s">
        <v>165</v>
      </c>
      <c r="D74" s="211">
        <v>442</v>
      </c>
    </row>
    <row r="75" spans="1:4" ht="47.25" x14ac:dyDescent="0.25">
      <c r="A75" s="309"/>
      <c r="B75" s="306"/>
      <c r="C75" s="100" t="s">
        <v>211</v>
      </c>
      <c r="D75" s="211" t="s">
        <v>577</v>
      </c>
    </row>
    <row r="76" spans="1:4" ht="66.75" customHeight="1" x14ac:dyDescent="0.25">
      <c r="A76" s="310"/>
      <c r="B76" s="307"/>
      <c r="C76" s="218" t="s">
        <v>472</v>
      </c>
      <c r="D76" s="281">
        <v>3009</v>
      </c>
    </row>
    <row r="77" spans="1:4" ht="31.5" x14ac:dyDescent="0.25">
      <c r="A77" s="308" t="s">
        <v>89</v>
      </c>
      <c r="B77" s="305" t="s">
        <v>49</v>
      </c>
      <c r="C77" s="100" t="s">
        <v>209</v>
      </c>
      <c r="D77" s="212" t="s">
        <v>569</v>
      </c>
    </row>
    <row r="78" spans="1:4" ht="15.75" x14ac:dyDescent="0.25">
      <c r="A78" s="309"/>
      <c r="B78" s="306"/>
      <c r="C78" s="100" t="s">
        <v>164</v>
      </c>
      <c r="D78" s="213" t="s">
        <v>569</v>
      </c>
    </row>
    <row r="79" spans="1:4" ht="15.75" x14ac:dyDescent="0.25">
      <c r="A79" s="309"/>
      <c r="B79" s="306"/>
      <c r="C79" s="100" t="s">
        <v>165</v>
      </c>
      <c r="D79" s="212" t="s">
        <v>569</v>
      </c>
    </row>
    <row r="80" spans="1:4" ht="31.5" x14ac:dyDescent="0.25">
      <c r="A80" s="309"/>
      <c r="B80" s="306"/>
      <c r="C80" s="100" t="s">
        <v>210</v>
      </c>
      <c r="D80" s="213" t="s">
        <v>569</v>
      </c>
    </row>
    <row r="81" spans="1:4" ht="15.75" x14ac:dyDescent="0.25">
      <c r="A81" s="309"/>
      <c r="B81" s="306"/>
      <c r="C81" s="100" t="s">
        <v>164</v>
      </c>
      <c r="D81" s="212" t="s">
        <v>569</v>
      </c>
    </row>
    <row r="82" spans="1:4" ht="15.75" x14ac:dyDescent="0.25">
      <c r="A82" s="309"/>
      <c r="B82" s="306"/>
      <c r="C82" s="100" t="s">
        <v>165</v>
      </c>
      <c r="D82" s="213" t="s">
        <v>569</v>
      </c>
    </row>
    <row r="83" spans="1:4" ht="31.5" x14ac:dyDescent="0.25">
      <c r="A83" s="309"/>
      <c r="B83" s="306"/>
      <c r="C83" s="100" t="s">
        <v>211</v>
      </c>
      <c r="D83" s="212" t="s">
        <v>569</v>
      </c>
    </row>
    <row r="84" spans="1:4" ht="78.75" x14ac:dyDescent="0.25">
      <c r="A84" s="310"/>
      <c r="B84" s="307"/>
      <c r="C84" s="100" t="s">
        <v>473</v>
      </c>
      <c r="D84" s="213" t="s">
        <v>569</v>
      </c>
    </row>
    <row r="85" spans="1:4" ht="47.25" x14ac:dyDescent="0.25">
      <c r="A85" s="308" t="s">
        <v>90</v>
      </c>
      <c r="B85" s="305" t="s">
        <v>50</v>
      </c>
      <c r="C85" s="100" t="s">
        <v>209</v>
      </c>
      <c r="D85" s="100" t="s">
        <v>578</v>
      </c>
    </row>
    <row r="86" spans="1:4" ht="15.75" x14ac:dyDescent="0.25">
      <c r="A86" s="309"/>
      <c r="B86" s="306"/>
      <c r="C86" s="100" t="s">
        <v>164</v>
      </c>
      <c r="D86" s="204">
        <v>44544</v>
      </c>
    </row>
    <row r="87" spans="1:4" ht="15.75" x14ac:dyDescent="0.25">
      <c r="A87" s="309"/>
      <c r="B87" s="306"/>
      <c r="C87" s="100" t="s">
        <v>165</v>
      </c>
      <c r="D87" s="200">
        <v>336</v>
      </c>
    </row>
    <row r="88" spans="1:4" ht="47.25" x14ac:dyDescent="0.25">
      <c r="A88" s="309"/>
      <c r="B88" s="306"/>
      <c r="C88" s="100" t="s">
        <v>210</v>
      </c>
      <c r="D88" s="100" t="s">
        <v>579</v>
      </c>
    </row>
    <row r="89" spans="1:4" ht="15.75" x14ac:dyDescent="0.25">
      <c r="A89" s="309"/>
      <c r="B89" s="306"/>
      <c r="C89" s="100" t="s">
        <v>164</v>
      </c>
      <c r="D89" s="204">
        <v>44909</v>
      </c>
    </row>
    <row r="90" spans="1:4" ht="15.75" x14ac:dyDescent="0.25">
      <c r="A90" s="309"/>
      <c r="B90" s="306"/>
      <c r="C90" s="100" t="s">
        <v>165</v>
      </c>
      <c r="D90" s="100">
        <v>463</v>
      </c>
    </row>
    <row r="91" spans="1:4" ht="31.5" x14ac:dyDescent="0.25">
      <c r="A91" s="309"/>
      <c r="B91" s="306"/>
      <c r="C91" s="100" t="s">
        <v>211</v>
      </c>
      <c r="D91" s="100" t="s">
        <v>580</v>
      </c>
    </row>
    <row r="92" spans="1:4" ht="99.75" customHeight="1" x14ac:dyDescent="0.25">
      <c r="A92" s="310"/>
      <c r="B92" s="307"/>
      <c r="C92" s="218" t="s">
        <v>474</v>
      </c>
      <c r="D92" s="279">
        <v>637.79999999999995</v>
      </c>
    </row>
    <row r="93" spans="1:4" ht="41.25" customHeight="1" x14ac:dyDescent="0.25">
      <c r="A93" s="311">
        <v>7</v>
      </c>
      <c r="B93" s="305" t="s">
        <v>212</v>
      </c>
      <c r="C93" s="100" t="s">
        <v>213</v>
      </c>
      <c r="D93" s="100" t="s">
        <v>581</v>
      </c>
    </row>
    <row r="94" spans="1:4" ht="24" customHeight="1" x14ac:dyDescent="0.25">
      <c r="A94" s="313"/>
      <c r="B94" s="307"/>
      <c r="C94" s="100" t="s">
        <v>214</v>
      </c>
      <c r="D94" s="216" t="s">
        <v>582</v>
      </c>
    </row>
    <row r="95" spans="1:4" ht="78.75" x14ac:dyDescent="0.25">
      <c r="A95" s="99">
        <v>8</v>
      </c>
      <c r="B95" s="100" t="s">
        <v>532</v>
      </c>
      <c r="C95" s="100"/>
      <c r="D95" s="100"/>
    </row>
    <row r="96" spans="1:4" ht="47.25" x14ac:dyDescent="0.25">
      <c r="A96" s="331" t="s">
        <v>98</v>
      </c>
      <c r="B96" s="332" t="s">
        <v>47</v>
      </c>
      <c r="C96" s="100" t="s">
        <v>215</v>
      </c>
      <c r="D96" s="200" t="s">
        <v>583</v>
      </c>
    </row>
    <row r="97" spans="1:4" ht="15.75" x14ac:dyDescent="0.25">
      <c r="A97" s="331"/>
      <c r="B97" s="332"/>
      <c r="C97" s="100" t="s">
        <v>164</v>
      </c>
      <c r="D97" s="214">
        <v>44495</v>
      </c>
    </row>
    <row r="98" spans="1:4" ht="15.75" x14ac:dyDescent="0.25">
      <c r="A98" s="331"/>
      <c r="B98" s="332"/>
      <c r="C98" s="100" t="s">
        <v>165</v>
      </c>
      <c r="D98" s="205" t="s">
        <v>584</v>
      </c>
    </row>
    <row r="99" spans="1:4" ht="31.5" x14ac:dyDescent="0.25">
      <c r="A99" s="331"/>
      <c r="B99" s="332"/>
      <c r="C99" s="100" t="s">
        <v>216</v>
      </c>
      <c r="D99" s="200" t="s">
        <v>585</v>
      </c>
    </row>
    <row r="100" spans="1:4" ht="47.25" x14ac:dyDescent="0.25">
      <c r="A100" s="308" t="s">
        <v>99</v>
      </c>
      <c r="B100" s="305" t="s">
        <v>167</v>
      </c>
      <c r="C100" s="100" t="s">
        <v>215</v>
      </c>
      <c r="D100" s="200" t="s">
        <v>583</v>
      </c>
    </row>
    <row r="101" spans="1:4" ht="15.75" x14ac:dyDescent="0.25">
      <c r="A101" s="309"/>
      <c r="B101" s="306"/>
      <c r="C101" s="100" t="s">
        <v>164</v>
      </c>
      <c r="D101" s="214">
        <v>44495</v>
      </c>
    </row>
    <row r="102" spans="1:4" ht="15.75" x14ac:dyDescent="0.25">
      <c r="A102" s="309"/>
      <c r="B102" s="306"/>
      <c r="C102" s="100" t="s">
        <v>165</v>
      </c>
      <c r="D102" s="205" t="s">
        <v>584</v>
      </c>
    </row>
    <row r="103" spans="1:4" ht="31.5" x14ac:dyDescent="0.25">
      <c r="A103" s="309"/>
      <c r="B103" s="306"/>
      <c r="C103" s="100" t="s">
        <v>216</v>
      </c>
      <c r="D103" s="200" t="s">
        <v>585</v>
      </c>
    </row>
    <row r="104" spans="1:4" ht="47.25" x14ac:dyDescent="0.25">
      <c r="A104" s="308" t="s">
        <v>100</v>
      </c>
      <c r="B104" s="305" t="s">
        <v>48</v>
      </c>
      <c r="C104" s="100" t="s">
        <v>215</v>
      </c>
      <c r="D104" s="200" t="s">
        <v>583</v>
      </c>
    </row>
    <row r="105" spans="1:4" ht="15.75" x14ac:dyDescent="0.25">
      <c r="A105" s="309"/>
      <c r="B105" s="306"/>
      <c r="C105" s="100" t="s">
        <v>164</v>
      </c>
      <c r="D105" s="214">
        <v>44495</v>
      </c>
    </row>
    <row r="106" spans="1:4" ht="15.75" x14ac:dyDescent="0.25">
      <c r="A106" s="309"/>
      <c r="B106" s="306"/>
      <c r="C106" s="100" t="s">
        <v>165</v>
      </c>
      <c r="D106" s="205" t="s">
        <v>584</v>
      </c>
    </row>
    <row r="107" spans="1:4" ht="31.5" x14ac:dyDescent="0.25">
      <c r="A107" s="309"/>
      <c r="B107" s="306"/>
      <c r="C107" s="100" t="s">
        <v>216</v>
      </c>
      <c r="D107" s="216" t="s">
        <v>585</v>
      </c>
    </row>
    <row r="108" spans="1:4" ht="15.75" x14ac:dyDescent="0.25">
      <c r="A108" s="308" t="s">
        <v>101</v>
      </c>
      <c r="B108" s="305" t="s">
        <v>49</v>
      </c>
      <c r="C108" s="100" t="s">
        <v>215</v>
      </c>
      <c r="D108" s="100" t="s">
        <v>569</v>
      </c>
    </row>
    <row r="109" spans="1:4" ht="15.75" x14ac:dyDescent="0.25">
      <c r="A109" s="309"/>
      <c r="B109" s="306"/>
      <c r="C109" s="100" t="s">
        <v>164</v>
      </c>
      <c r="D109" s="100" t="s">
        <v>569</v>
      </c>
    </row>
    <row r="110" spans="1:4" ht="15.75" x14ac:dyDescent="0.25">
      <c r="A110" s="309"/>
      <c r="B110" s="306"/>
      <c r="C110" s="100" t="s">
        <v>165</v>
      </c>
      <c r="D110" s="100" t="s">
        <v>569</v>
      </c>
    </row>
    <row r="111" spans="1:4" ht="31.5" x14ac:dyDescent="0.25">
      <c r="A111" s="309"/>
      <c r="B111" s="306"/>
      <c r="C111" s="100" t="s">
        <v>216</v>
      </c>
      <c r="D111" s="100" t="s">
        <v>569</v>
      </c>
    </row>
    <row r="112" spans="1:4" ht="47.25" x14ac:dyDescent="0.25">
      <c r="A112" s="308" t="s">
        <v>102</v>
      </c>
      <c r="B112" s="305" t="s">
        <v>50</v>
      </c>
      <c r="C112" s="100" t="s">
        <v>215</v>
      </c>
      <c r="D112" s="200" t="s">
        <v>583</v>
      </c>
    </row>
    <row r="113" spans="1:4" ht="15.75" x14ac:dyDescent="0.25">
      <c r="A113" s="309"/>
      <c r="B113" s="306"/>
      <c r="C113" s="100" t="s">
        <v>164</v>
      </c>
      <c r="D113" s="214">
        <v>44495</v>
      </c>
    </row>
    <row r="114" spans="1:4" ht="15.75" x14ac:dyDescent="0.25">
      <c r="A114" s="309"/>
      <c r="B114" s="306"/>
      <c r="C114" s="100" t="s">
        <v>165</v>
      </c>
      <c r="D114" s="205" t="s">
        <v>584</v>
      </c>
    </row>
    <row r="115" spans="1:4" ht="31.5" x14ac:dyDescent="0.25">
      <c r="A115" s="309"/>
      <c r="B115" s="306"/>
      <c r="C115" s="100" t="s">
        <v>216</v>
      </c>
      <c r="D115" s="200" t="s">
        <v>585</v>
      </c>
    </row>
    <row r="116" spans="1:4" ht="63" x14ac:dyDescent="0.25">
      <c r="A116" s="99">
        <v>9</v>
      </c>
      <c r="B116" s="100" t="s">
        <v>531</v>
      </c>
      <c r="C116" s="100"/>
      <c r="D116" s="100"/>
    </row>
    <row r="117" spans="1:4" ht="31.5" x14ac:dyDescent="0.25">
      <c r="A117" s="308" t="s">
        <v>110</v>
      </c>
      <c r="B117" s="305" t="s">
        <v>47</v>
      </c>
      <c r="C117" s="100" t="s">
        <v>217</v>
      </c>
      <c r="D117" s="100" t="s">
        <v>569</v>
      </c>
    </row>
    <row r="118" spans="1:4" ht="15.75" x14ac:dyDescent="0.25">
      <c r="A118" s="309"/>
      <c r="B118" s="306"/>
      <c r="C118" s="100" t="s">
        <v>164</v>
      </c>
      <c r="D118" s="100" t="s">
        <v>569</v>
      </c>
    </row>
    <row r="119" spans="1:4" ht="15.75" x14ac:dyDescent="0.25">
      <c r="A119" s="309"/>
      <c r="B119" s="306"/>
      <c r="C119" s="100" t="s">
        <v>165</v>
      </c>
      <c r="D119" s="100" t="s">
        <v>569</v>
      </c>
    </row>
    <row r="120" spans="1:4" ht="47.25" x14ac:dyDescent="0.25">
      <c r="A120" s="308" t="s">
        <v>111</v>
      </c>
      <c r="B120" s="305" t="s">
        <v>167</v>
      </c>
      <c r="C120" s="100" t="s">
        <v>217</v>
      </c>
      <c r="D120" s="220" t="s">
        <v>586</v>
      </c>
    </row>
    <row r="121" spans="1:4" ht="15.75" x14ac:dyDescent="0.25">
      <c r="A121" s="309"/>
      <c r="B121" s="306"/>
      <c r="C121" s="100" t="s">
        <v>164</v>
      </c>
      <c r="D121" s="220" t="s">
        <v>587</v>
      </c>
    </row>
    <row r="122" spans="1:4" ht="15.75" x14ac:dyDescent="0.25">
      <c r="A122" s="309"/>
      <c r="B122" s="306"/>
      <c r="C122" s="100" t="s">
        <v>165</v>
      </c>
      <c r="D122" s="220" t="s">
        <v>588</v>
      </c>
    </row>
    <row r="123" spans="1:4" ht="63" x14ac:dyDescent="0.25">
      <c r="A123" s="308" t="s">
        <v>112</v>
      </c>
      <c r="B123" s="305" t="s">
        <v>48</v>
      </c>
      <c r="C123" s="100" t="s">
        <v>217</v>
      </c>
      <c r="D123" s="235" t="s">
        <v>589</v>
      </c>
    </row>
    <row r="124" spans="1:4" ht="15.75" x14ac:dyDescent="0.25">
      <c r="A124" s="309"/>
      <c r="B124" s="306"/>
      <c r="C124" s="100" t="s">
        <v>164</v>
      </c>
      <c r="D124" s="221">
        <v>43139</v>
      </c>
    </row>
    <row r="125" spans="1:4" ht="15.75" x14ac:dyDescent="0.25">
      <c r="A125" s="310"/>
      <c r="B125" s="306"/>
      <c r="C125" s="100" t="s">
        <v>165</v>
      </c>
      <c r="D125" s="220" t="s">
        <v>590</v>
      </c>
    </row>
    <row r="126" spans="1:4" ht="31.5" x14ac:dyDescent="0.25">
      <c r="A126" s="308" t="s">
        <v>113</v>
      </c>
      <c r="B126" s="305" t="s">
        <v>49</v>
      </c>
      <c r="C126" s="100" t="s">
        <v>217</v>
      </c>
      <c r="D126" s="100" t="s">
        <v>569</v>
      </c>
    </row>
    <row r="127" spans="1:4" ht="15.75" x14ac:dyDescent="0.25">
      <c r="A127" s="309"/>
      <c r="B127" s="306"/>
      <c r="C127" s="100" t="s">
        <v>164</v>
      </c>
      <c r="D127" s="100" t="s">
        <v>569</v>
      </c>
    </row>
    <row r="128" spans="1:4" ht="15.75" x14ac:dyDescent="0.25">
      <c r="A128" s="309"/>
      <c r="B128" s="306"/>
      <c r="C128" s="100" t="s">
        <v>165</v>
      </c>
      <c r="D128" s="100" t="s">
        <v>569</v>
      </c>
    </row>
    <row r="129" spans="1:4" ht="65.25" customHeight="1" x14ac:dyDescent="0.25">
      <c r="A129" s="308" t="s">
        <v>114</v>
      </c>
      <c r="B129" s="305" t="s">
        <v>50</v>
      </c>
      <c r="C129" s="100" t="s">
        <v>217</v>
      </c>
      <c r="D129" s="100" t="s">
        <v>604</v>
      </c>
    </row>
    <row r="130" spans="1:4" ht="15.75" x14ac:dyDescent="0.25">
      <c r="A130" s="309"/>
      <c r="B130" s="306"/>
      <c r="C130" s="100" t="s">
        <v>164</v>
      </c>
      <c r="D130" s="204">
        <v>44872</v>
      </c>
    </row>
    <row r="131" spans="1:4" ht="15.75" x14ac:dyDescent="0.25">
      <c r="A131" s="310"/>
      <c r="B131" s="306"/>
      <c r="C131" s="100" t="s">
        <v>165</v>
      </c>
      <c r="D131" s="100" t="s">
        <v>603</v>
      </c>
    </row>
    <row r="132" spans="1:4" ht="63" x14ac:dyDescent="0.25">
      <c r="A132" s="79">
        <v>10</v>
      </c>
      <c r="B132" s="100" t="s">
        <v>530</v>
      </c>
      <c r="C132" s="100"/>
      <c r="D132" s="100"/>
    </row>
    <row r="133" spans="1:4" ht="31.5" x14ac:dyDescent="0.25">
      <c r="A133" s="308" t="s">
        <v>218</v>
      </c>
      <c r="B133" s="305" t="s">
        <v>47</v>
      </c>
      <c r="C133" s="100" t="s">
        <v>219</v>
      </c>
      <c r="D133" s="100" t="s">
        <v>569</v>
      </c>
    </row>
    <row r="134" spans="1:4" ht="15.75" x14ac:dyDescent="0.25">
      <c r="A134" s="309"/>
      <c r="B134" s="306"/>
      <c r="C134" s="100" t="s">
        <v>164</v>
      </c>
      <c r="D134" s="100" t="s">
        <v>569</v>
      </c>
    </row>
    <row r="135" spans="1:4" ht="15.75" x14ac:dyDescent="0.25">
      <c r="A135" s="309"/>
      <c r="B135" s="306"/>
      <c r="C135" s="100" t="s">
        <v>165</v>
      </c>
      <c r="D135" s="100"/>
    </row>
    <row r="136" spans="1:4" ht="47.25" x14ac:dyDescent="0.25">
      <c r="A136" s="308" t="s">
        <v>220</v>
      </c>
      <c r="B136" s="305" t="s">
        <v>167</v>
      </c>
      <c r="C136" s="100" t="s">
        <v>219</v>
      </c>
      <c r="D136" s="220" t="s">
        <v>605</v>
      </c>
    </row>
    <row r="137" spans="1:4" ht="15.75" x14ac:dyDescent="0.25">
      <c r="A137" s="309"/>
      <c r="B137" s="306"/>
      <c r="C137" s="100" t="s">
        <v>164</v>
      </c>
      <c r="D137" s="220" t="s">
        <v>591</v>
      </c>
    </row>
    <row r="138" spans="1:4" ht="15.75" x14ac:dyDescent="0.25">
      <c r="A138" s="309"/>
      <c r="B138" s="306"/>
      <c r="C138" s="100" t="s">
        <v>165</v>
      </c>
      <c r="D138" s="220" t="s">
        <v>592</v>
      </c>
    </row>
    <row r="139" spans="1:4" ht="63" x14ac:dyDescent="0.25">
      <c r="A139" s="308" t="s">
        <v>221</v>
      </c>
      <c r="B139" s="305" t="s">
        <v>48</v>
      </c>
      <c r="C139" s="100" t="s">
        <v>219</v>
      </c>
      <c r="D139" s="205" t="s">
        <v>589</v>
      </c>
    </row>
    <row r="140" spans="1:4" ht="15.75" x14ac:dyDescent="0.25">
      <c r="A140" s="309"/>
      <c r="B140" s="306"/>
      <c r="C140" s="100" t="s">
        <v>164</v>
      </c>
      <c r="D140" s="214">
        <v>43139</v>
      </c>
    </row>
    <row r="141" spans="1:4" ht="15.75" x14ac:dyDescent="0.25">
      <c r="A141" s="309"/>
      <c r="B141" s="306"/>
      <c r="C141" s="100" t="s">
        <v>165</v>
      </c>
      <c r="D141" s="205" t="s">
        <v>590</v>
      </c>
    </row>
    <row r="142" spans="1:4" ht="31.5" x14ac:dyDescent="0.25">
      <c r="A142" s="308" t="s">
        <v>222</v>
      </c>
      <c r="B142" s="305" t="s">
        <v>49</v>
      </c>
      <c r="C142" s="100" t="s">
        <v>219</v>
      </c>
      <c r="D142" s="100" t="s">
        <v>569</v>
      </c>
    </row>
    <row r="143" spans="1:4" ht="15.75" x14ac:dyDescent="0.25">
      <c r="A143" s="309"/>
      <c r="B143" s="306"/>
      <c r="C143" s="100" t="s">
        <v>164</v>
      </c>
      <c r="D143" s="100" t="s">
        <v>569</v>
      </c>
    </row>
    <row r="144" spans="1:4" ht="15.75" x14ac:dyDescent="0.25">
      <c r="A144" s="309"/>
      <c r="B144" s="306"/>
      <c r="C144" s="100" t="s">
        <v>165</v>
      </c>
      <c r="D144" s="100" t="s">
        <v>569</v>
      </c>
    </row>
    <row r="145" spans="1:4" ht="63" x14ac:dyDescent="0.25">
      <c r="A145" s="308" t="s">
        <v>223</v>
      </c>
      <c r="B145" s="305" t="s">
        <v>50</v>
      </c>
      <c r="C145" s="100" t="s">
        <v>219</v>
      </c>
      <c r="D145" s="205" t="s">
        <v>589</v>
      </c>
    </row>
    <row r="146" spans="1:4" ht="15.75" x14ac:dyDescent="0.25">
      <c r="A146" s="309"/>
      <c r="B146" s="306"/>
      <c r="C146" s="100" t="s">
        <v>164</v>
      </c>
      <c r="D146" s="214">
        <v>43139</v>
      </c>
    </row>
    <row r="147" spans="1:4" ht="15.75" x14ac:dyDescent="0.25">
      <c r="A147" s="309"/>
      <c r="B147" s="306"/>
      <c r="C147" s="100" t="s">
        <v>165</v>
      </c>
      <c r="D147" s="205" t="s">
        <v>590</v>
      </c>
    </row>
    <row r="148" spans="1:4" ht="81.75" x14ac:dyDescent="0.25">
      <c r="A148" s="99">
        <v>11</v>
      </c>
      <c r="B148" s="100" t="s">
        <v>529</v>
      </c>
      <c r="C148" s="100"/>
      <c r="D148" s="100"/>
    </row>
    <row r="149" spans="1:4" ht="31.5" x14ac:dyDescent="0.25">
      <c r="A149" s="308" t="s">
        <v>224</v>
      </c>
      <c r="B149" s="305" t="s">
        <v>47</v>
      </c>
      <c r="C149" s="100" t="s">
        <v>225</v>
      </c>
      <c r="D149" s="200" t="s">
        <v>569</v>
      </c>
    </row>
    <row r="150" spans="1:4" ht="15.75" x14ac:dyDescent="0.25">
      <c r="A150" s="309"/>
      <c r="B150" s="306"/>
      <c r="C150" s="100" t="s">
        <v>164</v>
      </c>
      <c r="D150" s="200" t="s">
        <v>569</v>
      </c>
    </row>
    <row r="151" spans="1:4" ht="15.75" x14ac:dyDescent="0.25">
      <c r="A151" s="309"/>
      <c r="B151" s="306"/>
      <c r="C151" s="100" t="s">
        <v>165</v>
      </c>
      <c r="D151" s="200" t="s">
        <v>569</v>
      </c>
    </row>
    <row r="152" spans="1:4" ht="15.75" x14ac:dyDescent="0.25">
      <c r="A152" s="309"/>
      <c r="B152" s="306"/>
      <c r="C152" s="100" t="s">
        <v>315</v>
      </c>
      <c r="D152" s="200" t="s">
        <v>569</v>
      </c>
    </row>
    <row r="153" spans="1:4" ht="15.75" x14ac:dyDescent="0.25">
      <c r="A153" s="309"/>
      <c r="B153" s="306"/>
      <c r="C153" s="100" t="s">
        <v>164</v>
      </c>
      <c r="D153" s="200" t="s">
        <v>569</v>
      </c>
    </row>
    <row r="154" spans="1:4" ht="15.75" x14ac:dyDescent="0.25">
      <c r="A154" s="309"/>
      <c r="B154" s="306"/>
      <c r="C154" s="100" t="s">
        <v>165</v>
      </c>
      <c r="D154" s="200" t="s">
        <v>569</v>
      </c>
    </row>
    <row r="155" spans="1:4" ht="31.5" x14ac:dyDescent="0.25">
      <c r="A155" s="309"/>
      <c r="B155" s="306"/>
      <c r="C155" s="100" t="s">
        <v>226</v>
      </c>
      <c r="D155" s="215" t="s">
        <v>593</v>
      </c>
    </row>
    <row r="156" spans="1:4" ht="31.5" x14ac:dyDescent="0.25">
      <c r="A156" s="308" t="s">
        <v>227</v>
      </c>
      <c r="B156" s="305" t="s">
        <v>167</v>
      </c>
      <c r="C156" s="100" t="s">
        <v>225</v>
      </c>
      <c r="D156" s="200" t="s">
        <v>569</v>
      </c>
    </row>
    <row r="157" spans="1:4" ht="15.75" x14ac:dyDescent="0.25">
      <c r="A157" s="309"/>
      <c r="B157" s="306"/>
      <c r="C157" s="100" t="s">
        <v>164</v>
      </c>
      <c r="D157" s="200" t="s">
        <v>569</v>
      </c>
    </row>
    <row r="158" spans="1:4" ht="15.75" x14ac:dyDescent="0.25">
      <c r="A158" s="309"/>
      <c r="B158" s="306"/>
      <c r="C158" s="100" t="s">
        <v>165</v>
      </c>
      <c r="D158" s="200" t="s">
        <v>569</v>
      </c>
    </row>
    <row r="159" spans="1:4" ht="15.75" x14ac:dyDescent="0.25">
      <c r="A159" s="309"/>
      <c r="B159" s="306"/>
      <c r="C159" s="100" t="s">
        <v>315</v>
      </c>
      <c r="D159" s="200" t="s">
        <v>569</v>
      </c>
    </row>
    <row r="160" spans="1:4" ht="15.75" x14ac:dyDescent="0.25">
      <c r="A160" s="309"/>
      <c r="B160" s="306"/>
      <c r="C160" s="100" t="s">
        <v>164</v>
      </c>
      <c r="D160" s="200" t="s">
        <v>569</v>
      </c>
    </row>
    <row r="161" spans="1:4" ht="15.75" x14ac:dyDescent="0.25">
      <c r="A161" s="309"/>
      <c r="B161" s="306"/>
      <c r="C161" s="100" t="s">
        <v>165</v>
      </c>
      <c r="D161" s="200" t="s">
        <v>569</v>
      </c>
    </row>
    <row r="162" spans="1:4" ht="31.5" x14ac:dyDescent="0.25">
      <c r="A162" s="310"/>
      <c r="B162" s="306"/>
      <c r="C162" s="100" t="s">
        <v>226</v>
      </c>
      <c r="D162" s="216" t="s">
        <v>594</v>
      </c>
    </row>
    <row r="163" spans="1:4" ht="31.5" x14ac:dyDescent="0.25">
      <c r="A163" s="308" t="s">
        <v>228</v>
      </c>
      <c r="B163" s="305" t="s">
        <v>48</v>
      </c>
      <c r="C163" s="100" t="s">
        <v>225</v>
      </c>
      <c r="D163" s="200" t="s">
        <v>569</v>
      </c>
    </row>
    <row r="164" spans="1:4" ht="15.75" x14ac:dyDescent="0.25">
      <c r="A164" s="309"/>
      <c r="B164" s="306"/>
      <c r="C164" s="100" t="s">
        <v>164</v>
      </c>
      <c r="D164" s="200" t="s">
        <v>569</v>
      </c>
    </row>
    <row r="165" spans="1:4" ht="15.75" x14ac:dyDescent="0.25">
      <c r="A165" s="309"/>
      <c r="B165" s="306"/>
      <c r="C165" s="100" t="s">
        <v>165</v>
      </c>
      <c r="D165" s="200" t="s">
        <v>569</v>
      </c>
    </row>
    <row r="166" spans="1:4" ht="15.75" x14ac:dyDescent="0.25">
      <c r="A166" s="309"/>
      <c r="B166" s="306"/>
      <c r="C166" s="100" t="s">
        <v>315</v>
      </c>
      <c r="D166" s="200" t="s">
        <v>569</v>
      </c>
    </row>
    <row r="167" spans="1:4" ht="15.75" x14ac:dyDescent="0.25">
      <c r="A167" s="309"/>
      <c r="B167" s="306"/>
      <c r="C167" s="100" t="s">
        <v>164</v>
      </c>
      <c r="D167" s="200" t="s">
        <v>569</v>
      </c>
    </row>
    <row r="168" spans="1:4" ht="15.75" x14ac:dyDescent="0.25">
      <c r="A168" s="309"/>
      <c r="B168" s="306"/>
      <c r="C168" s="100" t="s">
        <v>165</v>
      </c>
      <c r="D168" s="200" t="s">
        <v>569</v>
      </c>
    </row>
    <row r="169" spans="1:4" ht="31.5" x14ac:dyDescent="0.25">
      <c r="A169" s="310"/>
      <c r="B169" s="306"/>
      <c r="C169" s="100" t="s">
        <v>226</v>
      </c>
      <c r="D169" s="216" t="s">
        <v>594</v>
      </c>
    </row>
    <row r="170" spans="1:4" ht="31.5" x14ac:dyDescent="0.25">
      <c r="A170" s="308" t="s">
        <v>229</v>
      </c>
      <c r="B170" s="305" t="s">
        <v>49</v>
      </c>
      <c r="C170" s="100" t="s">
        <v>225</v>
      </c>
      <c r="D170" s="200" t="s">
        <v>569</v>
      </c>
    </row>
    <row r="171" spans="1:4" ht="15.75" x14ac:dyDescent="0.25">
      <c r="A171" s="309"/>
      <c r="B171" s="306"/>
      <c r="C171" s="100" t="s">
        <v>164</v>
      </c>
      <c r="D171" s="200" t="s">
        <v>569</v>
      </c>
    </row>
    <row r="172" spans="1:4" ht="15.75" x14ac:dyDescent="0.25">
      <c r="A172" s="309"/>
      <c r="B172" s="306"/>
      <c r="C172" s="100" t="s">
        <v>165</v>
      </c>
      <c r="D172" s="200" t="s">
        <v>569</v>
      </c>
    </row>
    <row r="173" spans="1:4" ht="15.75" x14ac:dyDescent="0.25">
      <c r="A173" s="309"/>
      <c r="B173" s="306"/>
      <c r="C173" s="100" t="s">
        <v>315</v>
      </c>
      <c r="D173" s="200" t="s">
        <v>569</v>
      </c>
    </row>
    <row r="174" spans="1:4" ht="15.75" x14ac:dyDescent="0.25">
      <c r="A174" s="309"/>
      <c r="B174" s="306"/>
      <c r="C174" s="100" t="s">
        <v>164</v>
      </c>
      <c r="D174" s="200" t="s">
        <v>569</v>
      </c>
    </row>
    <row r="175" spans="1:4" ht="15.75" x14ac:dyDescent="0.25">
      <c r="A175" s="309"/>
      <c r="B175" s="306"/>
      <c r="C175" s="100" t="s">
        <v>165</v>
      </c>
      <c r="D175" s="200" t="s">
        <v>569</v>
      </c>
    </row>
    <row r="176" spans="1:4" ht="31.5" x14ac:dyDescent="0.25">
      <c r="A176" s="310"/>
      <c r="B176" s="306"/>
      <c r="C176" s="100" t="s">
        <v>226</v>
      </c>
      <c r="D176" s="200" t="s">
        <v>569</v>
      </c>
    </row>
    <row r="177" spans="1:4" ht="31.5" x14ac:dyDescent="0.25">
      <c r="A177" s="308" t="s">
        <v>230</v>
      </c>
      <c r="B177" s="305" t="s">
        <v>50</v>
      </c>
      <c r="C177" s="100" t="s">
        <v>225</v>
      </c>
      <c r="D177" s="200" t="s">
        <v>569</v>
      </c>
    </row>
    <row r="178" spans="1:4" ht="15.75" x14ac:dyDescent="0.25">
      <c r="A178" s="309"/>
      <c r="B178" s="306"/>
      <c r="C178" s="100" t="s">
        <v>164</v>
      </c>
      <c r="D178" s="200" t="s">
        <v>569</v>
      </c>
    </row>
    <row r="179" spans="1:4" ht="15.75" x14ac:dyDescent="0.25">
      <c r="A179" s="309"/>
      <c r="B179" s="306"/>
      <c r="C179" s="100" t="s">
        <v>165</v>
      </c>
      <c r="D179" s="200" t="s">
        <v>569</v>
      </c>
    </row>
    <row r="180" spans="1:4" ht="15.75" x14ac:dyDescent="0.25">
      <c r="A180" s="309"/>
      <c r="B180" s="306"/>
      <c r="C180" s="100" t="s">
        <v>315</v>
      </c>
      <c r="D180" s="200" t="s">
        <v>569</v>
      </c>
    </row>
    <row r="181" spans="1:4" ht="15.75" x14ac:dyDescent="0.25">
      <c r="A181" s="309"/>
      <c r="B181" s="306"/>
      <c r="C181" s="100" t="s">
        <v>164</v>
      </c>
      <c r="D181" s="200" t="s">
        <v>569</v>
      </c>
    </row>
    <row r="182" spans="1:4" ht="15.75" x14ac:dyDescent="0.25">
      <c r="A182" s="309"/>
      <c r="B182" s="306"/>
      <c r="C182" s="100" t="s">
        <v>165</v>
      </c>
      <c r="D182" s="200" t="s">
        <v>569</v>
      </c>
    </row>
    <row r="183" spans="1:4" ht="31.5" x14ac:dyDescent="0.25">
      <c r="A183" s="310"/>
      <c r="B183" s="306"/>
      <c r="C183" s="100" t="s">
        <v>226</v>
      </c>
      <c r="D183" s="216" t="s">
        <v>594</v>
      </c>
    </row>
    <row r="184" spans="1:4" ht="62.25" customHeight="1" x14ac:dyDescent="0.25">
      <c r="A184" s="308">
        <v>12</v>
      </c>
      <c r="B184" s="305" t="s">
        <v>517</v>
      </c>
      <c r="C184" s="100" t="s">
        <v>115</v>
      </c>
      <c r="D184" s="200" t="s">
        <v>595</v>
      </c>
    </row>
    <row r="185" spans="1:4" ht="47.25" x14ac:dyDescent="0.25">
      <c r="A185" s="309"/>
      <c r="B185" s="306"/>
      <c r="C185" s="100" t="s">
        <v>170</v>
      </c>
      <c r="D185" s="217" t="s">
        <v>596</v>
      </c>
    </row>
    <row r="186" spans="1:4" ht="15.75" x14ac:dyDescent="0.25">
      <c r="A186" s="309"/>
      <c r="B186" s="306"/>
      <c r="C186" s="100" t="s">
        <v>164</v>
      </c>
      <c r="D186" s="214">
        <v>43306</v>
      </c>
    </row>
    <row r="187" spans="1:4" ht="15.75" x14ac:dyDescent="0.25">
      <c r="A187" s="309"/>
      <c r="B187" s="306"/>
      <c r="C187" s="100" t="s">
        <v>165</v>
      </c>
      <c r="D187" s="205">
        <v>212</v>
      </c>
    </row>
    <row r="188" spans="1:4" ht="15.75" x14ac:dyDescent="0.25">
      <c r="A188" s="309"/>
      <c r="B188" s="306"/>
      <c r="C188" s="100" t="s">
        <v>116</v>
      </c>
      <c r="D188" s="216" t="s">
        <v>582</v>
      </c>
    </row>
    <row r="189" spans="1:4" ht="31.5" x14ac:dyDescent="0.25">
      <c r="A189" s="309"/>
      <c r="B189" s="306"/>
      <c r="C189" s="100" t="s">
        <v>465</v>
      </c>
      <c r="D189" s="200" t="s">
        <v>597</v>
      </c>
    </row>
    <row r="190" spans="1:4" ht="31.5" x14ac:dyDescent="0.25">
      <c r="A190" s="309"/>
      <c r="B190" s="306"/>
      <c r="C190" s="218" t="s">
        <v>475</v>
      </c>
      <c r="D190" s="155">
        <v>159</v>
      </c>
    </row>
    <row r="191" spans="1:4" ht="63" x14ac:dyDescent="0.25">
      <c r="A191" s="309"/>
      <c r="B191" s="306"/>
      <c r="C191" s="218" t="s">
        <v>476</v>
      </c>
      <c r="D191" s="155">
        <v>198</v>
      </c>
    </row>
    <row r="192" spans="1:4" ht="50.25" x14ac:dyDescent="0.25">
      <c r="A192" s="310"/>
      <c r="B192" s="307"/>
      <c r="C192" s="218" t="s">
        <v>518</v>
      </c>
      <c r="D192" s="236">
        <v>4</v>
      </c>
    </row>
    <row r="193" spans="1:4" ht="31.5" customHeight="1" x14ac:dyDescent="0.25">
      <c r="A193" s="311" t="s">
        <v>380</v>
      </c>
      <c r="B193" s="305" t="s">
        <v>371</v>
      </c>
      <c r="C193" s="100" t="s">
        <v>115</v>
      </c>
      <c r="D193" s="205" t="s">
        <v>598</v>
      </c>
    </row>
    <row r="194" spans="1:4" ht="47.25" x14ac:dyDescent="0.25">
      <c r="A194" s="312"/>
      <c r="B194" s="306"/>
      <c r="C194" s="100" t="s">
        <v>170</v>
      </c>
      <c r="D194" s="217" t="s">
        <v>596</v>
      </c>
    </row>
    <row r="195" spans="1:4" ht="15.75" x14ac:dyDescent="0.25">
      <c r="A195" s="312"/>
      <c r="B195" s="306"/>
      <c r="C195" s="100" t="s">
        <v>164</v>
      </c>
      <c r="D195" s="214">
        <v>43306</v>
      </c>
    </row>
    <row r="196" spans="1:4" ht="15.75" x14ac:dyDescent="0.25">
      <c r="A196" s="312"/>
      <c r="B196" s="306"/>
      <c r="C196" s="100" t="s">
        <v>165</v>
      </c>
      <c r="D196" s="205">
        <v>212</v>
      </c>
    </row>
    <row r="197" spans="1:4" ht="15.75" x14ac:dyDescent="0.25">
      <c r="A197" s="312"/>
      <c r="B197" s="306"/>
      <c r="C197" s="100" t="s">
        <v>116</v>
      </c>
      <c r="D197" s="205" t="s">
        <v>582</v>
      </c>
    </row>
    <row r="198" spans="1:4" ht="31.5" x14ac:dyDescent="0.25">
      <c r="A198" s="312"/>
      <c r="B198" s="306"/>
      <c r="C198" s="100" t="s">
        <v>465</v>
      </c>
      <c r="D198" s="205" t="s">
        <v>599</v>
      </c>
    </row>
    <row r="199" spans="1:4" ht="31.5" x14ac:dyDescent="0.25">
      <c r="A199" s="312"/>
      <c r="B199" s="306"/>
      <c r="C199" s="218" t="s">
        <v>475</v>
      </c>
      <c r="D199" s="155">
        <v>4</v>
      </c>
    </row>
    <row r="200" spans="1:4" ht="63" x14ac:dyDescent="0.25">
      <c r="A200" s="312"/>
      <c r="B200" s="306"/>
      <c r="C200" s="218" t="s">
        <v>476</v>
      </c>
      <c r="D200" s="155">
        <v>4</v>
      </c>
    </row>
    <row r="201" spans="1:4" ht="66" x14ac:dyDescent="0.25">
      <c r="A201" s="312"/>
      <c r="B201" s="306"/>
      <c r="C201" s="237" t="s">
        <v>477</v>
      </c>
      <c r="D201" s="226">
        <v>4</v>
      </c>
    </row>
    <row r="202" spans="1:4" s="83" customFormat="1" ht="15.75" x14ac:dyDescent="0.25">
      <c r="A202" s="80" t="s">
        <v>31</v>
      </c>
      <c r="B202" s="81"/>
      <c r="C202" s="81"/>
      <c r="D202" s="82"/>
    </row>
    <row r="203" spans="1:4" s="83" customFormat="1" ht="15.75" x14ac:dyDescent="0.25">
      <c r="A203" s="97" t="s">
        <v>107</v>
      </c>
      <c r="B203" s="96" t="s">
        <v>32</v>
      </c>
      <c r="C203" s="96"/>
      <c r="D203" s="96"/>
    </row>
    <row r="204" spans="1:4" ht="65.25" customHeight="1" x14ac:dyDescent="0.25">
      <c r="A204" s="308" t="s">
        <v>373</v>
      </c>
      <c r="B204" s="305" t="s">
        <v>528</v>
      </c>
      <c r="C204" s="100" t="s">
        <v>466</v>
      </c>
      <c r="D204" s="201" t="s">
        <v>606</v>
      </c>
    </row>
    <row r="205" spans="1:4" ht="15.75" x14ac:dyDescent="0.25">
      <c r="A205" s="309"/>
      <c r="B205" s="306"/>
      <c r="C205" s="100" t="s">
        <v>164</v>
      </c>
      <c r="D205" s="222">
        <v>42830</v>
      </c>
    </row>
    <row r="206" spans="1:4" ht="15.75" x14ac:dyDescent="0.25">
      <c r="A206" s="309"/>
      <c r="B206" s="306"/>
      <c r="C206" s="100" t="s">
        <v>165</v>
      </c>
      <c r="D206" s="201">
        <v>84</v>
      </c>
    </row>
    <row r="207" spans="1:4" ht="94.5" x14ac:dyDescent="0.25">
      <c r="A207" s="309"/>
      <c r="B207" s="306"/>
      <c r="C207" s="100" t="s">
        <v>316</v>
      </c>
      <c r="D207" s="8" t="s">
        <v>610</v>
      </c>
    </row>
    <row r="208" spans="1:4" ht="15.75" x14ac:dyDescent="0.25">
      <c r="A208" s="309"/>
      <c r="B208" s="306"/>
      <c r="C208" s="100" t="s">
        <v>164</v>
      </c>
      <c r="D208" s="222">
        <v>44271</v>
      </c>
    </row>
    <row r="209" spans="1:4" ht="15.75" x14ac:dyDescent="0.25">
      <c r="A209" s="309"/>
      <c r="B209" s="306"/>
      <c r="C209" s="100" t="s">
        <v>165</v>
      </c>
      <c r="D209" s="8">
        <v>64</v>
      </c>
    </row>
    <row r="210" spans="1:4" ht="30" x14ac:dyDescent="0.25">
      <c r="A210" s="309"/>
      <c r="B210" s="307"/>
      <c r="C210" s="100" t="s">
        <v>317</v>
      </c>
      <c r="D210" s="223" t="s">
        <v>607</v>
      </c>
    </row>
    <row r="211" spans="1:4" ht="47.25" x14ac:dyDescent="0.25">
      <c r="A211" s="309"/>
      <c r="B211" s="195" t="s">
        <v>524</v>
      </c>
      <c r="C211" s="100"/>
      <c r="D211" s="100"/>
    </row>
    <row r="212" spans="1:4" ht="15.75" x14ac:dyDescent="0.25">
      <c r="A212" s="309"/>
      <c r="B212" s="9" t="s">
        <v>312</v>
      </c>
      <c r="C212" s="100" t="s">
        <v>117</v>
      </c>
      <c r="D212" s="226">
        <v>624.6</v>
      </c>
    </row>
    <row r="213" spans="1:4" ht="15.75" x14ac:dyDescent="0.25">
      <c r="A213" s="309"/>
      <c r="B213" s="9" t="s">
        <v>313</v>
      </c>
      <c r="C213" s="100" t="s">
        <v>117</v>
      </c>
      <c r="D213" s="226">
        <v>87.3</v>
      </c>
    </row>
    <row r="214" spans="1:4" ht="15.75" x14ac:dyDescent="0.25">
      <c r="A214" s="309"/>
      <c r="B214" s="9" t="s">
        <v>314</v>
      </c>
      <c r="C214" s="100" t="s">
        <v>117</v>
      </c>
      <c r="D214" s="226">
        <v>0</v>
      </c>
    </row>
    <row r="215" spans="1:4" ht="15.75" x14ac:dyDescent="0.25">
      <c r="A215" s="309"/>
      <c r="B215" s="9" t="s">
        <v>311</v>
      </c>
      <c r="C215" s="100" t="s">
        <v>117</v>
      </c>
      <c r="D215" s="226">
        <v>711.9</v>
      </c>
    </row>
    <row r="216" spans="1:4" ht="31.5" x14ac:dyDescent="0.25">
      <c r="A216" s="309"/>
      <c r="B216" s="195" t="s">
        <v>525</v>
      </c>
      <c r="C216" s="100" t="s">
        <v>117</v>
      </c>
      <c r="D216" s="226">
        <v>157.6</v>
      </c>
    </row>
    <row r="217" spans="1:4" ht="31.5" x14ac:dyDescent="0.25">
      <c r="A217" s="309"/>
      <c r="B217" s="194" t="s">
        <v>527</v>
      </c>
      <c r="C217" s="26" t="s">
        <v>45</v>
      </c>
      <c r="D217" s="155">
        <v>3</v>
      </c>
    </row>
    <row r="218" spans="1:4" ht="47.25" x14ac:dyDescent="0.25">
      <c r="A218" s="309"/>
      <c r="B218" s="305" t="s">
        <v>526</v>
      </c>
      <c r="C218" s="100" t="s">
        <v>538</v>
      </c>
      <c r="D218" s="198" t="s">
        <v>609</v>
      </c>
    </row>
    <row r="219" spans="1:4" ht="15.75" x14ac:dyDescent="0.25">
      <c r="A219" s="309"/>
      <c r="B219" s="306"/>
      <c r="C219" s="100" t="s">
        <v>164</v>
      </c>
      <c r="D219" s="224">
        <v>42830</v>
      </c>
    </row>
    <row r="220" spans="1:4" ht="15.75" x14ac:dyDescent="0.25">
      <c r="A220" s="309"/>
      <c r="B220" s="306"/>
      <c r="C220" s="100" t="s">
        <v>165</v>
      </c>
      <c r="D220" s="225">
        <v>84</v>
      </c>
    </row>
    <row r="221" spans="1:4" ht="51.75" customHeight="1" x14ac:dyDescent="0.25">
      <c r="A221" s="309"/>
      <c r="B221" s="306"/>
      <c r="C221" s="201" t="s">
        <v>538</v>
      </c>
      <c r="D221" s="201" t="s">
        <v>611</v>
      </c>
    </row>
    <row r="222" spans="1:4" ht="15.75" x14ac:dyDescent="0.25">
      <c r="A222" s="309"/>
      <c r="B222" s="306"/>
      <c r="C222" s="201" t="s">
        <v>164</v>
      </c>
      <c r="D222" s="204">
        <v>44918</v>
      </c>
    </row>
    <row r="223" spans="1:4" ht="15.75" x14ac:dyDescent="0.25">
      <c r="A223" s="310"/>
      <c r="B223" s="307"/>
      <c r="C223" s="201" t="s">
        <v>165</v>
      </c>
      <c r="D223" s="201">
        <v>235</v>
      </c>
    </row>
    <row r="224" spans="1:4" ht="150" customHeight="1" x14ac:dyDescent="0.25">
      <c r="A224" s="311" t="s">
        <v>374</v>
      </c>
      <c r="B224" s="305" t="s">
        <v>372</v>
      </c>
      <c r="C224" s="201" t="s">
        <v>608</v>
      </c>
      <c r="D224" s="8" t="s">
        <v>612</v>
      </c>
    </row>
    <row r="225" spans="1:4" ht="15.75" x14ac:dyDescent="0.25">
      <c r="A225" s="312"/>
      <c r="B225" s="306"/>
      <c r="C225" s="100" t="s">
        <v>164</v>
      </c>
      <c r="D225" s="227">
        <v>42830</v>
      </c>
    </row>
    <row r="226" spans="1:4" ht="15.75" x14ac:dyDescent="0.25">
      <c r="A226" s="312"/>
      <c r="B226" s="306"/>
      <c r="C226" s="100" t="s">
        <v>165</v>
      </c>
      <c r="D226" s="8">
        <v>87</v>
      </c>
    </row>
    <row r="227" spans="1:4" ht="132.75" customHeight="1" x14ac:dyDescent="0.25">
      <c r="A227" s="312"/>
      <c r="B227" s="306"/>
      <c r="C227" s="100" t="s">
        <v>316</v>
      </c>
      <c r="D227" s="8" t="s">
        <v>613</v>
      </c>
    </row>
    <row r="228" spans="1:4" ht="15.75" x14ac:dyDescent="0.25">
      <c r="A228" s="312"/>
      <c r="B228" s="306"/>
      <c r="C228" s="100" t="s">
        <v>164</v>
      </c>
      <c r="D228" s="222">
        <v>44252</v>
      </c>
    </row>
    <row r="229" spans="1:4" ht="15.75" x14ac:dyDescent="0.25">
      <c r="A229" s="312"/>
      <c r="B229" s="306"/>
      <c r="C229" s="100" t="s">
        <v>165</v>
      </c>
      <c r="D229" s="8">
        <v>53</v>
      </c>
    </row>
    <row r="230" spans="1:4" ht="15.75" x14ac:dyDescent="0.25">
      <c r="A230" s="312"/>
      <c r="B230" s="307"/>
      <c r="C230" s="100" t="s">
        <v>317</v>
      </c>
      <c r="D230" s="228" t="s">
        <v>614</v>
      </c>
    </row>
    <row r="231" spans="1:4" ht="63" x14ac:dyDescent="0.25">
      <c r="A231" s="312"/>
      <c r="B231" s="100" t="s">
        <v>375</v>
      </c>
      <c r="C231" s="100"/>
      <c r="D231" s="100"/>
    </row>
    <row r="232" spans="1:4" ht="15.75" x14ac:dyDescent="0.25">
      <c r="A232" s="312"/>
      <c r="B232" s="9" t="s">
        <v>312</v>
      </c>
      <c r="C232" s="100" t="s">
        <v>117</v>
      </c>
      <c r="D232" s="226">
        <v>5623.1</v>
      </c>
    </row>
    <row r="233" spans="1:4" ht="15.75" x14ac:dyDescent="0.25">
      <c r="A233" s="312"/>
      <c r="B233" s="9" t="s">
        <v>313</v>
      </c>
      <c r="C233" s="100" t="s">
        <v>117</v>
      </c>
      <c r="D233" s="226">
        <v>470.8</v>
      </c>
    </row>
    <row r="234" spans="1:4" ht="15.75" x14ac:dyDescent="0.25">
      <c r="A234" s="312"/>
      <c r="B234" s="9" t="s">
        <v>314</v>
      </c>
      <c r="C234" s="100" t="s">
        <v>117</v>
      </c>
      <c r="D234" s="226">
        <v>862.9</v>
      </c>
    </row>
    <row r="235" spans="1:4" ht="15.75" x14ac:dyDescent="0.25">
      <c r="A235" s="312"/>
      <c r="B235" s="9" t="s">
        <v>311</v>
      </c>
      <c r="C235" s="100" t="s">
        <v>117</v>
      </c>
      <c r="D235" s="226">
        <f>D232+D233-D234</f>
        <v>5231.0000000000009</v>
      </c>
    </row>
    <row r="236" spans="1:4" ht="31.5" x14ac:dyDescent="0.25">
      <c r="A236" s="312"/>
      <c r="B236" s="100" t="s">
        <v>376</v>
      </c>
      <c r="C236" s="100" t="s">
        <v>117</v>
      </c>
      <c r="D236" s="226">
        <v>35.299999999999997</v>
      </c>
    </row>
    <row r="237" spans="1:4" ht="31.5" x14ac:dyDescent="0.25">
      <c r="A237" s="312"/>
      <c r="B237" s="94" t="s">
        <v>467</v>
      </c>
      <c r="C237" s="26" t="s">
        <v>45</v>
      </c>
      <c r="D237" s="155">
        <v>1</v>
      </c>
    </row>
    <row r="238" spans="1:4" ht="68.25" customHeight="1" x14ac:dyDescent="0.25">
      <c r="A238" s="312"/>
      <c r="B238" s="305" t="s">
        <v>378</v>
      </c>
      <c r="C238" s="100" t="s">
        <v>379</v>
      </c>
      <c r="D238" s="8" t="s">
        <v>615</v>
      </c>
    </row>
    <row r="239" spans="1:4" ht="15.75" x14ac:dyDescent="0.25">
      <c r="A239" s="312"/>
      <c r="B239" s="306"/>
      <c r="C239" s="100" t="s">
        <v>164</v>
      </c>
      <c r="D239" s="222">
        <v>42615</v>
      </c>
    </row>
    <row r="240" spans="1:4" ht="15.75" x14ac:dyDescent="0.25">
      <c r="A240" s="313"/>
      <c r="B240" s="307"/>
      <c r="C240" s="100" t="s">
        <v>165</v>
      </c>
      <c r="D240" s="8">
        <v>266</v>
      </c>
    </row>
    <row r="241" spans="1:4" ht="31.5" x14ac:dyDescent="0.25">
      <c r="A241" s="311" t="s">
        <v>402</v>
      </c>
      <c r="B241" s="305" t="s">
        <v>403</v>
      </c>
      <c r="C241" s="100" t="s">
        <v>519</v>
      </c>
      <c r="D241" s="229">
        <v>3</v>
      </c>
    </row>
    <row r="242" spans="1:4" ht="31.5" x14ac:dyDescent="0.25">
      <c r="A242" s="312"/>
      <c r="B242" s="306"/>
      <c r="C242" s="100" t="s">
        <v>404</v>
      </c>
      <c r="D242" s="229">
        <v>1</v>
      </c>
    </row>
    <row r="243" spans="1:4" ht="15.75" x14ac:dyDescent="0.25">
      <c r="A243" s="312"/>
      <c r="B243" s="306"/>
      <c r="C243" s="100" t="s">
        <v>520</v>
      </c>
      <c r="D243" s="229">
        <v>67.900000000000006</v>
      </c>
    </row>
    <row r="244" spans="1:4" ht="31.5" x14ac:dyDescent="0.25">
      <c r="A244" s="313"/>
      <c r="B244" s="307"/>
      <c r="C244" s="100" t="s">
        <v>405</v>
      </c>
      <c r="D244" s="229">
        <v>15</v>
      </c>
    </row>
    <row r="245" spans="1:4" ht="15.75" x14ac:dyDescent="0.25">
      <c r="A245" s="99" t="s">
        <v>108</v>
      </c>
      <c r="B245" s="100" t="s">
        <v>510</v>
      </c>
      <c r="C245" s="100"/>
      <c r="D245" s="100"/>
    </row>
    <row r="246" spans="1:4" ht="38.25" customHeight="1" x14ac:dyDescent="0.25">
      <c r="A246" s="308" t="s">
        <v>389</v>
      </c>
      <c r="B246" s="305" t="s">
        <v>537</v>
      </c>
      <c r="C246" s="100" t="s">
        <v>163</v>
      </c>
      <c r="D246" s="201" t="s">
        <v>616</v>
      </c>
    </row>
    <row r="247" spans="1:4" ht="15.75" x14ac:dyDescent="0.25">
      <c r="A247" s="309"/>
      <c r="B247" s="306"/>
      <c r="C247" s="100" t="s">
        <v>164</v>
      </c>
      <c r="D247" s="201" t="s">
        <v>617</v>
      </c>
    </row>
    <row r="248" spans="1:4" ht="15.75" x14ac:dyDescent="0.25">
      <c r="A248" s="309"/>
      <c r="B248" s="306"/>
      <c r="C248" s="100" t="s">
        <v>165</v>
      </c>
      <c r="D248" s="201" t="s">
        <v>618</v>
      </c>
    </row>
    <row r="249" spans="1:4" ht="31.5" x14ac:dyDescent="0.25">
      <c r="A249" s="314"/>
      <c r="B249" s="315"/>
      <c r="C249" s="201" t="s">
        <v>163</v>
      </c>
      <c r="D249" s="201" t="s">
        <v>619</v>
      </c>
    </row>
    <row r="250" spans="1:4" ht="15.75" x14ac:dyDescent="0.25">
      <c r="A250" s="314"/>
      <c r="B250" s="315"/>
      <c r="C250" s="201" t="s">
        <v>164</v>
      </c>
      <c r="D250" s="201" t="s">
        <v>620</v>
      </c>
    </row>
    <row r="251" spans="1:4" ht="15.75" x14ac:dyDescent="0.25">
      <c r="A251" s="314"/>
      <c r="B251" s="315"/>
      <c r="C251" s="201" t="s">
        <v>165</v>
      </c>
      <c r="D251" s="201" t="s">
        <v>621</v>
      </c>
    </row>
    <row r="252" spans="1:4" ht="31.5" x14ac:dyDescent="0.25">
      <c r="A252" s="314"/>
      <c r="B252" s="315"/>
      <c r="C252" s="201" t="s">
        <v>163</v>
      </c>
      <c r="D252" s="201" t="s">
        <v>622</v>
      </c>
    </row>
    <row r="253" spans="1:4" ht="15.75" x14ac:dyDescent="0.25">
      <c r="A253" s="314"/>
      <c r="B253" s="315"/>
      <c r="C253" s="201" t="s">
        <v>164</v>
      </c>
      <c r="D253" s="201" t="s">
        <v>658</v>
      </c>
    </row>
    <row r="254" spans="1:4" ht="15.75" x14ac:dyDescent="0.25">
      <c r="A254" s="314"/>
      <c r="B254" s="315"/>
      <c r="C254" s="201" t="s">
        <v>165</v>
      </c>
      <c r="D254" s="201" t="s">
        <v>659</v>
      </c>
    </row>
    <row r="255" spans="1:4" ht="31.5" x14ac:dyDescent="0.25">
      <c r="A255" s="314"/>
      <c r="B255" s="315"/>
      <c r="C255" s="201" t="s">
        <v>163</v>
      </c>
      <c r="D255" s="201" t="s">
        <v>623</v>
      </c>
    </row>
    <row r="256" spans="1:4" ht="15.75" x14ac:dyDescent="0.25">
      <c r="A256" s="314"/>
      <c r="B256" s="315"/>
      <c r="C256" s="201" t="s">
        <v>164</v>
      </c>
      <c r="D256" s="201" t="s">
        <v>624</v>
      </c>
    </row>
    <row r="257" spans="1:4" ht="15.75" x14ac:dyDescent="0.25">
      <c r="A257" s="314"/>
      <c r="B257" s="315"/>
      <c r="C257" s="201" t="s">
        <v>165</v>
      </c>
      <c r="D257" s="201" t="s">
        <v>625</v>
      </c>
    </row>
    <row r="258" spans="1:4" ht="31.5" x14ac:dyDescent="0.25">
      <c r="A258" s="314"/>
      <c r="B258" s="315"/>
      <c r="C258" s="201" t="s">
        <v>163</v>
      </c>
      <c r="D258" s="201" t="s">
        <v>626</v>
      </c>
    </row>
    <row r="259" spans="1:4" ht="15.75" x14ac:dyDescent="0.25">
      <c r="A259" s="314"/>
      <c r="B259" s="315"/>
      <c r="C259" s="201" t="s">
        <v>164</v>
      </c>
      <c r="D259" s="201" t="s">
        <v>627</v>
      </c>
    </row>
    <row r="260" spans="1:4" ht="15.75" x14ac:dyDescent="0.25">
      <c r="A260" s="314"/>
      <c r="B260" s="315"/>
      <c r="C260" s="201" t="s">
        <v>165</v>
      </c>
      <c r="D260" s="201" t="s">
        <v>628</v>
      </c>
    </row>
    <row r="261" spans="1:4" ht="31.5" x14ac:dyDescent="0.25">
      <c r="A261" s="314"/>
      <c r="B261" s="315"/>
      <c r="C261" s="201" t="s">
        <v>163</v>
      </c>
      <c r="D261" s="201" t="s">
        <v>629</v>
      </c>
    </row>
    <row r="262" spans="1:4" ht="15.75" x14ac:dyDescent="0.25">
      <c r="A262" s="314"/>
      <c r="B262" s="315"/>
      <c r="C262" s="201" t="s">
        <v>164</v>
      </c>
      <c r="D262" s="201" t="s">
        <v>630</v>
      </c>
    </row>
    <row r="263" spans="1:4" ht="15.75" x14ac:dyDescent="0.25">
      <c r="A263" s="314"/>
      <c r="B263" s="315"/>
      <c r="C263" s="201" t="s">
        <v>165</v>
      </c>
      <c r="D263" s="201" t="s">
        <v>631</v>
      </c>
    </row>
    <row r="264" spans="1:4" ht="31.5" x14ac:dyDescent="0.25">
      <c r="A264" s="314"/>
      <c r="B264" s="315"/>
      <c r="C264" s="201" t="s">
        <v>163</v>
      </c>
      <c r="D264" s="201" t="s">
        <v>632</v>
      </c>
    </row>
    <row r="265" spans="1:4" ht="15.75" x14ac:dyDescent="0.25">
      <c r="A265" s="314"/>
      <c r="B265" s="315"/>
      <c r="C265" s="201" t="s">
        <v>164</v>
      </c>
      <c r="D265" s="201" t="s">
        <v>633</v>
      </c>
    </row>
    <row r="266" spans="1:4" ht="15.75" x14ac:dyDescent="0.25">
      <c r="A266" s="314"/>
      <c r="B266" s="315"/>
      <c r="C266" s="201" t="s">
        <v>165</v>
      </c>
      <c r="D266" s="201" t="s">
        <v>634</v>
      </c>
    </row>
    <row r="267" spans="1:4" ht="31.5" x14ac:dyDescent="0.25">
      <c r="A267" s="314"/>
      <c r="B267" s="315"/>
      <c r="C267" s="201" t="s">
        <v>163</v>
      </c>
      <c r="D267" s="201" t="s">
        <v>635</v>
      </c>
    </row>
    <row r="268" spans="1:4" ht="15.75" x14ac:dyDescent="0.25">
      <c r="A268" s="314"/>
      <c r="B268" s="315"/>
      <c r="C268" s="201" t="s">
        <v>164</v>
      </c>
      <c r="D268" s="201" t="s">
        <v>636</v>
      </c>
    </row>
    <row r="269" spans="1:4" ht="15.75" x14ac:dyDescent="0.25">
      <c r="A269" s="314"/>
      <c r="B269" s="315"/>
      <c r="C269" s="201" t="s">
        <v>165</v>
      </c>
      <c r="D269" s="201" t="s">
        <v>637</v>
      </c>
    </row>
    <row r="270" spans="1:4" ht="31.5" x14ac:dyDescent="0.25">
      <c r="A270" s="95" t="s">
        <v>390</v>
      </c>
      <c r="B270" s="94" t="s">
        <v>536</v>
      </c>
      <c r="C270" s="26" t="s">
        <v>45</v>
      </c>
      <c r="D270" s="155">
        <v>3</v>
      </c>
    </row>
    <row r="271" spans="1:4" ht="31.5" x14ac:dyDescent="0.25">
      <c r="A271" s="311" t="s">
        <v>391</v>
      </c>
      <c r="B271" s="305" t="s">
        <v>393</v>
      </c>
      <c r="C271" s="100" t="s">
        <v>163</v>
      </c>
      <c r="D271" s="201" t="s">
        <v>638</v>
      </c>
    </row>
    <row r="272" spans="1:4" ht="15.75" x14ac:dyDescent="0.25">
      <c r="A272" s="312"/>
      <c r="B272" s="306"/>
      <c r="C272" s="100" t="s">
        <v>164</v>
      </c>
      <c r="D272" s="201" t="s">
        <v>638</v>
      </c>
    </row>
    <row r="273" spans="1:4" ht="15.75" x14ac:dyDescent="0.25">
      <c r="A273" s="313"/>
      <c r="B273" s="307"/>
      <c r="C273" s="100" t="s">
        <v>165</v>
      </c>
      <c r="D273" s="201" t="s">
        <v>638</v>
      </c>
    </row>
    <row r="274" spans="1:4" ht="31.5" x14ac:dyDescent="0.25">
      <c r="A274" s="97" t="s">
        <v>392</v>
      </c>
      <c r="B274" s="94" t="s">
        <v>468</v>
      </c>
      <c r="C274" s="26" t="s">
        <v>45</v>
      </c>
      <c r="D274" s="155">
        <f>'Раздел II'!E96</f>
        <v>0</v>
      </c>
    </row>
    <row r="275" spans="1:4" s="83" customFormat="1" ht="15.75" x14ac:dyDescent="0.25">
      <c r="A275" s="79" t="s">
        <v>231</v>
      </c>
      <c r="B275" s="255" t="s">
        <v>33</v>
      </c>
      <c r="C275" s="255"/>
      <c r="D275" s="255"/>
    </row>
    <row r="276" spans="1:4" s="83" customFormat="1" ht="47.25" x14ac:dyDescent="0.25">
      <c r="A276" s="254" t="s">
        <v>455</v>
      </c>
      <c r="B276" s="253" t="s">
        <v>454</v>
      </c>
      <c r="C276" s="255"/>
      <c r="D276" s="255">
        <v>0</v>
      </c>
    </row>
    <row r="277" spans="1:4" ht="15.75" customHeight="1" x14ac:dyDescent="0.25">
      <c r="A277" s="302" t="s">
        <v>456</v>
      </c>
      <c r="B277" s="305" t="s">
        <v>119</v>
      </c>
      <c r="C277" s="255" t="s">
        <v>118</v>
      </c>
      <c r="D277" s="155">
        <v>0</v>
      </c>
    </row>
    <row r="278" spans="1:4" ht="15.75" x14ac:dyDescent="0.25">
      <c r="A278" s="303"/>
      <c r="B278" s="306"/>
      <c r="C278" s="264" t="s">
        <v>452</v>
      </c>
      <c r="D278" s="155">
        <v>0</v>
      </c>
    </row>
    <row r="279" spans="1:4" ht="15.75" x14ac:dyDescent="0.25">
      <c r="A279" s="303"/>
      <c r="B279" s="306"/>
      <c r="C279" s="264" t="s">
        <v>453</v>
      </c>
      <c r="D279" s="155">
        <v>0</v>
      </c>
    </row>
    <row r="280" spans="1:4" ht="15.75" x14ac:dyDescent="0.25">
      <c r="A280" s="303"/>
      <c r="B280" s="306"/>
      <c r="C280" s="264" t="s">
        <v>554</v>
      </c>
      <c r="D280" s="155">
        <v>0</v>
      </c>
    </row>
    <row r="281" spans="1:4" ht="31.5" x14ac:dyDescent="0.25">
      <c r="A281" s="304"/>
      <c r="B281" s="263" t="s">
        <v>469</v>
      </c>
      <c r="C281" s="26" t="s">
        <v>127</v>
      </c>
      <c r="D281" s="155">
        <v>0</v>
      </c>
    </row>
    <row r="282" spans="1:4" ht="15.75" x14ac:dyDescent="0.25">
      <c r="A282" s="302" t="s">
        <v>457</v>
      </c>
      <c r="B282" s="328" t="s">
        <v>120</v>
      </c>
      <c r="C282" s="255" t="s">
        <v>118</v>
      </c>
      <c r="D282" s="155">
        <v>17</v>
      </c>
    </row>
    <row r="283" spans="1:4" ht="15.75" customHeight="1" x14ac:dyDescent="0.25">
      <c r="A283" s="303"/>
      <c r="B283" s="329"/>
      <c r="C283" s="264" t="s">
        <v>452</v>
      </c>
      <c r="D283" s="155">
        <v>0</v>
      </c>
    </row>
    <row r="284" spans="1:4" ht="15.75" x14ac:dyDescent="0.25">
      <c r="A284" s="303"/>
      <c r="B284" s="329"/>
      <c r="C284" s="264" t="s">
        <v>453</v>
      </c>
      <c r="D284" s="155">
        <v>0</v>
      </c>
    </row>
    <row r="285" spans="1:4" s="83" customFormat="1" ht="15.75" x14ac:dyDescent="0.25">
      <c r="A285" s="304"/>
      <c r="B285" s="330"/>
      <c r="C285" s="264" t="s">
        <v>554</v>
      </c>
      <c r="D285" s="262">
        <v>17</v>
      </c>
    </row>
    <row r="286" spans="1:4" ht="31.5" x14ac:dyDescent="0.25">
      <c r="A286" s="79" t="s">
        <v>232</v>
      </c>
      <c r="B286" s="198" t="s">
        <v>469</v>
      </c>
      <c r="C286" s="265" t="s">
        <v>127</v>
      </c>
      <c r="D286" s="155">
        <v>198</v>
      </c>
    </row>
    <row r="287" spans="1:4" s="83" customFormat="1" ht="47.25" x14ac:dyDescent="0.25">
      <c r="A287" s="99" t="s">
        <v>385</v>
      </c>
      <c r="B287" s="100" t="s">
        <v>350</v>
      </c>
      <c r="C287" s="100" t="s">
        <v>521</v>
      </c>
      <c r="D287" s="219">
        <v>133</v>
      </c>
    </row>
    <row r="288" spans="1:4" s="83" customFormat="1" ht="63" x14ac:dyDescent="0.25">
      <c r="A288" s="308" t="s">
        <v>386</v>
      </c>
      <c r="B288" s="100" t="s">
        <v>121</v>
      </c>
      <c r="C288" s="100" t="s">
        <v>387</v>
      </c>
      <c r="D288" s="220" t="s">
        <v>600</v>
      </c>
    </row>
    <row r="289" spans="1:4" s="83" customFormat="1" ht="15.75" x14ac:dyDescent="0.25">
      <c r="A289" s="309"/>
      <c r="B289" s="305" t="s">
        <v>522</v>
      </c>
      <c r="C289" s="100" t="s">
        <v>164</v>
      </c>
      <c r="D289" s="221">
        <v>41976</v>
      </c>
    </row>
    <row r="290" spans="1:4" s="83" customFormat="1" ht="15.75" x14ac:dyDescent="0.25">
      <c r="A290" s="309"/>
      <c r="B290" s="306"/>
      <c r="C290" s="100" t="s">
        <v>165</v>
      </c>
      <c r="D290" s="220">
        <v>334</v>
      </c>
    </row>
    <row r="291" spans="1:4" s="83" customFormat="1" ht="47.25" x14ac:dyDescent="0.25">
      <c r="A291" s="309"/>
      <c r="B291" s="306"/>
      <c r="C291" s="100" t="s">
        <v>388</v>
      </c>
      <c r="D291" s="220" t="s">
        <v>601</v>
      </c>
    </row>
    <row r="292" spans="1:4" ht="31.5" x14ac:dyDescent="0.25">
      <c r="A292" s="310"/>
      <c r="B292" s="306"/>
      <c r="C292" s="100" t="s">
        <v>523</v>
      </c>
      <c r="D292" s="220" t="s">
        <v>602</v>
      </c>
    </row>
    <row r="293" spans="1:4" ht="21.75" customHeight="1" x14ac:dyDescent="0.25">
      <c r="A293" s="84" t="s">
        <v>169</v>
      </c>
      <c r="B293" s="307"/>
    </row>
    <row r="294" spans="1:4" ht="18" x14ac:dyDescent="0.25">
      <c r="A294" s="84" t="s">
        <v>349</v>
      </c>
    </row>
    <row r="295" spans="1:4" ht="21.75" customHeight="1" x14ac:dyDescent="0.25">
      <c r="A295" s="85" t="s">
        <v>239</v>
      </c>
    </row>
    <row r="296" spans="1:4" ht="38.25" customHeight="1" x14ac:dyDescent="0.25">
      <c r="A296" s="325" t="s">
        <v>541</v>
      </c>
      <c r="B296" s="326"/>
      <c r="C296" s="326"/>
      <c r="D296" s="326"/>
    </row>
    <row r="297" spans="1:4" ht="93" customHeight="1" x14ac:dyDescent="0.25">
      <c r="A297" s="325" t="s">
        <v>540</v>
      </c>
      <c r="B297" s="327"/>
      <c r="C297" s="327"/>
      <c r="D297" s="327"/>
    </row>
    <row r="298" spans="1:4" x14ac:dyDescent="0.25">
      <c r="B298" s="193"/>
    </row>
  </sheetData>
  <mergeCells count="93">
    <mergeCell ref="A296:D296"/>
    <mergeCell ref="A297:D297"/>
    <mergeCell ref="B282:B285"/>
    <mergeCell ref="A43:A48"/>
    <mergeCell ref="B43:B48"/>
    <mergeCell ref="A288:A292"/>
    <mergeCell ref="B289:B293"/>
    <mergeCell ref="B224:B230"/>
    <mergeCell ref="B238:B240"/>
    <mergeCell ref="A224:A240"/>
    <mergeCell ref="A282:A285"/>
    <mergeCell ref="A93:A94"/>
    <mergeCell ref="B93:B94"/>
    <mergeCell ref="A96:A99"/>
    <mergeCell ref="B96:B99"/>
    <mergeCell ref="A100:A103"/>
    <mergeCell ref="A104:A107"/>
    <mergeCell ref="B104:B107"/>
    <mergeCell ref="C4:C5"/>
    <mergeCell ref="A1:D1"/>
    <mergeCell ref="A2:D2"/>
    <mergeCell ref="A20:A27"/>
    <mergeCell ref="B20:B27"/>
    <mergeCell ref="A8:A11"/>
    <mergeCell ref="B8:B11"/>
    <mergeCell ref="A12:A19"/>
    <mergeCell ref="B12:B19"/>
    <mergeCell ref="A4:A5"/>
    <mergeCell ref="B4:B5"/>
    <mergeCell ref="A28:A33"/>
    <mergeCell ref="B28:B33"/>
    <mergeCell ref="A34:A42"/>
    <mergeCell ref="B34:B42"/>
    <mergeCell ref="B100:B103"/>
    <mergeCell ref="A53:A60"/>
    <mergeCell ref="B53:B60"/>
    <mergeCell ref="A61:A68"/>
    <mergeCell ref="B61:B68"/>
    <mergeCell ref="A69:A76"/>
    <mergeCell ref="B69:B76"/>
    <mergeCell ref="A77:A84"/>
    <mergeCell ref="B77:B84"/>
    <mergeCell ref="A85:A92"/>
    <mergeCell ref="B85:B92"/>
    <mergeCell ref="A108:A111"/>
    <mergeCell ref="B108:B111"/>
    <mergeCell ref="A112:A115"/>
    <mergeCell ref="B112:B115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93:A201"/>
    <mergeCell ref="B193:B201"/>
    <mergeCell ref="A145:A147"/>
    <mergeCell ref="B145:B147"/>
    <mergeCell ref="A156:A162"/>
    <mergeCell ref="B156:B162"/>
    <mergeCell ref="A163:A169"/>
    <mergeCell ref="B163:B169"/>
    <mergeCell ref="A149:A155"/>
    <mergeCell ref="B149:B155"/>
    <mergeCell ref="A170:A176"/>
    <mergeCell ref="B170:B176"/>
    <mergeCell ref="A177:A183"/>
    <mergeCell ref="B177:B183"/>
    <mergeCell ref="A184:A192"/>
    <mergeCell ref="B184:B192"/>
    <mergeCell ref="B204:B210"/>
    <mergeCell ref="A277:A281"/>
    <mergeCell ref="B277:B280"/>
    <mergeCell ref="B218:B223"/>
    <mergeCell ref="A204:A223"/>
    <mergeCell ref="A271:A273"/>
    <mergeCell ref="A241:A244"/>
    <mergeCell ref="B241:B244"/>
    <mergeCell ref="B271:B273"/>
    <mergeCell ref="A246:A269"/>
    <mergeCell ref="B246:B269"/>
  </mergeCells>
  <dataValidations count="1">
    <dataValidation type="list" allowBlank="1" showInputMessage="1" showErrorMessage="1" sqref="D5">
      <formula1>Период</formula1>
    </dataValidation>
  </dataValidations>
  <hyperlinks>
    <hyperlink ref="D27" r:id="rId1"/>
    <hyperlink ref="D155" r:id="rId2"/>
    <hyperlink ref="D162" r:id="rId3"/>
    <hyperlink ref="D169" r:id="rId4"/>
    <hyperlink ref="D183" r:id="rId5"/>
    <hyperlink ref="D210" r:id="rId6"/>
    <hyperlink ref="D230" r:id="rId7"/>
    <hyperlink ref="D94" r:id="rId8"/>
    <hyperlink ref="D107" r:id="rId9"/>
    <hyperlink ref="D188" r:id="rId10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57" fitToHeight="0" orientation="landscape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125"/>
  <sheetViews>
    <sheetView view="pageBreakPreview" zoomScaleNormal="85" zoomScaleSheetLayoutView="100" workbookViewId="0">
      <pane ySplit="7" topLeftCell="A8" activePane="bottomLeft" state="frozen"/>
      <selection pane="bottomLeft" activeCell="D12" sqref="D12"/>
    </sheetView>
  </sheetViews>
  <sheetFormatPr defaultRowHeight="15" x14ac:dyDescent="0.25"/>
  <cols>
    <col min="1" max="1" width="7" style="106" customWidth="1"/>
    <col min="2" max="2" width="95.28515625" style="106" customWidth="1"/>
    <col min="3" max="3" width="20.7109375" style="106" customWidth="1"/>
    <col min="4" max="5" width="12.7109375" style="106" customWidth="1"/>
    <col min="6" max="6" width="13.42578125" style="106" customWidth="1"/>
    <col min="7" max="7" width="9.85546875" style="106" customWidth="1"/>
    <col min="8" max="8" width="10" style="106" customWidth="1"/>
    <col min="9" max="9" width="10.140625" style="106" customWidth="1"/>
    <col min="10" max="11" width="10.42578125" style="106" customWidth="1"/>
    <col min="12" max="12" width="10.140625" style="106" customWidth="1"/>
    <col min="13" max="14" width="10" style="106" customWidth="1"/>
    <col min="15" max="15" width="10.42578125" style="106" customWidth="1"/>
    <col min="16" max="16" width="10.28515625" style="106" customWidth="1"/>
    <col min="17" max="17" width="10.140625" style="106" customWidth="1"/>
    <col min="18" max="16384" width="9.140625" style="106"/>
  </cols>
  <sheetData>
    <row r="1" spans="1:5" s="105" customFormat="1" ht="17.25" x14ac:dyDescent="0.25">
      <c r="A1" s="334" t="s">
        <v>124</v>
      </c>
      <c r="B1" s="334"/>
      <c r="C1" s="334"/>
      <c r="D1" s="334"/>
      <c r="E1" s="334"/>
    </row>
    <row r="2" spans="1:5" s="105" customFormat="1" ht="17.25" x14ac:dyDescent="0.25">
      <c r="A2" s="334" t="s">
        <v>125</v>
      </c>
      <c r="B2" s="334"/>
      <c r="C2" s="334"/>
      <c r="D2" s="334"/>
      <c r="E2" s="334"/>
    </row>
    <row r="4" spans="1:5" ht="15.75" x14ac:dyDescent="0.25">
      <c r="A4" s="352" t="s">
        <v>29</v>
      </c>
      <c r="B4" s="352" t="s">
        <v>40</v>
      </c>
      <c r="C4" s="352" t="s">
        <v>41</v>
      </c>
      <c r="D4" s="352" t="s">
        <v>152</v>
      </c>
      <c r="E4" s="352"/>
    </row>
    <row r="5" spans="1:5" ht="15.75" x14ac:dyDescent="0.25">
      <c r="A5" s="352"/>
      <c r="B5" s="352"/>
      <c r="C5" s="352"/>
      <c r="D5" s="352" t="s">
        <v>43</v>
      </c>
      <c r="E5" s="180" t="s">
        <v>122</v>
      </c>
    </row>
    <row r="6" spans="1:5" ht="15.75" x14ac:dyDescent="0.25">
      <c r="A6" s="352"/>
      <c r="B6" s="352"/>
      <c r="C6" s="352"/>
      <c r="D6" s="352"/>
      <c r="E6" s="184">
        <v>44927</v>
      </c>
    </row>
    <row r="7" spans="1:5" ht="15.75" x14ac:dyDescent="0.25">
      <c r="A7" s="180">
        <v>1</v>
      </c>
      <c r="B7" s="180">
        <v>2</v>
      </c>
      <c r="C7" s="180">
        <v>3</v>
      </c>
      <c r="D7" s="180">
        <v>4</v>
      </c>
      <c r="E7" s="180">
        <v>5</v>
      </c>
    </row>
    <row r="8" spans="1:5" ht="47.25" x14ac:dyDescent="0.25">
      <c r="A8" s="339" t="s">
        <v>123</v>
      </c>
      <c r="B8" s="107" t="s">
        <v>479</v>
      </c>
      <c r="C8" s="340" t="s">
        <v>45</v>
      </c>
      <c r="D8" s="353">
        <f>SUM(D10:D14)</f>
        <v>13</v>
      </c>
      <c r="E8" s="353" t="s">
        <v>46</v>
      </c>
    </row>
    <row r="9" spans="1:5" ht="15.75" x14ac:dyDescent="0.25">
      <c r="A9" s="339"/>
      <c r="B9" s="107" t="s">
        <v>44</v>
      </c>
      <c r="C9" s="340"/>
      <c r="D9" s="353"/>
      <c r="E9" s="353"/>
    </row>
    <row r="10" spans="1:5" ht="15.75" x14ac:dyDescent="0.25">
      <c r="A10" s="108" t="s">
        <v>56</v>
      </c>
      <c r="B10" s="109" t="s">
        <v>47</v>
      </c>
      <c r="C10" s="180" t="s">
        <v>45</v>
      </c>
      <c r="D10" s="298">
        <v>0</v>
      </c>
      <c r="E10" s="64" t="s">
        <v>46</v>
      </c>
    </row>
    <row r="11" spans="1:5" ht="15.75" x14ac:dyDescent="0.25">
      <c r="A11" s="108" t="s">
        <v>57</v>
      </c>
      <c r="B11" s="109" t="s">
        <v>167</v>
      </c>
      <c r="C11" s="180" t="s">
        <v>45</v>
      </c>
      <c r="D11" s="23">
        <v>4</v>
      </c>
      <c r="E11" s="64" t="s">
        <v>46</v>
      </c>
    </row>
    <row r="12" spans="1:5" ht="15.75" x14ac:dyDescent="0.25">
      <c r="A12" s="108" t="s">
        <v>58</v>
      </c>
      <c r="B12" s="266" t="s">
        <v>48</v>
      </c>
      <c r="C12" s="180" t="s">
        <v>45</v>
      </c>
      <c r="D12" s="298">
        <v>5</v>
      </c>
      <c r="E12" s="64" t="s">
        <v>46</v>
      </c>
    </row>
    <row r="13" spans="1:5" ht="15.75" x14ac:dyDescent="0.25">
      <c r="A13" s="108" t="s">
        <v>59</v>
      </c>
      <c r="B13" s="266" t="s">
        <v>49</v>
      </c>
      <c r="C13" s="180" t="s">
        <v>45</v>
      </c>
      <c r="D13" s="23">
        <v>0</v>
      </c>
      <c r="E13" s="64" t="s">
        <v>46</v>
      </c>
    </row>
    <row r="14" spans="1:5" ht="15.75" x14ac:dyDescent="0.25">
      <c r="A14" s="108" t="s">
        <v>60</v>
      </c>
      <c r="B14" s="266" t="s">
        <v>50</v>
      </c>
      <c r="C14" s="180" t="s">
        <v>45</v>
      </c>
      <c r="D14" s="23">
        <v>4</v>
      </c>
      <c r="E14" s="64" t="s">
        <v>46</v>
      </c>
    </row>
    <row r="15" spans="1:5" ht="15.75" x14ac:dyDescent="0.25">
      <c r="A15" s="354" t="s">
        <v>133</v>
      </c>
      <c r="B15" s="354"/>
      <c r="C15" s="354"/>
      <c r="D15" s="354"/>
      <c r="E15" s="354"/>
    </row>
    <row r="16" spans="1:5" ht="50.25" x14ac:dyDescent="0.25">
      <c r="A16" s="342" t="s">
        <v>61</v>
      </c>
      <c r="B16" s="110" t="s">
        <v>542</v>
      </c>
      <c r="C16" s="343" t="s">
        <v>45</v>
      </c>
      <c r="D16" s="346">
        <f>SUM(D18:D22)</f>
        <v>6</v>
      </c>
      <c r="E16" s="346">
        <f>SUM(E18:E22)</f>
        <v>4</v>
      </c>
    </row>
    <row r="17" spans="1:5" ht="15.75" x14ac:dyDescent="0.25">
      <c r="A17" s="342"/>
      <c r="B17" s="110" t="s">
        <v>44</v>
      </c>
      <c r="C17" s="343"/>
      <c r="D17" s="346"/>
      <c r="E17" s="346"/>
    </row>
    <row r="18" spans="1:5" ht="15.75" x14ac:dyDescent="0.25">
      <c r="A18" s="108" t="s">
        <v>62</v>
      </c>
      <c r="B18" s="109" t="s">
        <v>47</v>
      </c>
      <c r="C18" s="180" t="s">
        <v>45</v>
      </c>
      <c r="D18" s="64">
        <f>'Раздел V'!C18</f>
        <v>0</v>
      </c>
      <c r="E18" s="64">
        <f>'Раздел V'!D18</f>
        <v>0</v>
      </c>
    </row>
    <row r="19" spans="1:5" ht="15.75" x14ac:dyDescent="0.25">
      <c r="A19" s="108" t="s">
        <v>63</v>
      </c>
      <c r="B19" s="109" t="s">
        <v>167</v>
      </c>
      <c r="C19" s="180" t="s">
        <v>45</v>
      </c>
      <c r="D19" s="297">
        <f>'Раздел V'!C29</f>
        <v>4</v>
      </c>
      <c r="E19" s="64">
        <f>'Раздел V'!D29</f>
        <v>2</v>
      </c>
    </row>
    <row r="20" spans="1:5" ht="15.75" x14ac:dyDescent="0.25">
      <c r="A20" s="108" t="s">
        <v>64</v>
      </c>
      <c r="B20" s="109" t="s">
        <v>48</v>
      </c>
      <c r="C20" s="180" t="s">
        <v>45</v>
      </c>
      <c r="D20" s="64">
        <f>'Раздел V'!C39</f>
        <v>1</v>
      </c>
      <c r="E20" s="64">
        <f>'Раздел V'!D39</f>
        <v>1</v>
      </c>
    </row>
    <row r="21" spans="1:5" ht="15.75" x14ac:dyDescent="0.25">
      <c r="A21" s="108" t="s">
        <v>65</v>
      </c>
      <c r="B21" s="109" t="s">
        <v>49</v>
      </c>
      <c r="C21" s="180" t="s">
        <v>45</v>
      </c>
      <c r="D21" s="64">
        <f>'Раздел V'!C49</f>
        <v>0</v>
      </c>
      <c r="E21" s="64">
        <f>'Раздел V'!D49</f>
        <v>0</v>
      </c>
    </row>
    <row r="22" spans="1:5" ht="15.75" x14ac:dyDescent="0.25">
      <c r="A22" s="108" t="s">
        <v>66</v>
      </c>
      <c r="B22" s="109" t="s">
        <v>50</v>
      </c>
      <c r="C22" s="180" t="s">
        <v>45</v>
      </c>
      <c r="D22" s="64">
        <f>'Раздел V'!C59</f>
        <v>1</v>
      </c>
      <c r="E22" s="64">
        <f>'Раздел V'!D59</f>
        <v>1</v>
      </c>
    </row>
    <row r="23" spans="1:5" ht="91.5" x14ac:dyDescent="0.25">
      <c r="A23" s="339" t="s">
        <v>67</v>
      </c>
      <c r="B23" s="107" t="s">
        <v>478</v>
      </c>
      <c r="C23" s="340" t="s">
        <v>51</v>
      </c>
      <c r="D23" s="345">
        <f>SUM(D25:D29)</f>
        <v>1945.8099999999997</v>
      </c>
      <c r="E23" s="345">
        <f>SUM(E25:E29)</f>
        <v>1910.1699999999998</v>
      </c>
    </row>
    <row r="24" spans="1:5" ht="15.75" x14ac:dyDescent="0.25">
      <c r="A24" s="339"/>
      <c r="B24" s="107" t="s">
        <v>44</v>
      </c>
      <c r="C24" s="340"/>
      <c r="D24" s="345"/>
      <c r="E24" s="345"/>
    </row>
    <row r="25" spans="1:5" ht="15.75" x14ac:dyDescent="0.25">
      <c r="A25" s="108" t="s">
        <v>68</v>
      </c>
      <c r="B25" s="109" t="s">
        <v>47</v>
      </c>
      <c r="C25" s="180" t="s">
        <v>51</v>
      </c>
      <c r="D25" s="25">
        <v>0</v>
      </c>
      <c r="E25" s="179">
        <f>'Раздел IV'!B16</f>
        <v>0</v>
      </c>
    </row>
    <row r="26" spans="1:5" ht="15.75" x14ac:dyDescent="0.25">
      <c r="A26" s="108" t="s">
        <v>69</v>
      </c>
      <c r="B26" s="109" t="s">
        <v>167</v>
      </c>
      <c r="C26" s="180" t="s">
        <v>51</v>
      </c>
      <c r="D26" s="25">
        <v>1730.1</v>
      </c>
      <c r="E26" s="179">
        <f>'Раздел IV'!B27</f>
        <v>1710.8</v>
      </c>
    </row>
    <row r="27" spans="1:5" s="112" customFormat="1" ht="15.75" x14ac:dyDescent="0.25">
      <c r="A27" s="177" t="s">
        <v>70</v>
      </c>
      <c r="B27" s="111" t="s">
        <v>48</v>
      </c>
      <c r="C27" s="178" t="s">
        <v>51</v>
      </c>
      <c r="D27" s="256">
        <v>199.34</v>
      </c>
      <c r="E27" s="179">
        <f>'Раздел IV'!B38</f>
        <v>183.82</v>
      </c>
    </row>
    <row r="28" spans="1:5" s="112" customFormat="1" ht="15.75" x14ac:dyDescent="0.25">
      <c r="A28" s="177" t="s">
        <v>71</v>
      </c>
      <c r="B28" s="111" t="s">
        <v>49</v>
      </c>
      <c r="C28" s="178" t="s">
        <v>51</v>
      </c>
      <c r="D28" s="25">
        <v>0</v>
      </c>
      <c r="E28" s="179">
        <f>'Раздел IV'!B49</f>
        <v>0</v>
      </c>
    </row>
    <row r="29" spans="1:5" s="112" customFormat="1" ht="15.75" x14ac:dyDescent="0.25">
      <c r="A29" s="177" t="s">
        <v>72</v>
      </c>
      <c r="B29" s="111" t="s">
        <v>50</v>
      </c>
      <c r="C29" s="178" t="s">
        <v>51</v>
      </c>
      <c r="D29" s="25">
        <v>16.37</v>
      </c>
      <c r="E29" s="250">
        <f>'Раздел IV'!B60</f>
        <v>15.55</v>
      </c>
    </row>
    <row r="30" spans="1:5" ht="47.25" x14ac:dyDescent="0.25">
      <c r="A30" s="342" t="s">
        <v>73</v>
      </c>
      <c r="B30" s="110" t="s">
        <v>543</v>
      </c>
      <c r="C30" s="343" t="s">
        <v>51</v>
      </c>
      <c r="D30" s="344">
        <f>SUM(D33,D35,D37,D39,D41)</f>
        <v>51.53</v>
      </c>
      <c r="E30" s="344">
        <f>SUM(E33,E35,E37,E39,E41)</f>
        <v>26.34</v>
      </c>
    </row>
    <row r="31" spans="1:5" ht="15.75" x14ac:dyDescent="0.25">
      <c r="A31" s="342"/>
      <c r="B31" s="110" t="s">
        <v>44</v>
      </c>
      <c r="C31" s="343"/>
      <c r="D31" s="344"/>
      <c r="E31" s="344"/>
    </row>
    <row r="32" spans="1:5" ht="15.75" x14ac:dyDescent="0.25">
      <c r="A32" s="108"/>
      <c r="B32" s="113" t="s">
        <v>544</v>
      </c>
      <c r="C32" s="180" t="s">
        <v>51</v>
      </c>
      <c r="D32" s="65" t="s">
        <v>46</v>
      </c>
      <c r="E32" s="259">
        <f>SUM(E34,E36,E38,E40,E42)</f>
        <v>3.64</v>
      </c>
    </row>
    <row r="33" spans="1:5" ht="15.75" x14ac:dyDescent="0.25">
      <c r="A33" s="108" t="s">
        <v>74</v>
      </c>
      <c r="B33" s="109" t="s">
        <v>47</v>
      </c>
      <c r="C33" s="180" t="s">
        <v>51</v>
      </c>
      <c r="D33" s="24">
        <v>0</v>
      </c>
      <c r="E33" s="65">
        <f>'Раздел IV'!C18</f>
        <v>0</v>
      </c>
    </row>
    <row r="34" spans="1:5" ht="15.75" x14ac:dyDescent="0.25">
      <c r="A34" s="108"/>
      <c r="B34" s="113" t="s">
        <v>544</v>
      </c>
      <c r="C34" s="180" t="s">
        <v>51</v>
      </c>
      <c r="D34" s="65" t="s">
        <v>46</v>
      </c>
      <c r="E34" s="66">
        <f>'Раздел IV'!D18</f>
        <v>0</v>
      </c>
    </row>
    <row r="35" spans="1:5" ht="15.75" x14ac:dyDescent="0.25">
      <c r="A35" s="108" t="s">
        <v>75</v>
      </c>
      <c r="B35" s="266" t="s">
        <v>167</v>
      </c>
      <c r="C35" s="285" t="s">
        <v>51</v>
      </c>
      <c r="D35" s="295">
        <v>46.5</v>
      </c>
      <c r="E35" s="286">
        <f>'Раздел IV'!C29</f>
        <v>21.9</v>
      </c>
    </row>
    <row r="36" spans="1:5" ht="15.75" x14ac:dyDescent="0.25">
      <c r="A36" s="108"/>
      <c r="B36" s="113" t="s">
        <v>544</v>
      </c>
      <c r="C36" s="180" t="s">
        <v>51</v>
      </c>
      <c r="D36" s="65" t="s">
        <v>46</v>
      </c>
      <c r="E36" s="66">
        <f>'Раздел IV'!D29</f>
        <v>0</v>
      </c>
    </row>
    <row r="37" spans="1:5" ht="15.75" x14ac:dyDescent="0.25">
      <c r="A37" s="108" t="s">
        <v>76</v>
      </c>
      <c r="B37" s="109" t="s">
        <v>48</v>
      </c>
      <c r="C37" s="180" t="s">
        <v>51</v>
      </c>
      <c r="D37" s="260">
        <v>4.3899999999999997</v>
      </c>
      <c r="E37" s="259">
        <f>'Раздел IV'!C40</f>
        <v>3.8</v>
      </c>
    </row>
    <row r="38" spans="1:5" ht="15.75" x14ac:dyDescent="0.25">
      <c r="A38" s="108"/>
      <c r="B38" s="113" t="s">
        <v>544</v>
      </c>
      <c r="C38" s="180" t="s">
        <v>51</v>
      </c>
      <c r="D38" s="65" t="s">
        <v>46</v>
      </c>
      <c r="E38" s="261">
        <f>'Раздел IV'!D40</f>
        <v>3</v>
      </c>
    </row>
    <row r="39" spans="1:5" ht="15.75" x14ac:dyDescent="0.25">
      <c r="A39" s="108" t="s">
        <v>77</v>
      </c>
      <c r="B39" s="109" t="s">
        <v>49</v>
      </c>
      <c r="C39" s="180" t="s">
        <v>51</v>
      </c>
      <c r="D39" s="24">
        <v>0</v>
      </c>
      <c r="E39" s="65">
        <f>'Раздел IV'!C51</f>
        <v>0</v>
      </c>
    </row>
    <row r="40" spans="1:5" ht="15.75" x14ac:dyDescent="0.25">
      <c r="A40" s="108"/>
      <c r="B40" s="113" t="s">
        <v>544</v>
      </c>
      <c r="C40" s="180" t="s">
        <v>51</v>
      </c>
      <c r="D40" s="65" t="s">
        <v>46</v>
      </c>
      <c r="E40" s="66">
        <f>'Раздел IV'!D51</f>
        <v>0</v>
      </c>
    </row>
    <row r="41" spans="1:5" ht="15.75" x14ac:dyDescent="0.25">
      <c r="A41" s="108" t="s">
        <v>78</v>
      </c>
      <c r="B41" s="109" t="s">
        <v>50</v>
      </c>
      <c r="C41" s="180" t="s">
        <v>51</v>
      </c>
      <c r="D41" s="260">
        <v>0.64</v>
      </c>
      <c r="E41" s="259">
        <f>'Раздел IV'!C62</f>
        <v>0.64</v>
      </c>
    </row>
    <row r="42" spans="1:5" ht="15.75" x14ac:dyDescent="0.25">
      <c r="A42" s="108"/>
      <c r="B42" s="113" t="s">
        <v>544</v>
      </c>
      <c r="C42" s="180" t="s">
        <v>51</v>
      </c>
      <c r="D42" s="65" t="s">
        <v>46</v>
      </c>
      <c r="E42" s="261">
        <f>'Раздел IV'!D62</f>
        <v>0.64</v>
      </c>
    </row>
    <row r="43" spans="1:5" ht="81.75" x14ac:dyDescent="0.25">
      <c r="A43" s="347" t="s">
        <v>79</v>
      </c>
      <c r="B43" s="114" t="s">
        <v>345</v>
      </c>
      <c r="C43" s="348" t="s">
        <v>51</v>
      </c>
      <c r="D43" s="349">
        <f>SUM(D46,D48,D50,D52,D54)</f>
        <v>43.03</v>
      </c>
      <c r="E43" s="349">
        <f>SUM(E46,E48,E50,E52,E54)</f>
        <v>50.94</v>
      </c>
    </row>
    <row r="44" spans="1:5" ht="15.75" x14ac:dyDescent="0.25">
      <c r="A44" s="347"/>
      <c r="B44" s="115" t="s">
        <v>44</v>
      </c>
      <c r="C44" s="348"/>
      <c r="D44" s="349"/>
      <c r="E44" s="349"/>
    </row>
    <row r="45" spans="1:5" s="112" customFormat="1" ht="15.75" x14ac:dyDescent="0.25">
      <c r="A45" s="177"/>
      <c r="B45" s="116" t="s">
        <v>544</v>
      </c>
      <c r="C45" s="180" t="s">
        <v>51</v>
      </c>
      <c r="D45" s="66" t="s">
        <v>46</v>
      </c>
      <c r="E45" s="66">
        <f>SUM(E47,E49,E51,E53,E55)</f>
        <v>3.64</v>
      </c>
    </row>
    <row r="46" spans="1:5" s="112" customFormat="1" ht="15.75" x14ac:dyDescent="0.25">
      <c r="A46" s="177" t="s">
        <v>80</v>
      </c>
      <c r="B46" s="111" t="s">
        <v>47</v>
      </c>
      <c r="C46" s="180" t="s">
        <v>51</v>
      </c>
      <c r="D46" s="25">
        <v>0</v>
      </c>
      <c r="E46" s="66">
        <f>'Раздел IV'!B17</f>
        <v>0</v>
      </c>
    </row>
    <row r="47" spans="1:5" s="112" customFormat="1" ht="15.75" x14ac:dyDescent="0.25">
      <c r="A47" s="177"/>
      <c r="B47" s="116" t="s">
        <v>544</v>
      </c>
      <c r="C47" s="180" t="s">
        <v>51</v>
      </c>
      <c r="D47" s="66" t="s">
        <v>46</v>
      </c>
      <c r="E47" s="66">
        <f>'Раздел IV'!D17</f>
        <v>0</v>
      </c>
    </row>
    <row r="48" spans="1:5" s="112" customFormat="1" ht="15.75" x14ac:dyDescent="0.25">
      <c r="A48" s="177" t="s">
        <v>81</v>
      </c>
      <c r="B48" s="111" t="s">
        <v>167</v>
      </c>
      <c r="C48" s="180" t="s">
        <v>51</v>
      </c>
      <c r="D48" s="25">
        <v>38</v>
      </c>
      <c r="E48" s="66">
        <f>'Раздел IV'!B28</f>
        <v>46.5</v>
      </c>
    </row>
    <row r="49" spans="1:5" s="112" customFormat="1" ht="15.75" x14ac:dyDescent="0.25">
      <c r="A49" s="177"/>
      <c r="B49" s="116" t="s">
        <v>544</v>
      </c>
      <c r="C49" s="180" t="s">
        <v>51</v>
      </c>
      <c r="D49" s="66" t="s">
        <v>46</v>
      </c>
      <c r="E49" s="66">
        <f>'Раздел IV'!D28</f>
        <v>0</v>
      </c>
    </row>
    <row r="50" spans="1:5" s="112" customFormat="1" ht="15.75" x14ac:dyDescent="0.25">
      <c r="A50" s="177" t="s">
        <v>82</v>
      </c>
      <c r="B50" s="111" t="s">
        <v>48</v>
      </c>
      <c r="C50" s="178" t="s">
        <v>51</v>
      </c>
      <c r="D50" s="256">
        <v>4.3899999999999997</v>
      </c>
      <c r="E50" s="261">
        <f>'Раздел IV'!B39</f>
        <v>3.8</v>
      </c>
    </row>
    <row r="51" spans="1:5" s="112" customFormat="1" ht="15.75" x14ac:dyDescent="0.25">
      <c r="A51" s="177"/>
      <c r="B51" s="116" t="s">
        <v>544</v>
      </c>
      <c r="C51" s="180" t="s">
        <v>51</v>
      </c>
      <c r="D51" s="66" t="s">
        <v>46</v>
      </c>
      <c r="E51" s="261">
        <f>'Раздел IV'!D39</f>
        <v>3</v>
      </c>
    </row>
    <row r="52" spans="1:5" s="112" customFormat="1" ht="15.75" x14ac:dyDescent="0.25">
      <c r="A52" s="177" t="s">
        <v>83</v>
      </c>
      <c r="B52" s="111" t="s">
        <v>49</v>
      </c>
      <c r="C52" s="178" t="s">
        <v>51</v>
      </c>
      <c r="D52" s="25">
        <v>0</v>
      </c>
      <c r="E52" s="66">
        <f>'Раздел IV'!B50</f>
        <v>0</v>
      </c>
    </row>
    <row r="53" spans="1:5" s="112" customFormat="1" ht="15.75" x14ac:dyDescent="0.25">
      <c r="A53" s="177"/>
      <c r="B53" s="116" t="s">
        <v>544</v>
      </c>
      <c r="C53" s="180" t="s">
        <v>51</v>
      </c>
      <c r="D53" s="66" t="s">
        <v>46</v>
      </c>
      <c r="E53" s="66">
        <f>'Раздел IV'!D50</f>
        <v>0</v>
      </c>
    </row>
    <row r="54" spans="1:5" s="112" customFormat="1" ht="15.75" x14ac:dyDescent="0.25">
      <c r="A54" s="177" t="s">
        <v>84</v>
      </c>
      <c r="B54" s="111" t="s">
        <v>50</v>
      </c>
      <c r="C54" s="178" t="s">
        <v>51</v>
      </c>
      <c r="D54" s="256">
        <v>0.64</v>
      </c>
      <c r="E54" s="261">
        <f>'Раздел IV'!B61</f>
        <v>0.64</v>
      </c>
    </row>
    <row r="55" spans="1:5" s="112" customFormat="1" ht="15.75" x14ac:dyDescent="0.25">
      <c r="A55" s="177"/>
      <c r="B55" s="116" t="s">
        <v>544</v>
      </c>
      <c r="C55" s="178" t="s">
        <v>51</v>
      </c>
      <c r="D55" s="66" t="s">
        <v>46</v>
      </c>
      <c r="E55" s="261">
        <f>'Раздел IV'!D61</f>
        <v>0.64</v>
      </c>
    </row>
    <row r="56" spans="1:5" ht="78.75" x14ac:dyDescent="0.25">
      <c r="A56" s="339" t="s">
        <v>85</v>
      </c>
      <c r="B56" s="107" t="s">
        <v>545</v>
      </c>
      <c r="C56" s="340" t="s">
        <v>52</v>
      </c>
      <c r="D56" s="341">
        <f>IF(D23&gt;0,D30/D23%,0)</f>
        <v>2.648254454443137</v>
      </c>
      <c r="E56" s="341">
        <f>IF(E23&gt;0,E30/E23%,0)</f>
        <v>1.3789348592010138</v>
      </c>
    </row>
    <row r="57" spans="1:5" ht="15.75" x14ac:dyDescent="0.25">
      <c r="A57" s="339"/>
      <c r="B57" s="107" t="s">
        <v>44</v>
      </c>
      <c r="C57" s="340"/>
      <c r="D57" s="341"/>
      <c r="E57" s="341"/>
    </row>
    <row r="58" spans="1:5" ht="15.75" x14ac:dyDescent="0.25">
      <c r="A58" s="108"/>
      <c r="B58" s="113" t="s">
        <v>544</v>
      </c>
      <c r="C58" s="180" t="s">
        <v>52</v>
      </c>
      <c r="D58" s="65" t="s">
        <v>46</v>
      </c>
      <c r="E58" s="65">
        <f>IF(E23&gt;0,E32/E23%,0)</f>
        <v>0.19055895548563745</v>
      </c>
    </row>
    <row r="59" spans="1:5" ht="15.75" x14ac:dyDescent="0.25">
      <c r="A59" s="108" t="s">
        <v>86</v>
      </c>
      <c r="B59" s="109" t="s">
        <v>47</v>
      </c>
      <c r="C59" s="180" t="s">
        <v>52</v>
      </c>
      <c r="D59" s="65">
        <f>IF(D25&gt;0,D33/D25%,0)</f>
        <v>0</v>
      </c>
      <c r="E59" s="65">
        <f>IF(E25&gt;0,E33/E25%,0)</f>
        <v>0</v>
      </c>
    </row>
    <row r="60" spans="1:5" ht="15.75" x14ac:dyDescent="0.25">
      <c r="A60" s="108"/>
      <c r="B60" s="113" t="s">
        <v>544</v>
      </c>
      <c r="C60" s="180" t="s">
        <v>52</v>
      </c>
      <c r="D60" s="65" t="s">
        <v>46</v>
      </c>
      <c r="E60" s="65">
        <f>IF(E25&gt;0,E34/E25%,0)</f>
        <v>0</v>
      </c>
    </row>
    <row r="61" spans="1:5" ht="15.75" x14ac:dyDescent="0.25">
      <c r="A61" s="108" t="s">
        <v>87</v>
      </c>
      <c r="B61" s="109" t="s">
        <v>167</v>
      </c>
      <c r="C61" s="180" t="s">
        <v>52</v>
      </c>
      <c r="D61" s="65">
        <f>IF(D26&gt;0,D35/D26%,0)</f>
        <v>2.6877059129530085</v>
      </c>
      <c r="E61" s="259">
        <f>IF(E26&gt;0,E35/E26%,0)</f>
        <v>1.2801028758475566</v>
      </c>
    </row>
    <row r="62" spans="1:5" ht="15.75" x14ac:dyDescent="0.25">
      <c r="A62" s="108"/>
      <c r="B62" s="113" t="s">
        <v>544</v>
      </c>
      <c r="C62" s="180" t="s">
        <v>52</v>
      </c>
      <c r="D62" s="65" t="s">
        <v>46</v>
      </c>
      <c r="E62" s="65">
        <f>IF(E26&gt;0,E36/E26%,0)</f>
        <v>0</v>
      </c>
    </row>
    <row r="63" spans="1:5" ht="15.75" x14ac:dyDescent="0.25">
      <c r="A63" s="108" t="s">
        <v>88</v>
      </c>
      <c r="B63" s="109" t="s">
        <v>48</v>
      </c>
      <c r="C63" s="180" t="s">
        <v>52</v>
      </c>
      <c r="D63" s="65">
        <f>IF(D27&gt;0,D37/D27%,0)</f>
        <v>2.2022674826928861</v>
      </c>
      <c r="E63" s="259">
        <f>IF(E27&gt;0,E37/E27%,0)</f>
        <v>2.0672396910020674</v>
      </c>
    </row>
    <row r="64" spans="1:5" ht="15.75" x14ac:dyDescent="0.25">
      <c r="A64" s="108"/>
      <c r="B64" s="113" t="s">
        <v>544</v>
      </c>
      <c r="C64" s="180" t="s">
        <v>52</v>
      </c>
      <c r="D64" s="65" t="s">
        <v>46</v>
      </c>
      <c r="E64" s="259">
        <f>IF(E27&gt;0,E38/E27%,0)</f>
        <v>1.6320313350016322</v>
      </c>
    </row>
    <row r="65" spans="1:5" ht="15.75" x14ac:dyDescent="0.25">
      <c r="A65" s="108" t="s">
        <v>89</v>
      </c>
      <c r="B65" s="109" t="s">
        <v>49</v>
      </c>
      <c r="C65" s="180" t="s">
        <v>52</v>
      </c>
      <c r="D65" s="65">
        <f>IF(D28&gt;0,D39/D28%,0)</f>
        <v>0</v>
      </c>
      <c r="E65" s="65">
        <f>IF(E28&gt;0,E39/E28%,0)</f>
        <v>0</v>
      </c>
    </row>
    <row r="66" spans="1:5" ht="15.75" x14ac:dyDescent="0.25">
      <c r="A66" s="108"/>
      <c r="B66" s="113" t="s">
        <v>544</v>
      </c>
      <c r="C66" s="180" t="s">
        <v>52</v>
      </c>
      <c r="D66" s="65" t="s">
        <v>46</v>
      </c>
      <c r="E66" s="65">
        <f>IF(E28&gt;0,E40/E28%,0)</f>
        <v>0</v>
      </c>
    </row>
    <row r="67" spans="1:5" ht="15.75" x14ac:dyDescent="0.25">
      <c r="A67" s="108" t="s">
        <v>90</v>
      </c>
      <c r="B67" s="109" t="s">
        <v>50</v>
      </c>
      <c r="C67" s="180" t="s">
        <v>52</v>
      </c>
      <c r="D67" s="259">
        <f>IF(D29&gt;0,D41/D29%,0)</f>
        <v>3.9095907147220523</v>
      </c>
      <c r="E67" s="259">
        <f>IF(E29&gt;0,E41/E29%,0)</f>
        <v>4.115755627009646</v>
      </c>
    </row>
    <row r="68" spans="1:5" ht="15.75" x14ac:dyDescent="0.25">
      <c r="A68" s="108"/>
      <c r="B68" s="113" t="s">
        <v>544</v>
      </c>
      <c r="C68" s="180" t="s">
        <v>52</v>
      </c>
      <c r="D68" s="65" t="s">
        <v>46</v>
      </c>
      <c r="E68" s="259">
        <f>IF(E29&gt;0,E42/E29%,0)</f>
        <v>4.115755627009646</v>
      </c>
    </row>
    <row r="69" spans="1:5" ht="94.5" x14ac:dyDescent="0.25">
      <c r="A69" s="347" t="s">
        <v>91</v>
      </c>
      <c r="B69" s="114" t="s">
        <v>347</v>
      </c>
      <c r="C69" s="348" t="s">
        <v>52</v>
      </c>
      <c r="D69" s="349">
        <f>IF(D23&gt;0,D43/D23%,0)</f>
        <v>2.2114183810341199</v>
      </c>
      <c r="E69" s="349">
        <f>IF(E23&gt;0,E43/E23%,0)</f>
        <v>2.6667783495709809</v>
      </c>
    </row>
    <row r="70" spans="1:5" ht="15.75" x14ac:dyDescent="0.25">
      <c r="A70" s="347"/>
      <c r="B70" s="115" t="s">
        <v>44</v>
      </c>
      <c r="C70" s="348"/>
      <c r="D70" s="349"/>
      <c r="E70" s="349"/>
    </row>
    <row r="71" spans="1:5" ht="15.75" x14ac:dyDescent="0.25">
      <c r="A71" s="108"/>
      <c r="B71" s="116" t="s">
        <v>544</v>
      </c>
      <c r="C71" s="180" t="s">
        <v>52</v>
      </c>
      <c r="D71" s="66" t="s">
        <v>46</v>
      </c>
      <c r="E71" s="66">
        <f>IF(E23&gt;0,E45/E23%,0)</f>
        <v>0.19055895548563745</v>
      </c>
    </row>
    <row r="72" spans="1:5" ht="15.75" x14ac:dyDescent="0.25">
      <c r="A72" s="177" t="s">
        <v>92</v>
      </c>
      <c r="B72" s="111" t="s">
        <v>47</v>
      </c>
      <c r="C72" s="180" t="s">
        <v>52</v>
      </c>
      <c r="D72" s="66">
        <f>IF(D25&gt;0,D46/D25%,0)</f>
        <v>0</v>
      </c>
      <c r="E72" s="66">
        <f>IF(E25&gt;0,E46/E25%,0)</f>
        <v>0</v>
      </c>
    </row>
    <row r="73" spans="1:5" s="112" customFormat="1" ht="15.75" x14ac:dyDescent="0.25">
      <c r="A73" s="177"/>
      <c r="B73" s="116" t="s">
        <v>544</v>
      </c>
      <c r="C73" s="178" t="s">
        <v>52</v>
      </c>
      <c r="D73" s="66" t="s">
        <v>46</v>
      </c>
      <c r="E73" s="66">
        <f>IF(E25&gt;0,E47/E25%,0)</f>
        <v>0</v>
      </c>
    </row>
    <row r="74" spans="1:5" s="112" customFormat="1" ht="15.75" x14ac:dyDescent="0.25">
      <c r="A74" s="177" t="s">
        <v>93</v>
      </c>
      <c r="B74" s="111" t="s">
        <v>167</v>
      </c>
      <c r="C74" s="178" t="s">
        <v>52</v>
      </c>
      <c r="D74" s="66">
        <f>IF(D26&gt;0,D48/D26%,0)</f>
        <v>2.1964048320906309</v>
      </c>
      <c r="E74" s="66">
        <f>IF(E26&gt;0,E48/E26%,0)</f>
        <v>2.718026654196867</v>
      </c>
    </row>
    <row r="75" spans="1:5" ht="15.75" x14ac:dyDescent="0.25">
      <c r="A75" s="177"/>
      <c r="B75" s="116" t="s">
        <v>544</v>
      </c>
      <c r="C75" s="180" t="s">
        <v>52</v>
      </c>
      <c r="D75" s="66" t="s">
        <v>46</v>
      </c>
      <c r="E75" s="66">
        <f>IF(E26&gt;0,E49/E26%,0)</f>
        <v>0</v>
      </c>
    </row>
    <row r="76" spans="1:5" s="112" customFormat="1" ht="15.75" x14ac:dyDescent="0.25">
      <c r="A76" s="177" t="s">
        <v>94</v>
      </c>
      <c r="B76" s="111" t="s">
        <v>48</v>
      </c>
      <c r="C76" s="178" t="s">
        <v>52</v>
      </c>
      <c r="D76" s="66">
        <f>IF(D27&gt;0,D50/D27%,0)</f>
        <v>2.2022674826928861</v>
      </c>
      <c r="E76" s="261">
        <f>IF(E27&gt;0,E50/E27%,0)</f>
        <v>2.0672396910020674</v>
      </c>
    </row>
    <row r="77" spans="1:5" ht="15.75" x14ac:dyDescent="0.25">
      <c r="A77" s="177"/>
      <c r="B77" s="116" t="s">
        <v>544</v>
      </c>
      <c r="C77" s="180" t="s">
        <v>52</v>
      </c>
      <c r="D77" s="66" t="s">
        <v>46</v>
      </c>
      <c r="E77" s="261">
        <f>IF(E27&gt;0,E51/E27%,0)</f>
        <v>1.6320313350016322</v>
      </c>
    </row>
    <row r="78" spans="1:5" s="112" customFormat="1" ht="15.75" x14ac:dyDescent="0.25">
      <c r="A78" s="177" t="s">
        <v>95</v>
      </c>
      <c r="B78" s="111" t="s">
        <v>49</v>
      </c>
      <c r="C78" s="178" t="s">
        <v>52</v>
      </c>
      <c r="D78" s="66">
        <f>IF(D28&gt;0,D52/D28%,0)</f>
        <v>0</v>
      </c>
      <c r="E78" s="66">
        <f>IF(E28&gt;0,E52/E28%,0)</f>
        <v>0</v>
      </c>
    </row>
    <row r="79" spans="1:5" ht="15.75" x14ac:dyDescent="0.25">
      <c r="A79" s="177"/>
      <c r="B79" s="116" t="s">
        <v>544</v>
      </c>
      <c r="C79" s="180" t="s">
        <v>52</v>
      </c>
      <c r="D79" s="66" t="s">
        <v>46</v>
      </c>
      <c r="E79" s="66">
        <f>IF(E28&gt;0,E53/E28%,0)</f>
        <v>0</v>
      </c>
    </row>
    <row r="80" spans="1:5" s="112" customFormat="1" ht="15.75" x14ac:dyDescent="0.25">
      <c r="A80" s="177" t="s">
        <v>96</v>
      </c>
      <c r="B80" s="111" t="s">
        <v>50</v>
      </c>
      <c r="C80" s="178" t="s">
        <v>52</v>
      </c>
      <c r="D80" s="261">
        <f>IF(D29&gt;0,D54/D29%,0)</f>
        <v>3.9095907147220523</v>
      </c>
      <c r="E80" s="261">
        <f>IF(E29&gt;0,E54/E29%,0)</f>
        <v>4.115755627009646</v>
      </c>
    </row>
    <row r="81" spans="1:5" s="112" customFormat="1" ht="15.75" x14ac:dyDescent="0.25">
      <c r="A81" s="177"/>
      <c r="B81" s="116" t="s">
        <v>544</v>
      </c>
      <c r="C81" s="178" t="s">
        <v>52</v>
      </c>
      <c r="D81" s="66" t="s">
        <v>46</v>
      </c>
      <c r="E81" s="261">
        <f>IF(E29&gt;0,E55/E29%,0)</f>
        <v>4.115755627009646</v>
      </c>
    </row>
    <row r="82" spans="1:5" ht="15.75" x14ac:dyDescent="0.25">
      <c r="A82" s="177" t="s">
        <v>97</v>
      </c>
      <c r="B82" s="111" t="s">
        <v>126</v>
      </c>
      <c r="C82" s="178"/>
      <c r="D82" s="88"/>
      <c r="E82" s="67"/>
    </row>
    <row r="83" spans="1:5" ht="31.5" x14ac:dyDescent="0.25">
      <c r="A83" s="336" t="s">
        <v>98</v>
      </c>
      <c r="B83" s="117" t="s">
        <v>129</v>
      </c>
      <c r="C83" s="178" t="s">
        <v>45</v>
      </c>
      <c r="D83" s="67" t="s">
        <v>46</v>
      </c>
      <c r="E83" s="67">
        <f>SUM(E84:E87)</f>
        <v>0</v>
      </c>
    </row>
    <row r="84" spans="1:5" ht="15.75" x14ac:dyDescent="0.25">
      <c r="A84" s="336"/>
      <c r="B84" s="118" t="s">
        <v>161</v>
      </c>
      <c r="C84" s="178" t="s">
        <v>45</v>
      </c>
      <c r="D84" s="67" t="s">
        <v>46</v>
      </c>
      <c r="E84" s="27">
        <v>0</v>
      </c>
    </row>
    <row r="85" spans="1:5" ht="15.75" x14ac:dyDescent="0.25">
      <c r="A85" s="336"/>
      <c r="B85" s="118" t="s">
        <v>162</v>
      </c>
      <c r="C85" s="178" t="s">
        <v>45</v>
      </c>
      <c r="D85" s="67" t="s">
        <v>46</v>
      </c>
      <c r="E85" s="27">
        <v>0</v>
      </c>
    </row>
    <row r="86" spans="1:5" ht="15.75" x14ac:dyDescent="0.25">
      <c r="A86" s="336"/>
      <c r="B86" s="118" t="s">
        <v>130</v>
      </c>
      <c r="C86" s="178" t="s">
        <v>45</v>
      </c>
      <c r="D86" s="67" t="s">
        <v>46</v>
      </c>
      <c r="E86" s="27">
        <v>0</v>
      </c>
    </row>
    <row r="87" spans="1:5" ht="15.75" x14ac:dyDescent="0.25">
      <c r="A87" s="336"/>
      <c r="B87" s="118" t="s">
        <v>131</v>
      </c>
      <c r="C87" s="178" t="s">
        <v>45</v>
      </c>
      <c r="D87" s="67" t="s">
        <v>46</v>
      </c>
      <c r="E87" s="27">
        <v>0</v>
      </c>
    </row>
    <row r="88" spans="1:5" ht="31.5" x14ac:dyDescent="0.25">
      <c r="A88" s="177" t="s">
        <v>99</v>
      </c>
      <c r="B88" s="199" t="s">
        <v>546</v>
      </c>
      <c r="C88" s="178" t="s">
        <v>45</v>
      </c>
      <c r="D88" s="67" t="s">
        <v>46</v>
      </c>
      <c r="E88" s="27">
        <v>0</v>
      </c>
    </row>
    <row r="89" spans="1:5" ht="15.75" x14ac:dyDescent="0.25">
      <c r="A89" s="177" t="s">
        <v>100</v>
      </c>
      <c r="B89" s="117" t="s">
        <v>547</v>
      </c>
      <c r="C89" s="178" t="s">
        <v>45</v>
      </c>
      <c r="D89" s="67" t="s">
        <v>46</v>
      </c>
      <c r="E89" s="27">
        <v>6</v>
      </c>
    </row>
    <row r="90" spans="1:5" s="112" customFormat="1" ht="15.75" x14ac:dyDescent="0.25">
      <c r="A90" s="177" t="s">
        <v>101</v>
      </c>
      <c r="B90" s="117" t="s">
        <v>548</v>
      </c>
      <c r="C90" s="178" t="s">
        <v>45</v>
      </c>
      <c r="D90" s="67" t="s">
        <v>46</v>
      </c>
      <c r="E90" s="27">
        <v>0</v>
      </c>
    </row>
    <row r="91" spans="1:5" s="112" customFormat="1" ht="50.25" x14ac:dyDescent="0.25">
      <c r="A91" s="336" t="s">
        <v>102</v>
      </c>
      <c r="B91" s="117" t="s">
        <v>461</v>
      </c>
      <c r="C91" s="178" t="s">
        <v>127</v>
      </c>
      <c r="D91" s="67" t="s">
        <v>46</v>
      </c>
      <c r="E91" s="67">
        <f>SUM(E92:E93)</f>
        <v>117</v>
      </c>
    </row>
    <row r="92" spans="1:5" s="112" customFormat="1" ht="31.5" x14ac:dyDescent="0.25">
      <c r="A92" s="336"/>
      <c r="B92" s="118" t="s">
        <v>128</v>
      </c>
      <c r="C92" s="178" t="s">
        <v>127</v>
      </c>
      <c r="D92" s="67" t="s">
        <v>46</v>
      </c>
      <c r="E92" s="27">
        <v>4</v>
      </c>
    </row>
    <row r="93" spans="1:5" s="112" customFormat="1" ht="31.5" x14ac:dyDescent="0.25">
      <c r="A93" s="336"/>
      <c r="B93" s="118" t="s">
        <v>500</v>
      </c>
      <c r="C93" s="178" t="s">
        <v>127</v>
      </c>
      <c r="D93" s="67" t="s">
        <v>46</v>
      </c>
      <c r="E93" s="27">
        <v>113</v>
      </c>
    </row>
    <row r="94" spans="1:5" s="112" customFormat="1" ht="31.5" x14ac:dyDescent="0.25">
      <c r="A94" s="177" t="s">
        <v>344</v>
      </c>
      <c r="B94" s="117" t="s">
        <v>464</v>
      </c>
      <c r="C94" s="119" t="s">
        <v>45</v>
      </c>
      <c r="D94" s="67" t="s">
        <v>46</v>
      </c>
      <c r="E94" s="27">
        <v>0</v>
      </c>
    </row>
    <row r="95" spans="1:5" s="112" customFormat="1" ht="31.5" x14ac:dyDescent="0.25">
      <c r="A95" s="177" t="s">
        <v>398</v>
      </c>
      <c r="B95" s="117" t="s">
        <v>377</v>
      </c>
      <c r="C95" s="178" t="s">
        <v>45</v>
      </c>
      <c r="D95" s="67" t="s">
        <v>46</v>
      </c>
      <c r="E95" s="67">
        <f>SUM('Раздел I'!D237,'Раздел I'!D242)</f>
        <v>2</v>
      </c>
    </row>
    <row r="96" spans="1:5" s="112" customFormat="1" ht="31.5" x14ac:dyDescent="0.25">
      <c r="A96" s="120" t="s">
        <v>399</v>
      </c>
      <c r="B96" s="117" t="s">
        <v>394</v>
      </c>
      <c r="C96" s="119" t="s">
        <v>45</v>
      </c>
      <c r="D96" s="88" t="s">
        <v>46</v>
      </c>
      <c r="E96" s="26">
        <v>0</v>
      </c>
    </row>
    <row r="97" spans="1:5" s="112" customFormat="1" ht="15.75" x14ac:dyDescent="0.25">
      <c r="A97" s="196" t="s">
        <v>103</v>
      </c>
      <c r="B97" s="111" t="s">
        <v>395</v>
      </c>
      <c r="C97" s="121"/>
      <c r="D97" s="67"/>
      <c r="E97" s="67"/>
    </row>
    <row r="98" spans="1:5" s="112" customFormat="1" ht="25.5" x14ac:dyDescent="0.25">
      <c r="A98" s="196" t="s">
        <v>110</v>
      </c>
      <c r="B98" s="122" t="s">
        <v>549</v>
      </c>
      <c r="C98" s="121" t="s">
        <v>53</v>
      </c>
      <c r="D98" s="67" t="s">
        <v>46</v>
      </c>
      <c r="E98" s="27">
        <v>100</v>
      </c>
    </row>
    <row r="99" spans="1:5" s="112" customFormat="1" ht="25.5" x14ac:dyDescent="0.25">
      <c r="A99" s="196" t="s">
        <v>111</v>
      </c>
      <c r="B99" s="122" t="s">
        <v>396</v>
      </c>
      <c r="C99" s="121" t="s">
        <v>53</v>
      </c>
      <c r="D99" s="67" t="s">
        <v>46</v>
      </c>
      <c r="E99" s="27">
        <v>0</v>
      </c>
    </row>
    <row r="100" spans="1:5" s="112" customFormat="1" ht="18.75" x14ac:dyDescent="0.25">
      <c r="A100" s="196" t="s">
        <v>104</v>
      </c>
      <c r="B100" s="123" t="s">
        <v>397</v>
      </c>
      <c r="C100" s="197"/>
      <c r="D100" s="67"/>
      <c r="E100" s="67"/>
    </row>
    <row r="101" spans="1:5" s="112" customFormat="1" ht="25.5" x14ac:dyDescent="0.25">
      <c r="A101" s="196" t="s">
        <v>218</v>
      </c>
      <c r="B101" s="122" t="s">
        <v>549</v>
      </c>
      <c r="C101" s="121" t="s">
        <v>54</v>
      </c>
      <c r="D101" s="67" t="s">
        <v>46</v>
      </c>
      <c r="E101" s="27">
        <v>100</v>
      </c>
    </row>
    <row r="102" spans="1:5" s="112" customFormat="1" ht="38.25" x14ac:dyDescent="0.25">
      <c r="A102" s="351" t="s">
        <v>505</v>
      </c>
      <c r="B102" s="350" t="s">
        <v>506</v>
      </c>
      <c r="C102" s="121" t="s">
        <v>508</v>
      </c>
      <c r="D102" s="67" t="s">
        <v>46</v>
      </c>
      <c r="E102" s="27">
        <v>0</v>
      </c>
    </row>
    <row r="103" spans="1:5" s="112" customFormat="1" ht="38.25" x14ac:dyDescent="0.25">
      <c r="A103" s="351"/>
      <c r="B103" s="350"/>
      <c r="C103" s="121" t="s">
        <v>507</v>
      </c>
      <c r="D103" s="67" t="s">
        <v>46</v>
      </c>
      <c r="E103" s="27">
        <v>0</v>
      </c>
    </row>
    <row r="104" spans="1:5" s="112" customFormat="1" ht="48" customHeight="1" x14ac:dyDescent="0.25">
      <c r="A104" s="351"/>
      <c r="B104" s="350"/>
      <c r="C104" s="121" t="s">
        <v>509</v>
      </c>
      <c r="D104" s="67" t="s">
        <v>46</v>
      </c>
      <c r="E104" s="27">
        <v>0</v>
      </c>
    </row>
    <row r="105" spans="1:5" s="112" customFormat="1" ht="25.5" x14ac:dyDescent="0.25">
      <c r="A105" s="196" t="s">
        <v>220</v>
      </c>
      <c r="B105" s="122" t="s">
        <v>396</v>
      </c>
      <c r="C105" s="121" t="s">
        <v>54</v>
      </c>
      <c r="D105" s="67" t="s">
        <v>46</v>
      </c>
      <c r="E105" s="27">
        <v>50</v>
      </c>
    </row>
    <row r="106" spans="1:5" s="112" customFormat="1" ht="50.25" x14ac:dyDescent="0.25">
      <c r="A106" s="336" t="s">
        <v>105</v>
      </c>
      <c r="B106" s="123" t="s">
        <v>550</v>
      </c>
      <c r="C106" s="337" t="s">
        <v>51</v>
      </c>
      <c r="D106" s="338">
        <f>SUM(D108,D109,D110,D111,D112,D113,D114)</f>
        <v>6.7769999999999992</v>
      </c>
      <c r="E106" s="338">
        <f>SUM(E108,E109,E110,E111,E112,E113,E114)</f>
        <v>5.6959999999999997</v>
      </c>
    </row>
    <row r="107" spans="1:5" s="112" customFormat="1" ht="15.75" x14ac:dyDescent="0.25">
      <c r="A107" s="336"/>
      <c r="B107" s="111" t="s">
        <v>44</v>
      </c>
      <c r="C107" s="337"/>
      <c r="D107" s="338"/>
      <c r="E107" s="338"/>
    </row>
    <row r="108" spans="1:5" s="112" customFormat="1" ht="15.75" x14ac:dyDescent="0.25">
      <c r="A108" s="124"/>
      <c r="B108" s="122" t="s">
        <v>55</v>
      </c>
      <c r="C108" s="178" t="s">
        <v>51</v>
      </c>
      <c r="D108" s="278">
        <v>1.95</v>
      </c>
      <c r="E108" s="278">
        <v>1.65</v>
      </c>
    </row>
    <row r="109" spans="1:5" s="112" customFormat="1" ht="15.75" x14ac:dyDescent="0.25">
      <c r="A109" s="124"/>
      <c r="B109" s="122" t="s">
        <v>47</v>
      </c>
      <c r="C109" s="178" t="s">
        <v>51</v>
      </c>
      <c r="D109" s="27">
        <v>0</v>
      </c>
      <c r="E109" s="27">
        <v>0</v>
      </c>
    </row>
    <row r="110" spans="1:5" s="112" customFormat="1" ht="15.75" x14ac:dyDescent="0.25">
      <c r="A110" s="124"/>
      <c r="B110" s="122" t="s">
        <v>167</v>
      </c>
      <c r="C110" s="178" t="s">
        <v>51</v>
      </c>
      <c r="D110" s="27">
        <v>0</v>
      </c>
      <c r="E110" s="27">
        <v>0</v>
      </c>
    </row>
    <row r="111" spans="1:5" s="112" customFormat="1" ht="15.75" x14ac:dyDescent="0.25">
      <c r="A111" s="124"/>
      <c r="B111" s="122" t="s">
        <v>48</v>
      </c>
      <c r="C111" s="178" t="s">
        <v>51</v>
      </c>
      <c r="D111" s="278">
        <v>2.44</v>
      </c>
      <c r="E111" s="278">
        <v>1.659</v>
      </c>
    </row>
    <row r="112" spans="1:5" s="112" customFormat="1" ht="15.75" x14ac:dyDescent="0.25">
      <c r="A112" s="124"/>
      <c r="B112" s="122" t="s">
        <v>49</v>
      </c>
      <c r="C112" s="178" t="s">
        <v>51</v>
      </c>
      <c r="D112" s="27">
        <v>0</v>
      </c>
      <c r="E112" s="27">
        <v>0</v>
      </c>
    </row>
    <row r="113" spans="1:5" s="112" customFormat="1" ht="15.75" x14ac:dyDescent="0.25">
      <c r="A113" s="124"/>
      <c r="B113" s="122" t="s">
        <v>50</v>
      </c>
      <c r="C113" s="178" t="s">
        <v>51</v>
      </c>
      <c r="D113" s="278">
        <v>0.63700000000000001</v>
      </c>
      <c r="E113" s="278">
        <v>0.63700000000000001</v>
      </c>
    </row>
    <row r="114" spans="1:5" s="112" customFormat="1" ht="15.75" x14ac:dyDescent="0.25">
      <c r="A114" s="124"/>
      <c r="B114" s="122" t="s">
        <v>463</v>
      </c>
      <c r="C114" s="178" t="s">
        <v>51</v>
      </c>
      <c r="D114" s="278">
        <v>1.75</v>
      </c>
      <c r="E114" s="278">
        <v>1.75</v>
      </c>
    </row>
    <row r="115" spans="1:5" s="112" customFormat="1" ht="31.5" x14ac:dyDescent="0.25">
      <c r="A115" s="177" t="s">
        <v>106</v>
      </c>
      <c r="B115" s="123" t="s">
        <v>343</v>
      </c>
      <c r="C115" s="178" t="s">
        <v>52</v>
      </c>
      <c r="D115" s="67" t="s">
        <v>46</v>
      </c>
      <c r="E115" s="179">
        <f>IF(E116+E117&gt;0,E116/(E116+E117)*100,0)</f>
        <v>0</v>
      </c>
    </row>
    <row r="116" spans="1:5" s="112" customFormat="1" ht="15.75" x14ac:dyDescent="0.25">
      <c r="A116" s="177"/>
      <c r="B116" s="125" t="s">
        <v>406</v>
      </c>
      <c r="C116" s="178" t="s">
        <v>127</v>
      </c>
      <c r="D116" s="67" t="s">
        <v>46</v>
      </c>
      <c r="E116" s="67">
        <f>'Раздел VI'!D8</f>
        <v>0</v>
      </c>
    </row>
    <row r="117" spans="1:5" s="112" customFormat="1" ht="31.5" x14ac:dyDescent="0.25">
      <c r="A117" s="177"/>
      <c r="B117" s="125" t="s">
        <v>407</v>
      </c>
      <c r="C117" s="178" t="s">
        <v>127</v>
      </c>
      <c r="D117" s="67" t="s">
        <v>46</v>
      </c>
      <c r="E117" s="67">
        <f>'Раздел VI'!C8</f>
        <v>871</v>
      </c>
    </row>
    <row r="118" spans="1:5" s="112" customFormat="1" ht="53.25" customHeight="1" x14ac:dyDescent="0.25">
      <c r="A118" s="120" t="s">
        <v>107</v>
      </c>
      <c r="B118" s="123" t="s">
        <v>458</v>
      </c>
      <c r="C118" s="119" t="s">
        <v>52</v>
      </c>
      <c r="D118" s="88" t="s">
        <v>46</v>
      </c>
      <c r="E118" s="66">
        <f>IF(E91+E119&gt;0,E91/(E91+E119)*100,0)</f>
        <v>100</v>
      </c>
    </row>
    <row r="119" spans="1:5" s="112" customFormat="1" ht="50.25" x14ac:dyDescent="0.25">
      <c r="A119" s="120"/>
      <c r="B119" s="199" t="s">
        <v>459</v>
      </c>
      <c r="C119" s="147" t="s">
        <v>127</v>
      </c>
      <c r="D119" s="267" t="s">
        <v>46</v>
      </c>
      <c r="E119" s="37"/>
    </row>
    <row r="120" spans="1:5" s="112" customFormat="1" ht="36" customHeight="1" x14ac:dyDescent="0.25">
      <c r="A120" s="335" t="s">
        <v>551</v>
      </c>
      <c r="B120" s="335"/>
      <c r="C120" s="335"/>
      <c r="D120" s="335"/>
      <c r="E120" s="335"/>
    </row>
    <row r="121" spans="1:5" s="112" customFormat="1" ht="70.5" customHeight="1" x14ac:dyDescent="0.25">
      <c r="A121" s="335" t="s">
        <v>346</v>
      </c>
      <c r="B121" s="335"/>
      <c r="C121" s="335"/>
      <c r="D121" s="335"/>
      <c r="E121" s="335"/>
    </row>
    <row r="122" spans="1:5" s="112" customFormat="1" ht="38.25" customHeight="1" x14ac:dyDescent="0.25">
      <c r="A122" s="335" t="s">
        <v>348</v>
      </c>
      <c r="B122" s="335"/>
      <c r="C122" s="335"/>
      <c r="D122" s="335"/>
      <c r="E122" s="335"/>
    </row>
    <row r="123" spans="1:5" s="112" customFormat="1" ht="21" customHeight="1" x14ac:dyDescent="0.25">
      <c r="A123" s="335" t="s">
        <v>552</v>
      </c>
      <c r="B123" s="335"/>
      <c r="C123" s="335"/>
      <c r="D123" s="335"/>
      <c r="E123" s="335"/>
    </row>
    <row r="124" spans="1:5" s="126" customFormat="1" ht="37.5" customHeight="1" x14ac:dyDescent="0.25">
      <c r="A124" s="335" t="s">
        <v>553</v>
      </c>
      <c r="B124" s="335"/>
      <c r="C124" s="335"/>
      <c r="D124" s="335"/>
      <c r="E124" s="335"/>
    </row>
    <row r="125" spans="1:5" ht="40.5" customHeight="1" x14ac:dyDescent="0.25">
      <c r="A125" s="333" t="s">
        <v>460</v>
      </c>
      <c r="B125" s="333"/>
      <c r="C125" s="333"/>
      <c r="D125" s="333"/>
      <c r="E125" s="333"/>
    </row>
  </sheetData>
  <sheetProtection algorithmName="SHA-512" hashValue="81xm9PypngTL+HT9nBUgXwVNa1PwQ3J0HON7As9kTe3jMnKUSBB66IX4qw5wZJQo3IduRmTVk+9ZIuFc9wXu1w==" saltValue="vRyBLy0yCDSNqTZqpoBhEw==" spinCount="100000" sheet="1" objects="1" scenarios="1" formatCells="0" formatColumns="0" formatRows="0" sort="0" autoFilter="0"/>
  <mergeCells count="50">
    <mergeCell ref="A43:A44"/>
    <mergeCell ref="C43:C44"/>
    <mergeCell ref="D43:D44"/>
    <mergeCell ref="E43:E44"/>
    <mergeCell ref="A121:E121"/>
    <mergeCell ref="A8:A9"/>
    <mergeCell ref="C8:C9"/>
    <mergeCell ref="D8:D9"/>
    <mergeCell ref="E8:E9"/>
    <mergeCell ref="A15:E15"/>
    <mergeCell ref="A4:A6"/>
    <mergeCell ref="B4:B6"/>
    <mergeCell ref="C4:C6"/>
    <mergeCell ref="D4:E4"/>
    <mergeCell ref="D5:D6"/>
    <mergeCell ref="A122:E122"/>
    <mergeCell ref="A123:E123"/>
    <mergeCell ref="E56:E57"/>
    <mergeCell ref="A124:E124"/>
    <mergeCell ref="A69:A70"/>
    <mergeCell ref="C69:C70"/>
    <mergeCell ref="D69:D70"/>
    <mergeCell ref="E69:E70"/>
    <mergeCell ref="A91:A93"/>
    <mergeCell ref="A83:A87"/>
    <mergeCell ref="B102:B104"/>
    <mergeCell ref="A102:A104"/>
    <mergeCell ref="C23:C24"/>
    <mergeCell ref="D23:D24"/>
    <mergeCell ref="E23:E24"/>
    <mergeCell ref="A16:A17"/>
    <mergeCell ref="C16:C17"/>
    <mergeCell ref="D16:D17"/>
    <mergeCell ref="E16:E17"/>
    <mergeCell ref="A125:E125"/>
    <mergeCell ref="A1:E1"/>
    <mergeCell ref="A2:E2"/>
    <mergeCell ref="A120:E120"/>
    <mergeCell ref="A106:A107"/>
    <mergeCell ref="C106:C107"/>
    <mergeCell ref="D106:D107"/>
    <mergeCell ref="E106:E107"/>
    <mergeCell ref="A56:A57"/>
    <mergeCell ref="C56:C57"/>
    <mergeCell ref="D56:D57"/>
    <mergeCell ref="A30:A31"/>
    <mergeCell ref="C30:C31"/>
    <mergeCell ref="D30:D31"/>
    <mergeCell ref="E30:E31"/>
    <mergeCell ref="A23:A24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25"/>
  <sheetViews>
    <sheetView view="pageBreakPreview" zoomScaleNormal="100" zoomScaleSheetLayoutView="100" workbookViewId="0">
      <pane ySplit="7" topLeftCell="A8" activePane="bottomLeft" state="frozen"/>
      <selection pane="bottomLeft" activeCell="C25" sqref="C25"/>
    </sheetView>
  </sheetViews>
  <sheetFormatPr defaultRowHeight="15.75" x14ac:dyDescent="0.25"/>
  <cols>
    <col min="1" max="1" width="13.5703125" style="127" customWidth="1"/>
    <col min="2" max="2" width="10.7109375" style="127" customWidth="1"/>
    <col min="3" max="4" width="19.28515625" style="127" customWidth="1"/>
    <col min="5" max="8" width="19" style="127" customWidth="1"/>
    <col min="9" max="16384" width="9.140625" style="127"/>
  </cols>
  <sheetData>
    <row r="1" spans="1:8" ht="16.5" x14ac:dyDescent="0.25">
      <c r="A1" s="358" t="s">
        <v>166</v>
      </c>
      <c r="B1" s="358"/>
      <c r="C1" s="358"/>
      <c r="D1" s="358"/>
      <c r="E1" s="358"/>
      <c r="F1" s="358"/>
      <c r="G1" s="358"/>
      <c r="H1" s="358"/>
    </row>
    <row r="3" spans="1:8" x14ac:dyDescent="0.25">
      <c r="A3" s="368" t="s">
        <v>138</v>
      </c>
      <c r="B3" s="368" t="s">
        <v>238</v>
      </c>
      <c r="C3" s="368"/>
      <c r="D3" s="368"/>
      <c r="E3" s="368"/>
      <c r="F3" s="368"/>
      <c r="G3" s="368"/>
      <c r="H3" s="368"/>
    </row>
    <row r="4" spans="1:8" ht="15.75" customHeight="1" x14ac:dyDescent="0.25">
      <c r="A4" s="368"/>
      <c r="B4" s="368" t="s">
        <v>132</v>
      </c>
      <c r="C4" s="369" t="s">
        <v>137</v>
      </c>
      <c r="D4" s="370"/>
      <c r="E4" s="370"/>
      <c r="F4" s="370"/>
      <c r="G4" s="370"/>
      <c r="H4" s="371"/>
    </row>
    <row r="5" spans="1:8" x14ac:dyDescent="0.25">
      <c r="A5" s="368"/>
      <c r="B5" s="368"/>
      <c r="C5" s="372" t="s">
        <v>134</v>
      </c>
      <c r="D5" s="372" t="s">
        <v>135</v>
      </c>
      <c r="E5" s="368" t="s">
        <v>133</v>
      </c>
      <c r="F5" s="368"/>
      <c r="G5" s="368"/>
      <c r="H5" s="368"/>
    </row>
    <row r="6" spans="1:8" ht="51" x14ac:dyDescent="0.25">
      <c r="A6" s="368"/>
      <c r="B6" s="368"/>
      <c r="C6" s="373"/>
      <c r="D6" s="373"/>
      <c r="E6" s="128" t="s">
        <v>136</v>
      </c>
      <c r="F6" s="129" t="s">
        <v>143</v>
      </c>
      <c r="G6" s="128" t="s">
        <v>144</v>
      </c>
      <c r="H6" s="128" t="s">
        <v>145</v>
      </c>
    </row>
    <row r="7" spans="1:8" x14ac:dyDescent="0.25">
      <c r="A7" s="128">
        <v>1</v>
      </c>
      <c r="B7" s="128">
        <v>2</v>
      </c>
      <c r="C7" s="128">
        <v>3</v>
      </c>
      <c r="D7" s="128">
        <v>4</v>
      </c>
      <c r="E7" s="128">
        <v>5</v>
      </c>
      <c r="F7" s="129">
        <v>6</v>
      </c>
      <c r="G7" s="128">
        <v>7</v>
      </c>
      <c r="H7" s="128">
        <v>8</v>
      </c>
    </row>
    <row r="8" spans="1:8" s="130" customFormat="1" x14ac:dyDescent="0.25">
      <c r="A8" s="359" t="s">
        <v>139</v>
      </c>
      <c r="B8" s="360"/>
      <c r="C8" s="360"/>
      <c r="D8" s="360"/>
      <c r="E8" s="360"/>
      <c r="F8" s="360"/>
      <c r="G8" s="360"/>
      <c r="H8" s="361"/>
    </row>
    <row r="9" spans="1:8" s="130" customFormat="1" ht="16.5" thickBot="1" x14ac:dyDescent="0.3">
      <c r="A9" s="183">
        <v>44562</v>
      </c>
      <c r="B9" s="88">
        <f>SUM(C9:D9)</f>
        <v>3</v>
      </c>
      <c r="C9" s="26">
        <v>0</v>
      </c>
      <c r="D9" s="88">
        <f t="shared" ref="D9" si="0">SUM(E9:H9)</f>
        <v>3</v>
      </c>
      <c r="E9" s="26">
        <v>2</v>
      </c>
      <c r="F9" s="26">
        <v>1</v>
      </c>
      <c r="G9" s="26">
        <v>0</v>
      </c>
      <c r="H9" s="276">
        <v>0</v>
      </c>
    </row>
    <row r="10" spans="1:8" s="130" customFormat="1" x14ac:dyDescent="0.25">
      <c r="A10" s="268">
        <v>44927</v>
      </c>
      <c r="B10" s="244">
        <f>SUM(C10:D10)</f>
        <v>3</v>
      </c>
      <c r="C10" s="243">
        <v>0</v>
      </c>
      <c r="D10" s="244">
        <v>3</v>
      </c>
      <c r="E10" s="243">
        <v>2</v>
      </c>
      <c r="F10" s="243">
        <v>1</v>
      </c>
      <c r="G10" s="243">
        <v>0</v>
      </c>
      <c r="H10" s="272">
        <v>0</v>
      </c>
    </row>
    <row r="11" spans="1:8" s="130" customFormat="1" x14ac:dyDescent="0.25">
      <c r="A11" s="362" t="s">
        <v>168</v>
      </c>
      <c r="B11" s="363"/>
      <c r="C11" s="363"/>
      <c r="D11" s="363"/>
      <c r="E11" s="363"/>
      <c r="F11" s="363"/>
      <c r="G11" s="363"/>
      <c r="H11" s="364"/>
    </row>
    <row r="12" spans="1:8" s="130" customFormat="1" x14ac:dyDescent="0.25">
      <c r="A12" s="247">
        <v>44562</v>
      </c>
      <c r="B12" s="245">
        <f>C12+D12</f>
        <v>41</v>
      </c>
      <c r="C12" s="245">
        <v>37</v>
      </c>
      <c r="D12" s="244">
        <f t="shared" ref="D12" si="1">SUM(E12:H12)</f>
        <v>4</v>
      </c>
      <c r="E12" s="245">
        <v>0</v>
      </c>
      <c r="F12" s="245">
        <v>1</v>
      </c>
      <c r="G12" s="245">
        <v>2</v>
      </c>
      <c r="H12" s="246">
        <v>1</v>
      </c>
    </row>
    <row r="13" spans="1:8" s="130" customFormat="1" x14ac:dyDescent="0.25">
      <c r="A13" s="269">
        <v>44927</v>
      </c>
      <c r="B13" s="243">
        <f>C13+D13</f>
        <v>39</v>
      </c>
      <c r="C13" s="243">
        <v>35</v>
      </c>
      <c r="D13" s="244">
        <v>4</v>
      </c>
      <c r="E13" s="243">
        <v>0</v>
      </c>
      <c r="F13" s="243">
        <v>1</v>
      </c>
      <c r="G13" s="243">
        <v>2</v>
      </c>
      <c r="H13" s="272">
        <v>1</v>
      </c>
    </row>
    <row r="14" spans="1:8" s="130" customFormat="1" x14ac:dyDescent="0.25">
      <c r="A14" s="365" t="s">
        <v>140</v>
      </c>
      <c r="B14" s="366"/>
      <c r="C14" s="366"/>
      <c r="D14" s="366"/>
      <c r="E14" s="366"/>
      <c r="F14" s="366"/>
      <c r="G14" s="366"/>
      <c r="H14" s="367"/>
    </row>
    <row r="15" spans="1:8" s="130" customFormat="1" ht="16.5" thickBot="1" x14ac:dyDescent="0.3">
      <c r="A15" s="182">
        <v>44562</v>
      </c>
      <c r="B15" s="69">
        <f t="shared" ref="B15" si="2">SUM(C15:D15)</f>
        <v>32</v>
      </c>
      <c r="C15" s="243">
        <v>14</v>
      </c>
      <c r="D15" s="244">
        <f t="shared" ref="D15" si="3">SUM(E15:H15)</f>
        <v>18</v>
      </c>
      <c r="E15" s="245">
        <v>2</v>
      </c>
      <c r="F15" s="245">
        <v>14</v>
      </c>
      <c r="G15" s="245">
        <v>1</v>
      </c>
      <c r="H15" s="246">
        <v>1</v>
      </c>
    </row>
    <row r="16" spans="1:8" s="130" customFormat="1" x14ac:dyDescent="0.25">
      <c r="A16" s="268">
        <v>44927</v>
      </c>
      <c r="B16" s="70">
        <f>SUM(C16:D16)</f>
        <v>32</v>
      </c>
      <c r="C16" s="243">
        <v>14</v>
      </c>
      <c r="D16" s="244">
        <v>18</v>
      </c>
      <c r="E16" s="273">
        <v>2</v>
      </c>
      <c r="F16" s="26">
        <v>14</v>
      </c>
      <c r="G16" s="26">
        <v>1</v>
      </c>
      <c r="H16" s="274">
        <v>1</v>
      </c>
    </row>
    <row r="17" spans="1:8" s="130" customFormat="1" x14ac:dyDescent="0.25">
      <c r="A17" s="365" t="s">
        <v>141</v>
      </c>
      <c r="B17" s="366"/>
      <c r="C17" s="366"/>
      <c r="D17" s="366"/>
      <c r="E17" s="366"/>
      <c r="F17" s="366"/>
      <c r="G17" s="366"/>
      <c r="H17" s="367"/>
    </row>
    <row r="18" spans="1:8" s="130" customFormat="1" ht="16.5" thickBot="1" x14ac:dyDescent="0.3">
      <c r="A18" s="182">
        <v>44562</v>
      </c>
      <c r="B18" s="69">
        <f t="shared" ref="B18:B19" si="4">SUM(C18:D18)</f>
        <v>0</v>
      </c>
      <c r="C18" s="243">
        <v>0</v>
      </c>
      <c r="D18" s="244">
        <f t="shared" ref="D18:D19" si="5">SUM(E18:H18)</f>
        <v>0</v>
      </c>
      <c r="E18" s="245">
        <v>0</v>
      </c>
      <c r="F18" s="245">
        <v>0</v>
      </c>
      <c r="G18" s="275">
        <v>0</v>
      </c>
      <c r="H18" s="275">
        <v>0</v>
      </c>
    </row>
    <row r="19" spans="1:8" s="130" customFormat="1" ht="16.5" thickBot="1" x14ac:dyDescent="0.3">
      <c r="A19" s="268">
        <v>44927</v>
      </c>
      <c r="B19" s="70">
        <f t="shared" si="4"/>
        <v>0</v>
      </c>
      <c r="C19" s="243">
        <v>0</v>
      </c>
      <c r="D19" s="244">
        <f t="shared" si="5"/>
        <v>0</v>
      </c>
      <c r="E19" s="26">
        <v>0</v>
      </c>
      <c r="F19" s="243">
        <v>0</v>
      </c>
      <c r="G19" s="275">
        <v>0</v>
      </c>
      <c r="H19" s="275">
        <v>0</v>
      </c>
    </row>
    <row r="20" spans="1:8" s="130" customFormat="1" x14ac:dyDescent="0.25">
      <c r="A20" s="365" t="s">
        <v>142</v>
      </c>
      <c r="B20" s="366"/>
      <c r="C20" s="366"/>
      <c r="D20" s="366"/>
      <c r="E20" s="366"/>
      <c r="F20" s="366"/>
      <c r="G20" s="366"/>
      <c r="H20" s="367"/>
    </row>
    <row r="21" spans="1:8" s="130" customFormat="1" ht="16.5" thickBot="1" x14ac:dyDescent="0.3">
      <c r="A21" s="183">
        <v>44562</v>
      </c>
      <c r="B21" s="69">
        <f>SUM(C21:D21)</f>
        <v>9</v>
      </c>
      <c r="C21" s="245">
        <v>1</v>
      </c>
      <c r="D21" s="244">
        <f t="shared" ref="D21" si="6">SUM(E21:H21)</f>
        <v>8</v>
      </c>
      <c r="E21" s="245">
        <v>0</v>
      </c>
      <c r="F21" s="245">
        <v>2</v>
      </c>
      <c r="G21" s="245">
        <v>2</v>
      </c>
      <c r="H21" s="246">
        <v>4</v>
      </c>
    </row>
    <row r="22" spans="1:8" s="130" customFormat="1" x14ac:dyDescent="0.25">
      <c r="A22" s="270">
        <v>44927</v>
      </c>
      <c r="B22" s="70">
        <f>SUM(C22:D22)</f>
        <v>9</v>
      </c>
      <c r="C22" s="245">
        <v>1</v>
      </c>
      <c r="D22" s="244">
        <v>8</v>
      </c>
      <c r="E22" s="245">
        <v>0</v>
      </c>
      <c r="F22" s="245">
        <v>2</v>
      </c>
      <c r="G22" s="245">
        <v>2</v>
      </c>
      <c r="H22" s="246">
        <v>4</v>
      </c>
    </row>
    <row r="23" spans="1:8" x14ac:dyDescent="0.25">
      <c r="A23" s="355" t="s">
        <v>148</v>
      </c>
      <c r="B23" s="356"/>
      <c r="C23" s="356"/>
      <c r="D23" s="356"/>
      <c r="E23" s="356"/>
      <c r="F23" s="356"/>
      <c r="G23" s="356"/>
      <c r="H23" s="357"/>
    </row>
    <row r="24" spans="1:8" ht="16.5" thickBot="1" x14ac:dyDescent="0.3">
      <c r="A24" s="183">
        <v>44562</v>
      </c>
      <c r="B24" s="69">
        <f>B9+B12+B15+B21</f>
        <v>85</v>
      </c>
      <c r="C24" s="69">
        <f t="shared" ref="C24:H25" si="7">C9+C12+C15+C18+C21</f>
        <v>52</v>
      </c>
      <c r="D24" s="69">
        <f t="shared" si="7"/>
        <v>33</v>
      </c>
      <c r="E24" s="69">
        <f t="shared" si="7"/>
        <v>4</v>
      </c>
      <c r="F24" s="69">
        <f t="shared" si="7"/>
        <v>18</v>
      </c>
      <c r="G24" s="69">
        <f t="shared" si="7"/>
        <v>5</v>
      </c>
      <c r="H24" s="69">
        <f t="shared" si="7"/>
        <v>6</v>
      </c>
    </row>
    <row r="25" spans="1:8" x14ac:dyDescent="0.25">
      <c r="A25" s="271">
        <v>44927</v>
      </c>
      <c r="B25" s="70">
        <f>B10+B13+B16+B19+B22</f>
        <v>83</v>
      </c>
      <c r="C25" s="70">
        <f t="shared" si="7"/>
        <v>50</v>
      </c>
      <c r="D25" s="70">
        <f t="shared" si="7"/>
        <v>33</v>
      </c>
      <c r="E25" s="70">
        <f t="shared" si="7"/>
        <v>4</v>
      </c>
      <c r="F25" s="70">
        <f t="shared" si="7"/>
        <v>18</v>
      </c>
      <c r="G25" s="70">
        <f t="shared" si="7"/>
        <v>5</v>
      </c>
      <c r="H25" s="70">
        <f t="shared" si="7"/>
        <v>6</v>
      </c>
    </row>
  </sheetData>
  <sheetProtection formatCells="0" formatColumns="0" formatRows="0" sort="0" autoFilter="0"/>
  <mergeCells count="14">
    <mergeCell ref="A23:H23"/>
    <mergeCell ref="A1:H1"/>
    <mergeCell ref="A8:H8"/>
    <mergeCell ref="A11:H11"/>
    <mergeCell ref="A14:H14"/>
    <mergeCell ref="A17:H17"/>
    <mergeCell ref="A20:H20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9:A10 A12:A13 A15:A16 A18:A19 A21:A22 A24:A25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64"/>
  <sheetViews>
    <sheetView view="pageBreakPreview" zoomScaleNormal="85" zoomScaleSheetLayoutView="100" workbookViewId="0">
      <pane ySplit="5" topLeftCell="A18" activePane="bottomLeft" state="frozen"/>
      <selection pane="bottomLeft" activeCell="B22" sqref="B22"/>
    </sheetView>
  </sheetViews>
  <sheetFormatPr defaultRowHeight="15.75" x14ac:dyDescent="0.25"/>
  <cols>
    <col min="1" max="1" width="54.7109375" style="132" customWidth="1"/>
    <col min="2" max="4" width="31.140625" style="132" bestFit="1" customWidth="1"/>
    <col min="5" max="9" width="14" style="132" customWidth="1"/>
    <col min="10" max="10" width="26.5703125" style="132" customWidth="1"/>
    <col min="11" max="16384" width="9.140625" style="132"/>
  </cols>
  <sheetData>
    <row r="1" spans="1:9" ht="16.5" x14ac:dyDescent="0.25">
      <c r="A1" s="378" t="s">
        <v>480</v>
      </c>
      <c r="B1" s="378"/>
      <c r="C1" s="378"/>
      <c r="D1" s="378"/>
      <c r="E1" s="131"/>
      <c r="F1" s="131"/>
      <c r="G1" s="131"/>
      <c r="H1" s="131"/>
      <c r="I1" s="131"/>
    </row>
    <row r="2" spans="1:9" ht="16.5" x14ac:dyDescent="0.25">
      <c r="A2" s="379" t="s">
        <v>481</v>
      </c>
      <c r="B2" s="379"/>
      <c r="C2" s="379"/>
      <c r="D2" s="379"/>
      <c r="E2" s="133"/>
      <c r="F2" s="133"/>
      <c r="G2" s="133"/>
      <c r="H2" s="133"/>
      <c r="I2" s="133"/>
    </row>
    <row r="3" spans="1:9" x14ac:dyDescent="0.25">
      <c r="A3" s="134"/>
      <c r="B3" s="134"/>
      <c r="C3" s="134"/>
      <c r="D3" s="134"/>
    </row>
    <row r="4" spans="1:9" ht="78.75" x14ac:dyDescent="0.25">
      <c r="A4" s="383" t="s">
        <v>412</v>
      </c>
      <c r="B4" s="135" t="s">
        <v>485</v>
      </c>
      <c r="C4" s="136" t="s">
        <v>421</v>
      </c>
      <c r="D4" s="136" t="s">
        <v>420</v>
      </c>
    </row>
    <row r="5" spans="1:9" x14ac:dyDescent="0.25">
      <c r="A5" s="384"/>
      <c r="B5" s="388" t="s">
        <v>261</v>
      </c>
      <c r="C5" s="389"/>
      <c r="D5" s="390"/>
    </row>
    <row r="6" spans="1:9" x14ac:dyDescent="0.25">
      <c r="A6" s="119">
        <v>1</v>
      </c>
      <c r="B6" s="119">
        <v>2</v>
      </c>
      <c r="C6" s="119">
        <v>3</v>
      </c>
      <c r="D6" s="119">
        <v>4</v>
      </c>
    </row>
    <row r="7" spans="1:9" x14ac:dyDescent="0.25">
      <c r="A7" s="385" t="s">
        <v>139</v>
      </c>
      <c r="B7" s="386"/>
      <c r="C7" s="386"/>
      <c r="D7" s="387"/>
    </row>
    <row r="8" spans="1:9" ht="90" x14ac:dyDescent="0.25">
      <c r="A8" s="137" t="s">
        <v>441</v>
      </c>
      <c r="B8" s="7">
        <v>0</v>
      </c>
      <c r="C8" s="7">
        <v>0</v>
      </c>
      <c r="D8" s="7">
        <v>0</v>
      </c>
    </row>
    <row r="9" spans="1:9" ht="45" x14ac:dyDescent="0.25">
      <c r="A9" s="137" t="s">
        <v>422</v>
      </c>
      <c r="B9" s="7">
        <v>0</v>
      </c>
      <c r="C9" s="68" t="s">
        <v>414</v>
      </c>
      <c r="D9" s="7">
        <v>0</v>
      </c>
    </row>
    <row r="10" spans="1:9" ht="60" x14ac:dyDescent="0.25">
      <c r="A10" s="137" t="s">
        <v>423</v>
      </c>
      <c r="B10" s="7">
        <v>0</v>
      </c>
      <c r="C10" s="68" t="s">
        <v>414</v>
      </c>
      <c r="D10" s="7">
        <v>0</v>
      </c>
    </row>
    <row r="11" spans="1:9" ht="30" x14ac:dyDescent="0.25">
      <c r="A11" s="137" t="s">
        <v>415</v>
      </c>
      <c r="B11" s="7">
        <v>0</v>
      </c>
      <c r="C11" s="7">
        <v>0</v>
      </c>
      <c r="D11" s="7">
        <v>0</v>
      </c>
    </row>
    <row r="12" spans="1:9" ht="45" x14ac:dyDescent="0.25">
      <c r="A12" s="137" t="s">
        <v>424</v>
      </c>
      <c r="B12" s="7">
        <v>0</v>
      </c>
      <c r="C12" s="68" t="s">
        <v>414</v>
      </c>
      <c r="D12" s="7">
        <v>0</v>
      </c>
    </row>
    <row r="13" spans="1:9" ht="60" x14ac:dyDescent="0.25">
      <c r="A13" s="137" t="s">
        <v>442</v>
      </c>
      <c r="B13" s="7">
        <v>0</v>
      </c>
      <c r="C13" s="7">
        <v>0</v>
      </c>
      <c r="D13" s="7">
        <v>0</v>
      </c>
    </row>
    <row r="14" spans="1:9" ht="45" x14ac:dyDescent="0.25">
      <c r="A14" s="137" t="s">
        <v>425</v>
      </c>
      <c r="B14" s="7">
        <v>0</v>
      </c>
      <c r="C14" s="68" t="s">
        <v>414</v>
      </c>
      <c r="D14" s="68" t="s">
        <v>414</v>
      </c>
    </row>
    <row r="15" spans="1:9" ht="60" x14ac:dyDescent="0.25">
      <c r="A15" s="138" t="s">
        <v>426</v>
      </c>
      <c r="B15" s="7">
        <v>0</v>
      </c>
      <c r="C15" s="68" t="s">
        <v>414</v>
      </c>
      <c r="D15" s="68" t="s">
        <v>414</v>
      </c>
    </row>
    <row r="16" spans="1:9" s="140" customFormat="1" x14ac:dyDescent="0.25">
      <c r="A16" s="139" t="s">
        <v>148</v>
      </c>
      <c r="B16" s="71">
        <f>SUM(B8:B15)</f>
        <v>0</v>
      </c>
      <c r="C16" s="71" t="s">
        <v>46</v>
      </c>
      <c r="D16" s="71" t="s">
        <v>46</v>
      </c>
    </row>
    <row r="17" spans="1:4" x14ac:dyDescent="0.25">
      <c r="A17" s="141" t="s">
        <v>439</v>
      </c>
      <c r="B17" s="68">
        <f>SUM(B8:B11)</f>
        <v>0</v>
      </c>
      <c r="C17" s="68">
        <f>SUM(C8,B9,B10,C11)</f>
        <v>0</v>
      </c>
      <c r="D17" s="68">
        <f>SUM(D8:D11)</f>
        <v>0</v>
      </c>
    </row>
    <row r="18" spans="1:4" x14ac:dyDescent="0.25">
      <c r="A18" s="141" t="s">
        <v>440</v>
      </c>
      <c r="B18" s="68" t="s">
        <v>46</v>
      </c>
      <c r="C18" s="103">
        <f>SUM(C8,B9,B10,C11,B12,C13)</f>
        <v>0</v>
      </c>
      <c r="D18" s="103">
        <f>SUM(D8:D13)</f>
        <v>0</v>
      </c>
    </row>
    <row r="19" spans="1:4" x14ac:dyDescent="0.25">
      <c r="A19" s="380" t="s">
        <v>419</v>
      </c>
      <c r="B19" s="381"/>
      <c r="C19" s="381"/>
      <c r="D19" s="382"/>
    </row>
    <row r="20" spans="1:4" ht="90" x14ac:dyDescent="0.25">
      <c r="A20" s="137" t="s">
        <v>443</v>
      </c>
      <c r="B20" s="287">
        <v>21.4</v>
      </c>
      <c r="C20" s="287">
        <v>21.4</v>
      </c>
      <c r="D20" s="7">
        <v>0</v>
      </c>
    </row>
    <row r="21" spans="1:4" ht="45" x14ac:dyDescent="0.25">
      <c r="A21" s="137" t="s">
        <v>413</v>
      </c>
      <c r="B21" s="7"/>
      <c r="C21" s="68" t="s">
        <v>414</v>
      </c>
      <c r="D21" s="7">
        <v>0</v>
      </c>
    </row>
    <row r="22" spans="1:4" ht="30" x14ac:dyDescent="0.25">
      <c r="A22" s="137" t="s">
        <v>415</v>
      </c>
      <c r="B22" s="7">
        <v>25.1</v>
      </c>
      <c r="C22" s="287">
        <v>0.5</v>
      </c>
      <c r="D22" s="7">
        <v>0</v>
      </c>
    </row>
    <row r="23" spans="1:4" ht="45" x14ac:dyDescent="0.25">
      <c r="A23" s="137" t="s">
        <v>416</v>
      </c>
      <c r="B23" s="7">
        <v>0</v>
      </c>
      <c r="C23" s="68" t="s">
        <v>414</v>
      </c>
      <c r="D23" s="7">
        <v>0</v>
      </c>
    </row>
    <row r="24" spans="1:4" ht="45" x14ac:dyDescent="0.25">
      <c r="A24" s="137" t="s">
        <v>444</v>
      </c>
      <c r="B24" s="7">
        <v>0</v>
      </c>
      <c r="C24" s="7">
        <v>0</v>
      </c>
      <c r="D24" s="7">
        <v>0</v>
      </c>
    </row>
    <row r="25" spans="1:4" ht="45" x14ac:dyDescent="0.25">
      <c r="A25" s="142" t="s">
        <v>417</v>
      </c>
      <c r="B25" s="7">
        <v>519.20000000000005</v>
      </c>
      <c r="C25" s="68" t="s">
        <v>414</v>
      </c>
      <c r="D25" s="68" t="s">
        <v>414</v>
      </c>
    </row>
    <row r="26" spans="1:4" ht="45" x14ac:dyDescent="0.25">
      <c r="A26" s="138" t="s">
        <v>418</v>
      </c>
      <c r="B26" s="7">
        <v>1145.0999999999999</v>
      </c>
      <c r="C26" s="68" t="s">
        <v>414</v>
      </c>
      <c r="D26" s="68" t="s">
        <v>414</v>
      </c>
    </row>
    <row r="27" spans="1:4" s="140" customFormat="1" x14ac:dyDescent="0.25">
      <c r="A27" s="139" t="s">
        <v>148</v>
      </c>
      <c r="B27" s="71">
        <f>SUM(B20:B26)</f>
        <v>1710.8</v>
      </c>
      <c r="C27" s="71" t="s">
        <v>46</v>
      </c>
      <c r="D27" s="71" t="s">
        <v>46</v>
      </c>
    </row>
    <row r="28" spans="1:4" x14ac:dyDescent="0.25">
      <c r="A28" s="282" t="s">
        <v>439</v>
      </c>
      <c r="B28" s="283">
        <f>SUM(B20:B22)</f>
        <v>46.5</v>
      </c>
      <c r="C28" s="283">
        <f>SUM(C20,B21,C22)</f>
        <v>21.9</v>
      </c>
      <c r="D28" s="283">
        <f>SUM(D20:D22)</f>
        <v>0</v>
      </c>
    </row>
    <row r="29" spans="1:4" x14ac:dyDescent="0.25">
      <c r="A29" s="141" t="s">
        <v>440</v>
      </c>
      <c r="B29" s="68" t="s">
        <v>46</v>
      </c>
      <c r="C29" s="103">
        <f>SUM(C20,B21,C22,B23,C24)</f>
        <v>21.9</v>
      </c>
      <c r="D29" s="103">
        <f>SUM(D20:D24)</f>
        <v>0</v>
      </c>
    </row>
    <row r="30" spans="1:4" x14ac:dyDescent="0.25">
      <c r="A30" s="375" t="s">
        <v>140</v>
      </c>
      <c r="B30" s="376"/>
      <c r="C30" s="376"/>
      <c r="D30" s="377"/>
    </row>
    <row r="31" spans="1:4" ht="90" x14ac:dyDescent="0.25">
      <c r="A31" s="137" t="s">
        <v>445</v>
      </c>
      <c r="B31" s="7">
        <v>0</v>
      </c>
      <c r="C31" s="7">
        <v>0</v>
      </c>
      <c r="D31" s="7">
        <v>0</v>
      </c>
    </row>
    <row r="32" spans="1:4" ht="45" x14ac:dyDescent="0.25">
      <c r="A32" s="137" t="s">
        <v>427</v>
      </c>
      <c r="B32" s="293">
        <v>3.8</v>
      </c>
      <c r="C32" s="283" t="s">
        <v>414</v>
      </c>
      <c r="D32" s="293">
        <v>3</v>
      </c>
    </row>
    <row r="33" spans="1:4" ht="30" x14ac:dyDescent="0.25">
      <c r="A33" s="137" t="s">
        <v>415</v>
      </c>
      <c r="B33" s="7">
        <v>0</v>
      </c>
      <c r="C33" s="7">
        <v>0</v>
      </c>
      <c r="D33" s="7">
        <v>0</v>
      </c>
    </row>
    <row r="34" spans="1:4" ht="45" x14ac:dyDescent="0.25">
      <c r="A34" s="137" t="s">
        <v>428</v>
      </c>
      <c r="B34" s="7">
        <v>0</v>
      </c>
      <c r="C34" s="68" t="s">
        <v>414</v>
      </c>
      <c r="D34" s="7">
        <v>0</v>
      </c>
    </row>
    <row r="35" spans="1:4" ht="45" x14ac:dyDescent="0.25">
      <c r="A35" s="138" t="s">
        <v>446</v>
      </c>
      <c r="B35" s="7">
        <v>0</v>
      </c>
      <c r="C35" s="7">
        <v>0</v>
      </c>
      <c r="D35" s="7">
        <v>0</v>
      </c>
    </row>
    <row r="36" spans="1:4" ht="45" x14ac:dyDescent="0.25">
      <c r="A36" s="138" t="s">
        <v>429</v>
      </c>
      <c r="B36" s="202">
        <v>79.37</v>
      </c>
      <c r="C36" s="68" t="s">
        <v>414</v>
      </c>
      <c r="D36" s="68" t="s">
        <v>414</v>
      </c>
    </row>
    <row r="37" spans="1:4" ht="45" x14ac:dyDescent="0.25">
      <c r="A37" s="138" t="s">
        <v>430</v>
      </c>
      <c r="B37" s="202">
        <v>100.65</v>
      </c>
      <c r="C37" s="68" t="s">
        <v>414</v>
      </c>
      <c r="D37" s="68" t="s">
        <v>414</v>
      </c>
    </row>
    <row r="38" spans="1:4" s="140" customFormat="1" x14ac:dyDescent="0.25">
      <c r="A38" s="139" t="s">
        <v>148</v>
      </c>
      <c r="B38" s="203">
        <f>SUM(B31:B37)</f>
        <v>183.82</v>
      </c>
      <c r="C38" s="71" t="s">
        <v>46</v>
      </c>
      <c r="D38" s="71" t="s">
        <v>46</v>
      </c>
    </row>
    <row r="39" spans="1:4" x14ac:dyDescent="0.25">
      <c r="A39" s="141" t="s">
        <v>439</v>
      </c>
      <c r="B39" s="249">
        <f>SUM(B31:B33)</f>
        <v>3.8</v>
      </c>
      <c r="C39" s="249">
        <f>SUM(C31,B32,C33)</f>
        <v>3.8</v>
      </c>
      <c r="D39" s="249">
        <f>SUM(D31:D33)</f>
        <v>3</v>
      </c>
    </row>
    <row r="40" spans="1:4" x14ac:dyDescent="0.25">
      <c r="A40" s="141" t="s">
        <v>440</v>
      </c>
      <c r="B40" s="249" t="s">
        <v>46</v>
      </c>
      <c r="C40" s="250">
        <f>SUM(C31,B32,C33,B34,C35)</f>
        <v>3.8</v>
      </c>
      <c r="D40" s="250">
        <f>SUM(D31:D35)</f>
        <v>3</v>
      </c>
    </row>
    <row r="41" spans="1:4" x14ac:dyDescent="0.25">
      <c r="A41" s="380" t="s">
        <v>141</v>
      </c>
      <c r="B41" s="381"/>
      <c r="C41" s="381"/>
      <c r="D41" s="382"/>
    </row>
    <row r="42" spans="1:4" ht="90" x14ac:dyDescent="0.25">
      <c r="A42" s="137" t="s">
        <v>447</v>
      </c>
      <c r="B42" s="7">
        <v>0</v>
      </c>
      <c r="C42" s="7">
        <v>0</v>
      </c>
      <c r="D42" s="7">
        <v>0</v>
      </c>
    </row>
    <row r="43" spans="1:4" ht="45" x14ac:dyDescent="0.25">
      <c r="A43" s="137" t="s">
        <v>431</v>
      </c>
      <c r="B43" s="7">
        <v>0</v>
      </c>
      <c r="C43" s="68" t="s">
        <v>414</v>
      </c>
      <c r="D43" s="7">
        <v>0</v>
      </c>
    </row>
    <row r="44" spans="1:4" ht="30" x14ac:dyDescent="0.25">
      <c r="A44" s="137" t="s">
        <v>415</v>
      </c>
      <c r="B44" s="7">
        <v>0</v>
      </c>
      <c r="C44" s="7">
        <v>0</v>
      </c>
      <c r="D44" s="7">
        <v>0</v>
      </c>
    </row>
    <row r="45" spans="1:4" ht="45" x14ac:dyDescent="0.25">
      <c r="A45" s="137" t="s">
        <v>432</v>
      </c>
      <c r="B45" s="7">
        <v>0</v>
      </c>
      <c r="C45" s="68" t="s">
        <v>414</v>
      </c>
      <c r="D45" s="7">
        <v>0</v>
      </c>
    </row>
    <row r="46" spans="1:4" ht="60" x14ac:dyDescent="0.25">
      <c r="A46" s="137" t="s">
        <v>448</v>
      </c>
      <c r="B46" s="7">
        <v>0</v>
      </c>
      <c r="C46" s="7">
        <v>0</v>
      </c>
      <c r="D46" s="7">
        <v>0</v>
      </c>
    </row>
    <row r="47" spans="1:4" ht="60" x14ac:dyDescent="0.25">
      <c r="A47" s="138" t="s">
        <v>433</v>
      </c>
      <c r="B47" s="7">
        <v>0</v>
      </c>
      <c r="C47" s="68" t="s">
        <v>414</v>
      </c>
      <c r="D47" s="68" t="s">
        <v>414</v>
      </c>
    </row>
    <row r="48" spans="1:4" ht="45" x14ac:dyDescent="0.25">
      <c r="A48" s="138" t="s">
        <v>434</v>
      </c>
      <c r="B48" s="7">
        <v>0</v>
      </c>
      <c r="C48" s="68" t="s">
        <v>414</v>
      </c>
      <c r="D48" s="68" t="s">
        <v>414</v>
      </c>
    </row>
    <row r="49" spans="1:4" s="140" customFormat="1" x14ac:dyDescent="0.25">
      <c r="A49" s="139" t="s">
        <v>148</v>
      </c>
      <c r="B49" s="71">
        <f>SUM(B42:B48)</f>
        <v>0</v>
      </c>
      <c r="C49" s="71" t="s">
        <v>46</v>
      </c>
      <c r="D49" s="71" t="s">
        <v>46</v>
      </c>
    </row>
    <row r="50" spans="1:4" x14ac:dyDescent="0.25">
      <c r="A50" s="141" t="s">
        <v>439</v>
      </c>
      <c r="B50" s="68">
        <f>SUM(B42:B44)</f>
        <v>0</v>
      </c>
      <c r="C50" s="68">
        <f>SUM(C42,B43,C44)</f>
        <v>0</v>
      </c>
      <c r="D50" s="68">
        <f>SUM(D42:D44)</f>
        <v>0</v>
      </c>
    </row>
    <row r="51" spans="1:4" x14ac:dyDescent="0.25">
      <c r="A51" s="141" t="s">
        <v>440</v>
      </c>
      <c r="B51" s="68" t="s">
        <v>46</v>
      </c>
      <c r="C51" s="103">
        <f>SUM(C42,B43,C44,B45,C46)</f>
        <v>0</v>
      </c>
      <c r="D51" s="103">
        <f>SUM(D42:D46)</f>
        <v>0</v>
      </c>
    </row>
    <row r="52" spans="1:4" x14ac:dyDescent="0.25">
      <c r="A52" s="375" t="s">
        <v>142</v>
      </c>
      <c r="B52" s="376"/>
      <c r="C52" s="376"/>
      <c r="D52" s="377"/>
    </row>
    <row r="53" spans="1:4" ht="90" x14ac:dyDescent="0.25">
      <c r="A53" s="137" t="s">
        <v>449</v>
      </c>
      <c r="B53" s="7">
        <v>0</v>
      </c>
      <c r="C53" s="7">
        <v>0</v>
      </c>
      <c r="D53" s="7">
        <v>0</v>
      </c>
    </row>
    <row r="54" spans="1:4" ht="60" x14ac:dyDescent="0.25">
      <c r="A54" s="137" t="s">
        <v>435</v>
      </c>
      <c r="B54" s="202">
        <v>0.64</v>
      </c>
      <c r="C54" s="68" t="s">
        <v>414</v>
      </c>
      <c r="D54" s="202">
        <v>0.64</v>
      </c>
    </row>
    <row r="55" spans="1:4" ht="30" x14ac:dyDescent="0.25">
      <c r="A55" s="137" t="s">
        <v>415</v>
      </c>
      <c r="B55" s="7">
        <v>0</v>
      </c>
      <c r="C55" s="7">
        <v>0</v>
      </c>
      <c r="D55" s="7">
        <v>0</v>
      </c>
    </row>
    <row r="56" spans="1:4" ht="45" x14ac:dyDescent="0.25">
      <c r="A56" s="137" t="s">
        <v>436</v>
      </c>
      <c r="B56" s="7">
        <v>0</v>
      </c>
      <c r="C56" s="68" t="s">
        <v>414</v>
      </c>
      <c r="D56" s="7">
        <v>0</v>
      </c>
    </row>
    <row r="57" spans="1:4" ht="60" x14ac:dyDescent="0.25">
      <c r="A57" s="138" t="s">
        <v>450</v>
      </c>
      <c r="B57" s="7">
        <v>0</v>
      </c>
      <c r="C57" s="7">
        <v>0</v>
      </c>
      <c r="D57" s="7">
        <v>0</v>
      </c>
    </row>
    <row r="58" spans="1:4" ht="45" x14ac:dyDescent="0.25">
      <c r="A58" s="138" t="s">
        <v>437</v>
      </c>
      <c r="B58" s="202">
        <v>6.41</v>
      </c>
      <c r="C58" s="68" t="s">
        <v>414</v>
      </c>
      <c r="D58" s="68" t="s">
        <v>414</v>
      </c>
    </row>
    <row r="59" spans="1:4" ht="60" x14ac:dyDescent="0.25">
      <c r="A59" s="138" t="s">
        <v>438</v>
      </c>
      <c r="B59" s="7">
        <v>8.5</v>
      </c>
      <c r="C59" s="68" t="s">
        <v>414</v>
      </c>
      <c r="D59" s="68" t="s">
        <v>414</v>
      </c>
    </row>
    <row r="60" spans="1:4" s="140" customFormat="1" x14ac:dyDescent="0.25">
      <c r="A60" s="139" t="s">
        <v>148</v>
      </c>
      <c r="B60" s="251">
        <f>SUM(B53:B59)</f>
        <v>15.55</v>
      </c>
      <c r="C60" s="71" t="s">
        <v>46</v>
      </c>
      <c r="D60" s="71" t="s">
        <v>46</v>
      </c>
    </row>
    <row r="61" spans="1:4" x14ac:dyDescent="0.25">
      <c r="A61" s="141" t="s">
        <v>439</v>
      </c>
      <c r="B61" s="252">
        <f>SUM(B53:B55)</f>
        <v>0.64</v>
      </c>
      <c r="C61" s="249">
        <f>SUM(C53,B54,C55)</f>
        <v>0.64</v>
      </c>
      <c r="D61" s="249">
        <f>SUM(D53:D55)</f>
        <v>0.64</v>
      </c>
    </row>
    <row r="62" spans="1:4" x14ac:dyDescent="0.25">
      <c r="A62" s="141" t="s">
        <v>440</v>
      </c>
      <c r="B62" s="68" t="s">
        <v>46</v>
      </c>
      <c r="C62" s="250">
        <f>SUM(C53,B54,C55,B56,C57)</f>
        <v>0.64</v>
      </c>
      <c r="D62" s="250">
        <f>SUM(D53:D57)</f>
        <v>0.64</v>
      </c>
    </row>
    <row r="63" spans="1:4" x14ac:dyDescent="0.25">
      <c r="A63" s="143"/>
      <c r="B63" s="144"/>
      <c r="C63" s="144"/>
      <c r="D63" s="144"/>
    </row>
    <row r="64" spans="1:4" ht="51.75" customHeight="1" x14ac:dyDescent="0.25">
      <c r="A64" s="374" t="s">
        <v>451</v>
      </c>
      <c r="B64" s="374"/>
      <c r="C64" s="374"/>
      <c r="D64" s="374"/>
    </row>
  </sheetData>
  <sheetProtection algorithmName="SHA-512" hashValue="r6jfaabb+npuM5Uwy1LHt7mLNDKjQ7bDMnJtJYJJryD0kTcFiUbsfAWT8jTF/3twzMqqqQl6OiPcVR/KCJ+egw==" saltValue="JEgYJfJumPj3zVCZxrKdAQ==" spinCount="100000" sheet="1" objects="1" scenarios="1" formatCells="0" formatColumns="0" formatRows="0" sort="0" autoFilter="0"/>
  <mergeCells count="10">
    <mergeCell ref="A64:D64"/>
    <mergeCell ref="A52:D52"/>
    <mergeCell ref="A1:D1"/>
    <mergeCell ref="A2:D2"/>
    <mergeCell ref="A19:D19"/>
    <mergeCell ref="A4:A5"/>
    <mergeCell ref="A7:D7"/>
    <mergeCell ref="A30:D30"/>
    <mergeCell ref="A41:D41"/>
    <mergeCell ref="B5:D5"/>
  </mergeCells>
  <dataValidations count="1">
    <dataValidation type="list" allowBlank="1" showInputMessage="1" showErrorMessage="1" sqref="B5">
      <formula1>Период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view="pageBreakPreview" topLeftCell="A10" zoomScaleNormal="100" zoomScaleSheetLayoutView="100" workbookViewId="0">
      <selection activeCell="B31" sqref="B31"/>
    </sheetView>
  </sheetViews>
  <sheetFormatPr defaultRowHeight="15.75" x14ac:dyDescent="0.25"/>
  <cols>
    <col min="1" max="1" width="5.7109375" style="31" customWidth="1"/>
    <col min="2" max="2" width="33.42578125" style="31" customWidth="1"/>
    <col min="3" max="3" width="28.85546875" style="31" customWidth="1"/>
    <col min="4" max="4" width="25.42578125" style="31" customWidth="1"/>
    <col min="5" max="5" width="25.85546875" style="31" bestFit="1" customWidth="1"/>
    <col min="6" max="6" width="25.140625" style="31" bestFit="1" customWidth="1"/>
    <col min="7" max="7" width="24.42578125" style="31" customWidth="1"/>
    <col min="8" max="8" width="15.42578125" style="31" customWidth="1"/>
    <col min="9" max="9" width="12.7109375" style="31" customWidth="1"/>
    <col min="10" max="16384" width="9.140625" style="31"/>
  </cols>
  <sheetData>
    <row r="1" spans="1:13" ht="16.5" x14ac:dyDescent="0.25">
      <c r="A1" s="399" t="s">
        <v>483</v>
      </c>
      <c r="B1" s="399"/>
      <c r="C1" s="399"/>
      <c r="D1" s="399"/>
      <c r="E1" s="399"/>
      <c r="F1" s="399"/>
    </row>
    <row r="2" spans="1:13" ht="19.5" x14ac:dyDescent="0.25">
      <c r="A2" s="399" t="s">
        <v>240</v>
      </c>
      <c r="B2" s="399"/>
      <c r="C2" s="399"/>
      <c r="D2" s="399"/>
      <c r="E2" s="399"/>
      <c r="F2" s="399"/>
    </row>
    <row r="3" spans="1:13" x14ac:dyDescent="0.25">
      <c r="A3" s="36"/>
      <c r="B3" s="36"/>
      <c r="C3" s="36"/>
      <c r="D3" s="36"/>
      <c r="E3" s="36"/>
      <c r="F3" s="36"/>
    </row>
    <row r="4" spans="1:13" x14ac:dyDescent="0.25">
      <c r="A4" s="36"/>
      <c r="B4" s="36"/>
      <c r="C4" s="36"/>
      <c r="D4" s="36"/>
      <c r="E4" s="36"/>
      <c r="F4" s="36"/>
    </row>
    <row r="5" spans="1:13" ht="70.5" customHeight="1" x14ac:dyDescent="0.25">
      <c r="A5" s="316" t="s">
        <v>29</v>
      </c>
      <c r="B5" s="316" t="s">
        <v>241</v>
      </c>
      <c r="C5" s="316" t="s">
        <v>318</v>
      </c>
      <c r="D5" s="394" t="s">
        <v>189</v>
      </c>
      <c r="E5" s="392" t="s">
        <v>484</v>
      </c>
      <c r="F5" s="396" t="s">
        <v>495</v>
      </c>
      <c r="G5" s="397"/>
    </row>
    <row r="6" spans="1:13" ht="66" customHeight="1" x14ac:dyDescent="0.25">
      <c r="A6" s="391"/>
      <c r="B6" s="391"/>
      <c r="C6" s="391"/>
      <c r="D6" s="395"/>
      <c r="E6" s="393"/>
      <c r="F6" s="185" t="s">
        <v>493</v>
      </c>
      <c r="G6" s="185" t="s">
        <v>494</v>
      </c>
    </row>
    <row r="7" spans="1:13" x14ac:dyDescent="0.25">
      <c r="A7" s="317"/>
      <c r="B7" s="317"/>
      <c r="C7" s="317"/>
      <c r="D7" s="28">
        <v>44927</v>
      </c>
      <c r="E7" s="28" t="s">
        <v>261</v>
      </c>
      <c r="F7" s="28" t="s">
        <v>261</v>
      </c>
      <c r="G7" s="28" t="s">
        <v>261</v>
      </c>
    </row>
    <row r="8" spans="1:13" x14ac:dyDescent="0.25">
      <c r="A8" s="87">
        <v>1</v>
      </c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167">
        <v>7</v>
      </c>
    </row>
    <row r="9" spans="1:13" ht="15.75" customHeight="1" x14ac:dyDescent="0.25">
      <c r="A9" s="405" t="s">
        <v>139</v>
      </c>
      <c r="B9" s="406"/>
      <c r="C9" s="406"/>
      <c r="D9" s="406"/>
      <c r="E9" s="406"/>
      <c r="F9" s="407"/>
      <c r="G9" s="165"/>
    </row>
    <row r="10" spans="1:13" ht="9.75" customHeight="1" x14ac:dyDescent="0.25">
      <c r="A10" s="32"/>
      <c r="B10" s="33"/>
      <c r="C10" s="33"/>
      <c r="D10" s="34"/>
      <c r="E10" s="92"/>
      <c r="F10" s="93"/>
      <c r="G10" s="162"/>
    </row>
    <row r="11" spans="1:13" hidden="1" x14ac:dyDescent="0.25">
      <c r="A11" s="32"/>
      <c r="B11" s="33"/>
      <c r="C11" s="33"/>
      <c r="D11" s="34"/>
      <c r="E11" s="92"/>
      <c r="F11" s="93"/>
      <c r="G11" s="163"/>
    </row>
    <row r="12" spans="1:13" hidden="1" x14ac:dyDescent="0.25">
      <c r="A12" s="32"/>
      <c r="B12" s="33"/>
      <c r="C12" s="33"/>
      <c r="D12" s="34"/>
      <c r="E12" s="92"/>
      <c r="F12" s="93"/>
      <c r="G12" s="163"/>
      <c r="L12" s="171"/>
      <c r="M12" s="171"/>
    </row>
    <row r="13" spans="1:13" hidden="1" x14ac:dyDescent="0.25">
      <c r="A13" s="32"/>
      <c r="B13" s="33"/>
      <c r="C13" s="33"/>
      <c r="D13" s="34"/>
      <c r="E13" s="92"/>
      <c r="F13" s="93"/>
      <c r="G13" s="161"/>
    </row>
    <row r="14" spans="1:13" hidden="1" x14ac:dyDescent="0.25">
      <c r="A14" s="32"/>
      <c r="B14" s="33"/>
      <c r="C14" s="33"/>
      <c r="D14" s="34"/>
      <c r="E14" s="92"/>
      <c r="F14" s="93"/>
      <c r="G14" s="163"/>
    </row>
    <row r="15" spans="1:13" hidden="1" x14ac:dyDescent="0.25">
      <c r="A15" s="32"/>
      <c r="B15" s="33"/>
      <c r="C15" s="33"/>
      <c r="D15" s="34"/>
      <c r="E15" s="92"/>
      <c r="F15" s="93"/>
      <c r="G15" s="163"/>
    </row>
    <row r="16" spans="1:13" ht="13.5" customHeight="1" x14ac:dyDescent="0.25">
      <c r="A16" s="32"/>
      <c r="B16" s="33"/>
      <c r="C16" s="33"/>
      <c r="D16" s="34"/>
      <c r="E16" s="92"/>
      <c r="F16" s="93"/>
      <c r="G16" s="163"/>
    </row>
    <row r="17" spans="1:7" ht="11.25" hidden="1" customHeight="1" x14ac:dyDescent="0.25">
      <c r="A17" s="32"/>
      <c r="B17" s="33"/>
      <c r="C17" s="33"/>
      <c r="D17" s="34"/>
      <c r="E17" s="92"/>
      <c r="F17" s="93"/>
      <c r="G17" s="163"/>
    </row>
    <row r="18" spans="1:7" s="36" customFormat="1" x14ac:dyDescent="0.25">
      <c r="A18" s="35"/>
      <c r="B18" s="104" t="s">
        <v>148</v>
      </c>
      <c r="C18" s="156">
        <f>COUNTA(C10:C17)</f>
        <v>0</v>
      </c>
      <c r="D18" s="156">
        <f>COUNTIF(D10:D17,"Да")</f>
        <v>0</v>
      </c>
      <c r="E18" s="157">
        <f>SUM(E10:E17)</f>
        <v>0</v>
      </c>
      <c r="F18" s="158">
        <f>SUM(F10:F17)</f>
        <v>0</v>
      </c>
      <c r="G18" s="166">
        <f>SUM(G10:G17)</f>
        <v>0</v>
      </c>
    </row>
    <row r="19" spans="1:7" ht="15.75" customHeight="1" x14ac:dyDescent="0.25">
      <c r="A19" s="405" t="s">
        <v>168</v>
      </c>
      <c r="B19" s="406"/>
      <c r="C19" s="406"/>
      <c r="D19" s="406"/>
      <c r="E19" s="406"/>
      <c r="F19" s="407"/>
      <c r="G19" s="164"/>
    </row>
    <row r="20" spans="1:7" ht="100.5" customHeight="1" x14ac:dyDescent="0.25">
      <c r="A20" s="32">
        <v>1</v>
      </c>
      <c r="B20" s="296" t="s">
        <v>663</v>
      </c>
      <c r="C20" s="33" t="s">
        <v>188</v>
      </c>
      <c r="D20" s="25" t="s">
        <v>186</v>
      </c>
      <c r="E20" s="92">
        <v>0</v>
      </c>
      <c r="F20" s="92">
        <v>0</v>
      </c>
      <c r="G20" s="239">
        <v>0</v>
      </c>
    </row>
    <row r="21" spans="1:7" ht="49.5" customHeight="1" x14ac:dyDescent="0.25">
      <c r="A21" s="32">
        <v>2</v>
      </c>
      <c r="B21" s="238" t="s">
        <v>653</v>
      </c>
      <c r="C21" s="33" t="s">
        <v>188</v>
      </c>
      <c r="D21" s="25" t="s">
        <v>185</v>
      </c>
      <c r="E21" s="240">
        <v>0.5</v>
      </c>
      <c r="F21" s="166">
        <v>30</v>
      </c>
      <c r="G21" s="241">
        <v>935</v>
      </c>
    </row>
    <row r="22" spans="1:7" ht="101.25" customHeight="1" x14ac:dyDescent="0.25">
      <c r="A22" s="32">
        <v>3</v>
      </c>
      <c r="B22" s="296" t="s">
        <v>664</v>
      </c>
      <c r="C22" s="33" t="s">
        <v>188</v>
      </c>
      <c r="D22" s="25" t="s">
        <v>186</v>
      </c>
      <c r="E22" s="240">
        <v>0</v>
      </c>
      <c r="F22" s="166">
        <v>0</v>
      </c>
      <c r="G22" s="241">
        <v>0</v>
      </c>
    </row>
    <row r="23" spans="1:7" ht="47.25" x14ac:dyDescent="0.25">
      <c r="A23" s="32">
        <v>4</v>
      </c>
      <c r="B23" s="238" t="s">
        <v>657</v>
      </c>
      <c r="C23" s="33" t="s">
        <v>188</v>
      </c>
      <c r="D23" s="25" t="s">
        <v>185</v>
      </c>
      <c r="E23" s="294">
        <v>21.4</v>
      </c>
      <c r="F23" s="166">
        <v>614</v>
      </c>
      <c r="G23" s="241">
        <v>1504</v>
      </c>
    </row>
    <row r="24" spans="1:7" hidden="1" x14ac:dyDescent="0.25">
      <c r="A24" s="32"/>
      <c r="B24" s="22"/>
      <c r="C24" s="33"/>
      <c r="D24" s="34"/>
      <c r="E24" s="92"/>
      <c r="F24" s="93"/>
      <c r="G24" s="163"/>
    </row>
    <row r="25" spans="1:7" hidden="1" x14ac:dyDescent="0.25">
      <c r="A25" s="32"/>
      <c r="B25" s="22"/>
      <c r="C25" s="33"/>
      <c r="D25" s="34"/>
      <c r="E25" s="92"/>
      <c r="F25" s="93"/>
      <c r="G25" s="163"/>
    </row>
    <row r="26" spans="1:7" hidden="1" x14ac:dyDescent="0.25">
      <c r="A26" s="32"/>
      <c r="B26" s="22"/>
      <c r="C26" s="33"/>
      <c r="D26" s="34"/>
      <c r="E26" s="92"/>
      <c r="F26" s="93"/>
      <c r="G26" s="162"/>
    </row>
    <row r="27" spans="1:7" hidden="1" x14ac:dyDescent="0.25">
      <c r="A27" s="32"/>
      <c r="B27" s="22"/>
      <c r="C27" s="33"/>
      <c r="D27" s="34"/>
      <c r="E27" s="92"/>
      <c r="F27" s="93"/>
      <c r="G27" s="163"/>
    </row>
    <row r="28" spans="1:7" hidden="1" x14ac:dyDescent="0.25">
      <c r="A28" s="32"/>
      <c r="B28" s="33"/>
      <c r="C28" s="33"/>
      <c r="D28" s="34"/>
      <c r="E28" s="92"/>
      <c r="F28" s="93"/>
      <c r="G28" s="163"/>
    </row>
    <row r="29" spans="1:7" s="36" customFormat="1" x14ac:dyDescent="0.25">
      <c r="A29" s="35"/>
      <c r="B29" s="288" t="s">
        <v>148</v>
      </c>
      <c r="C29" s="289">
        <f>COUNTA(C20:C28)</f>
        <v>4</v>
      </c>
      <c r="D29" s="289">
        <f>COUNTIF(D20:D28,"Да")</f>
        <v>2</v>
      </c>
      <c r="E29" s="290">
        <f>SUM(E20:E28)</f>
        <v>21.9</v>
      </c>
      <c r="F29" s="291">
        <f>SUM(F20:F28)</f>
        <v>644</v>
      </c>
      <c r="G29" s="292">
        <f>SUM(G20:G28)</f>
        <v>2439</v>
      </c>
    </row>
    <row r="30" spans="1:7" ht="15.75" customHeight="1" x14ac:dyDescent="0.25">
      <c r="A30" s="400" t="s">
        <v>140</v>
      </c>
      <c r="B30" s="401"/>
      <c r="C30" s="401"/>
      <c r="D30" s="401"/>
      <c r="E30" s="401"/>
      <c r="F30" s="402"/>
      <c r="G30" s="164"/>
    </row>
    <row r="31" spans="1:7" ht="60.75" customHeight="1" x14ac:dyDescent="0.25">
      <c r="A31" s="32">
        <v>1</v>
      </c>
      <c r="B31" s="22" t="s">
        <v>655</v>
      </c>
      <c r="C31" s="33" t="s">
        <v>319</v>
      </c>
      <c r="D31" s="25" t="s">
        <v>185</v>
      </c>
      <c r="E31" s="257">
        <v>3.31</v>
      </c>
      <c r="F31" s="292">
        <v>2570</v>
      </c>
      <c r="G31" s="58">
        <v>0</v>
      </c>
    </row>
    <row r="32" spans="1:7" hidden="1" x14ac:dyDescent="0.25">
      <c r="A32" s="32"/>
      <c r="B32" s="22"/>
      <c r="C32" s="33"/>
      <c r="D32" s="34"/>
      <c r="E32" s="92"/>
      <c r="F32" s="93"/>
      <c r="G32" s="163"/>
    </row>
    <row r="33" spans="1:7" hidden="1" x14ac:dyDescent="0.25">
      <c r="A33" s="32"/>
      <c r="B33" s="22"/>
      <c r="C33" s="33"/>
      <c r="D33" s="34"/>
      <c r="E33" s="92"/>
      <c r="F33" s="93"/>
      <c r="G33" s="163"/>
    </row>
    <row r="34" spans="1:7" hidden="1" x14ac:dyDescent="0.25">
      <c r="A34" s="32"/>
      <c r="B34" s="22"/>
      <c r="C34" s="33"/>
      <c r="D34" s="34"/>
      <c r="E34" s="92"/>
      <c r="F34" s="93"/>
      <c r="G34" s="163"/>
    </row>
    <row r="35" spans="1:7" hidden="1" x14ac:dyDescent="0.25">
      <c r="A35" s="32"/>
      <c r="B35" s="22"/>
      <c r="C35" s="33"/>
      <c r="D35" s="34"/>
      <c r="E35" s="92"/>
      <c r="F35" s="93"/>
      <c r="G35" s="163"/>
    </row>
    <row r="36" spans="1:7" ht="1.5" customHeight="1" x14ac:dyDescent="0.25">
      <c r="A36" s="32"/>
      <c r="B36" s="22"/>
      <c r="C36" s="33"/>
      <c r="D36" s="34"/>
      <c r="E36" s="92"/>
      <c r="F36" s="93"/>
      <c r="G36" s="163"/>
    </row>
    <row r="37" spans="1:7" hidden="1" x14ac:dyDescent="0.25">
      <c r="A37" s="32"/>
      <c r="B37" s="33"/>
      <c r="C37" s="33"/>
      <c r="D37" s="34"/>
      <c r="E37" s="92"/>
      <c r="F37" s="93"/>
      <c r="G37" s="163"/>
    </row>
    <row r="38" spans="1:7" hidden="1" x14ac:dyDescent="0.25">
      <c r="A38" s="32"/>
      <c r="B38" s="33"/>
      <c r="C38" s="33"/>
      <c r="D38" s="34"/>
      <c r="E38" s="92"/>
      <c r="F38" s="93"/>
      <c r="G38" s="163"/>
    </row>
    <row r="39" spans="1:7" s="36" customFormat="1" x14ac:dyDescent="0.25">
      <c r="A39" s="35"/>
      <c r="B39" s="104" t="s">
        <v>148</v>
      </c>
      <c r="C39" s="156">
        <f>COUNTA(C31:C38)</f>
        <v>1</v>
      </c>
      <c r="D39" s="156">
        <f>COUNTIF(D31:D38,"Да")</f>
        <v>1</v>
      </c>
      <c r="E39" s="258">
        <f>SUM(E31:E38)</f>
        <v>3.31</v>
      </c>
      <c r="F39" s="158">
        <f>SUM(F31:F38)</f>
        <v>2570</v>
      </c>
      <c r="G39" s="166">
        <f>SUM(G31:G38)</f>
        <v>0</v>
      </c>
    </row>
    <row r="40" spans="1:7" ht="15.75" customHeight="1" x14ac:dyDescent="0.25">
      <c r="A40" s="405" t="s">
        <v>141</v>
      </c>
      <c r="B40" s="406"/>
      <c r="C40" s="406"/>
      <c r="D40" s="406"/>
      <c r="E40" s="406"/>
      <c r="F40" s="407"/>
      <c r="G40" s="164"/>
    </row>
    <row r="41" spans="1:7" x14ac:dyDescent="0.25">
      <c r="A41" s="32"/>
      <c r="B41" s="22"/>
      <c r="C41" s="33"/>
      <c r="D41" s="34"/>
      <c r="E41" s="92"/>
      <c r="F41" s="93"/>
      <c r="G41" s="163"/>
    </row>
    <row r="42" spans="1:7" hidden="1" x14ac:dyDescent="0.25">
      <c r="A42" s="32"/>
      <c r="B42" s="22"/>
      <c r="C42" s="33"/>
      <c r="D42" s="34"/>
      <c r="E42" s="92"/>
      <c r="F42" s="93"/>
      <c r="G42" s="161"/>
    </row>
    <row r="43" spans="1:7" hidden="1" x14ac:dyDescent="0.25">
      <c r="A43" s="32"/>
      <c r="B43" s="22"/>
      <c r="C43" s="33"/>
      <c r="D43" s="34"/>
      <c r="E43" s="92"/>
      <c r="F43" s="93"/>
      <c r="G43" s="163"/>
    </row>
    <row r="44" spans="1:7" hidden="1" x14ac:dyDescent="0.25">
      <c r="A44" s="32"/>
      <c r="B44" s="22"/>
      <c r="C44" s="33"/>
      <c r="D44" s="34"/>
      <c r="E44" s="92"/>
      <c r="F44" s="93"/>
      <c r="G44" s="163"/>
    </row>
    <row r="45" spans="1:7" hidden="1" x14ac:dyDescent="0.25">
      <c r="A45" s="32"/>
      <c r="B45" s="22"/>
      <c r="C45" s="33"/>
      <c r="D45" s="34"/>
      <c r="E45" s="92"/>
      <c r="F45" s="93"/>
      <c r="G45" s="163"/>
    </row>
    <row r="46" spans="1:7" hidden="1" x14ac:dyDescent="0.25">
      <c r="A46" s="32"/>
      <c r="B46" s="22"/>
      <c r="C46" s="33"/>
      <c r="D46" s="34"/>
      <c r="E46" s="92"/>
      <c r="F46" s="93"/>
      <c r="G46" s="163"/>
    </row>
    <row r="47" spans="1:7" hidden="1" x14ac:dyDescent="0.25">
      <c r="A47" s="32"/>
      <c r="B47" s="33"/>
      <c r="C47" s="33"/>
      <c r="D47" s="34"/>
      <c r="E47" s="92"/>
      <c r="F47" s="93"/>
      <c r="G47" s="163"/>
    </row>
    <row r="48" spans="1:7" hidden="1" x14ac:dyDescent="0.25">
      <c r="A48" s="32"/>
      <c r="B48" s="33"/>
      <c r="C48" s="33"/>
      <c r="D48" s="34"/>
      <c r="E48" s="92"/>
      <c r="F48" s="93"/>
      <c r="G48" s="163"/>
    </row>
    <row r="49" spans="1:7" s="36" customFormat="1" x14ac:dyDescent="0.25">
      <c r="A49" s="35"/>
      <c r="B49" s="104" t="s">
        <v>148</v>
      </c>
      <c r="C49" s="156">
        <f>COUNTA(C41:C48)</f>
        <v>0</v>
      </c>
      <c r="D49" s="156">
        <f>COUNTIF(D41:D48,"Да")</f>
        <v>0</v>
      </c>
      <c r="E49" s="157">
        <f>SUM(E41:E48)</f>
        <v>0</v>
      </c>
      <c r="F49" s="158">
        <f>SUM(F41:F48)</f>
        <v>0</v>
      </c>
      <c r="G49" s="166">
        <f>SUM(G41:G48)</f>
        <v>0</v>
      </c>
    </row>
    <row r="50" spans="1:7" ht="15.75" customHeight="1" x14ac:dyDescent="0.25">
      <c r="A50" s="400" t="s">
        <v>142</v>
      </c>
      <c r="B50" s="401"/>
      <c r="C50" s="401"/>
      <c r="D50" s="401"/>
      <c r="E50" s="401"/>
      <c r="F50" s="402"/>
      <c r="G50" s="164"/>
    </row>
    <row r="51" spans="1:7" ht="47.25" x14ac:dyDescent="0.25">
      <c r="A51" s="32">
        <v>1</v>
      </c>
      <c r="B51" s="33" t="s">
        <v>656</v>
      </c>
      <c r="C51" s="33" t="s">
        <v>319</v>
      </c>
      <c r="D51" s="34" t="s">
        <v>185</v>
      </c>
      <c r="E51" s="257">
        <v>0.64</v>
      </c>
      <c r="F51" s="93">
        <v>154</v>
      </c>
      <c r="G51" s="58">
        <v>0</v>
      </c>
    </row>
    <row r="52" spans="1:7" ht="1.5" customHeight="1" x14ac:dyDescent="0.25">
      <c r="A52" s="32"/>
      <c r="B52" s="33"/>
      <c r="C52" s="33"/>
      <c r="D52" s="34"/>
      <c r="E52" s="92"/>
      <c r="F52" s="93"/>
      <c r="G52" s="163"/>
    </row>
    <row r="53" spans="1:7" hidden="1" x14ac:dyDescent="0.25">
      <c r="A53" s="32"/>
      <c r="B53" s="33"/>
      <c r="C53" s="33"/>
      <c r="D53" s="34"/>
      <c r="E53" s="92"/>
      <c r="F53" s="93"/>
      <c r="G53" s="163"/>
    </row>
    <row r="54" spans="1:7" hidden="1" x14ac:dyDescent="0.25">
      <c r="A54" s="32"/>
      <c r="B54" s="33"/>
      <c r="C54" s="33"/>
      <c r="D54" s="34"/>
      <c r="E54" s="92"/>
      <c r="F54" s="93"/>
      <c r="G54" s="163"/>
    </row>
    <row r="55" spans="1:7" hidden="1" x14ac:dyDescent="0.25">
      <c r="A55" s="32"/>
      <c r="B55" s="33"/>
      <c r="C55" s="33"/>
      <c r="D55" s="34"/>
      <c r="E55" s="92"/>
      <c r="F55" s="93"/>
      <c r="G55" s="163"/>
    </row>
    <row r="56" spans="1:7" hidden="1" x14ac:dyDescent="0.25">
      <c r="A56" s="32"/>
      <c r="B56" s="33"/>
      <c r="C56" s="33"/>
      <c r="D56" s="34"/>
      <c r="E56" s="92"/>
      <c r="F56" s="93"/>
      <c r="G56" s="163"/>
    </row>
    <row r="57" spans="1:7" hidden="1" x14ac:dyDescent="0.25">
      <c r="A57" s="32"/>
      <c r="B57" s="33"/>
      <c r="C57" s="33"/>
      <c r="D57" s="34"/>
      <c r="E57" s="92"/>
      <c r="F57" s="93"/>
      <c r="G57" s="163"/>
    </row>
    <row r="58" spans="1:7" hidden="1" x14ac:dyDescent="0.25">
      <c r="A58" s="32"/>
      <c r="B58" s="33"/>
      <c r="C58" s="33"/>
      <c r="D58" s="34"/>
      <c r="E58" s="92"/>
      <c r="F58" s="93"/>
      <c r="G58" s="163"/>
    </row>
    <row r="59" spans="1:7" s="36" customFormat="1" x14ac:dyDescent="0.25">
      <c r="A59" s="35"/>
      <c r="B59" s="104" t="s">
        <v>148</v>
      </c>
      <c r="C59" s="156">
        <f>COUNTA(C51:C58)</f>
        <v>1</v>
      </c>
      <c r="D59" s="156">
        <f>COUNTIF(D51:D58,"Да")</f>
        <v>1</v>
      </c>
      <c r="E59" s="258">
        <f>SUM(E51:E58)</f>
        <v>0.64</v>
      </c>
      <c r="F59" s="291">
        <f>SUM(F51:F58)</f>
        <v>154</v>
      </c>
      <c r="G59" s="166">
        <f>SUM(G51:G58)</f>
        <v>0</v>
      </c>
    </row>
    <row r="60" spans="1:7" ht="15.75" customHeight="1" x14ac:dyDescent="0.25">
      <c r="A60" s="403" t="s">
        <v>496</v>
      </c>
      <c r="B60" s="403"/>
      <c r="C60" s="403"/>
      <c r="D60" s="403"/>
      <c r="E60" s="403"/>
      <c r="F60" s="403"/>
      <c r="G60" s="403"/>
    </row>
    <row r="61" spans="1:7" ht="43.5" customHeight="1" x14ac:dyDescent="0.25">
      <c r="A61" s="404" t="s">
        <v>497</v>
      </c>
      <c r="B61" s="404"/>
      <c r="C61" s="404"/>
      <c r="D61" s="404"/>
      <c r="E61" s="404"/>
      <c r="F61" s="404"/>
      <c r="G61" s="404"/>
    </row>
    <row r="62" spans="1:7" ht="30.75" customHeight="1" x14ac:dyDescent="0.25">
      <c r="A62" s="398" t="s">
        <v>498</v>
      </c>
      <c r="B62" s="398"/>
      <c r="C62" s="398"/>
      <c r="D62" s="398"/>
      <c r="E62" s="398"/>
      <c r="F62" s="398"/>
      <c r="G62" s="398"/>
    </row>
    <row r="63" spans="1:7" ht="42.75" customHeight="1" x14ac:dyDescent="0.25">
      <c r="A63" s="398" t="s">
        <v>499</v>
      </c>
      <c r="B63" s="398"/>
      <c r="C63" s="398"/>
      <c r="D63" s="398"/>
      <c r="E63" s="398"/>
      <c r="F63" s="398"/>
      <c r="G63" s="398"/>
    </row>
  </sheetData>
  <sheetProtection algorithmName="SHA-512" hashValue="aTb9F5JFO7mf5neAMctOrBi0MQVO1TCiaigW7vuvxSx0pbql8IKlF90uDe5zpm2r7tx+QH/BtvUs2LOrZz1o9w==" saltValue="Ho/Kt37SDFY+tAGvm0/jpw==" spinCount="100000" sheet="1" objects="1" scenarios="1" formatCells="0" formatColumns="0" formatRows="0" insertRows="0" deleteColumns="0" deleteRows="0" sort="0" autoFilter="0"/>
  <mergeCells count="17">
    <mergeCell ref="A1:F1"/>
    <mergeCell ref="A50:F50"/>
    <mergeCell ref="A60:G60"/>
    <mergeCell ref="A61:G61"/>
    <mergeCell ref="A62:G62"/>
    <mergeCell ref="A2:F2"/>
    <mergeCell ref="A9:F9"/>
    <mergeCell ref="A19:F19"/>
    <mergeCell ref="A30:F30"/>
    <mergeCell ref="A40:F40"/>
    <mergeCell ref="A5:A7"/>
    <mergeCell ref="B5:B7"/>
    <mergeCell ref="C5:C7"/>
    <mergeCell ref="E5:E6"/>
    <mergeCell ref="D5:D6"/>
    <mergeCell ref="F5:G5"/>
    <mergeCell ref="A63:G63"/>
  </mergeCells>
  <dataValidations count="4">
    <dataValidation type="list" allowBlank="1" showInputMessage="1" showErrorMessage="1" sqref="D7">
      <formula1>Дата</formula1>
    </dataValidation>
    <dataValidation type="list" allowBlank="1" showInputMessage="1" showErrorMessage="1" sqref="D41:D48 D10:D17 D20:D28 D31:D38 D51:D58">
      <formula1>Список</formula1>
    </dataValidation>
    <dataValidation type="list" allowBlank="1" showInputMessage="1" showErrorMessage="1" sqref="C41:C48 C10:C17 C20:C28 C31:C38 C51:C58">
      <formula1>Перечень</formula1>
    </dataValidation>
    <dataValidation type="list" allowBlank="1" showInputMessage="1" showErrorMessage="1" sqref="E7:F7">
      <formula1>Период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2" fitToHeight="0" orientation="landscape" r:id="rId1"/>
  <rowBreaks count="1" manualBreakCount="1">
    <brk id="3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zoomScaleNormal="100" zoomScaleSheetLayoutView="100" workbookViewId="0">
      <pane ySplit="6" topLeftCell="A19" activePane="bottomLeft" state="frozen"/>
      <selection pane="bottomLeft" activeCell="D25" sqref="D25"/>
    </sheetView>
  </sheetViews>
  <sheetFormatPr defaultRowHeight="15.75" x14ac:dyDescent="0.25"/>
  <cols>
    <col min="1" max="1" width="5.7109375" style="145" customWidth="1"/>
    <col min="2" max="2" width="43.5703125" style="145" customWidth="1"/>
    <col min="3" max="4" width="34.5703125" style="145" customWidth="1"/>
    <col min="5" max="16384" width="9.140625" style="145"/>
  </cols>
  <sheetData>
    <row r="1" spans="1:4" ht="16.5" x14ac:dyDescent="0.25">
      <c r="A1" s="416" t="s">
        <v>243</v>
      </c>
      <c r="B1" s="416"/>
      <c r="C1" s="416"/>
      <c r="D1" s="416"/>
    </row>
    <row r="2" spans="1:4" ht="16.5" x14ac:dyDescent="0.25">
      <c r="A2" s="416" t="s">
        <v>242</v>
      </c>
      <c r="B2" s="416"/>
      <c r="C2" s="416"/>
      <c r="D2" s="416"/>
    </row>
    <row r="3" spans="1:4" ht="16.5" x14ac:dyDescent="0.25">
      <c r="A3" s="416" t="s">
        <v>261</v>
      </c>
      <c r="B3" s="416"/>
      <c r="C3" s="416"/>
      <c r="D3" s="416"/>
    </row>
    <row r="5" spans="1:4" ht="94.5" x14ac:dyDescent="0.25">
      <c r="A5" s="146" t="s">
        <v>29</v>
      </c>
      <c r="B5" s="146" t="s">
        <v>244</v>
      </c>
      <c r="C5" s="146" t="s">
        <v>491</v>
      </c>
      <c r="D5" s="146" t="s">
        <v>492</v>
      </c>
    </row>
    <row r="6" spans="1:4" x14ac:dyDescent="0.25">
      <c r="A6" s="147">
        <v>1</v>
      </c>
      <c r="B6" s="147">
        <v>2</v>
      </c>
      <c r="C6" s="147">
        <v>3</v>
      </c>
      <c r="D6" s="147">
        <v>4</v>
      </c>
    </row>
    <row r="7" spans="1:4" x14ac:dyDescent="0.25">
      <c r="A7" s="410" t="s">
        <v>168</v>
      </c>
      <c r="B7" s="411"/>
      <c r="C7" s="411"/>
      <c r="D7" s="412"/>
    </row>
    <row r="8" spans="1:4" ht="31.5" x14ac:dyDescent="0.25">
      <c r="A8" s="148">
        <v>1</v>
      </c>
      <c r="B8" s="149" t="s">
        <v>320</v>
      </c>
      <c r="C8" s="37">
        <v>871</v>
      </c>
      <c r="D8" s="26">
        <v>0</v>
      </c>
    </row>
    <row r="9" spans="1:4" ht="31.5" x14ac:dyDescent="0.25">
      <c r="A9" s="148">
        <v>2</v>
      </c>
      <c r="B9" s="149" t="s">
        <v>321</v>
      </c>
      <c r="C9" s="37">
        <v>2118</v>
      </c>
      <c r="D9" s="26">
        <v>0</v>
      </c>
    </row>
    <row r="10" spans="1:4" ht="47.25" x14ac:dyDescent="0.25">
      <c r="A10" s="148">
        <v>3</v>
      </c>
      <c r="B10" s="149" t="s">
        <v>322</v>
      </c>
      <c r="C10" s="37">
        <v>2888</v>
      </c>
      <c r="D10" s="26">
        <v>30</v>
      </c>
    </row>
    <row r="11" spans="1:4" ht="47.25" x14ac:dyDescent="0.25">
      <c r="A11" s="148">
        <v>4</v>
      </c>
      <c r="B11" s="149" t="s">
        <v>323</v>
      </c>
      <c r="C11" s="37">
        <v>0</v>
      </c>
      <c r="D11" s="26">
        <v>0</v>
      </c>
    </row>
    <row r="12" spans="1:4" ht="47.25" x14ac:dyDescent="0.25">
      <c r="A12" s="148">
        <v>5</v>
      </c>
      <c r="B12" s="149" t="s">
        <v>324</v>
      </c>
      <c r="C12" s="37">
        <v>1612</v>
      </c>
      <c r="D12" s="284">
        <v>0</v>
      </c>
    </row>
    <row r="13" spans="1:4" ht="31.5" x14ac:dyDescent="0.25">
      <c r="A13" s="148">
        <v>6</v>
      </c>
      <c r="B13" s="123" t="s">
        <v>654</v>
      </c>
      <c r="C13" s="26">
        <v>2118</v>
      </c>
      <c r="D13" s="26">
        <v>614</v>
      </c>
    </row>
    <row r="14" spans="1:4" s="151" customFormat="1" ht="31.5" x14ac:dyDescent="0.25">
      <c r="A14" s="150">
        <v>7</v>
      </c>
      <c r="B14" s="123" t="s">
        <v>325</v>
      </c>
      <c r="C14" s="26"/>
      <c r="D14" s="26"/>
    </row>
    <row r="15" spans="1:4" x14ac:dyDescent="0.25">
      <c r="A15" s="413" t="s">
        <v>140</v>
      </c>
      <c r="B15" s="414"/>
      <c r="C15" s="414"/>
      <c r="D15" s="415"/>
    </row>
    <row r="16" spans="1:4" x14ac:dyDescent="0.25">
      <c r="A16" s="148">
        <v>1</v>
      </c>
      <c r="B16" s="149" t="s">
        <v>326</v>
      </c>
      <c r="C16" s="37">
        <v>0</v>
      </c>
      <c r="D16" s="37">
        <v>0</v>
      </c>
    </row>
    <row r="17" spans="1:4" x14ac:dyDescent="0.25">
      <c r="A17" s="148">
        <v>2</v>
      </c>
      <c r="B17" s="149" t="s">
        <v>327</v>
      </c>
      <c r="C17" s="284">
        <v>26968</v>
      </c>
      <c r="D17" s="37">
        <v>0</v>
      </c>
    </row>
    <row r="18" spans="1:4" x14ac:dyDescent="0.25">
      <c r="A18" s="148">
        <v>3</v>
      </c>
      <c r="B18" s="149" t="s">
        <v>328</v>
      </c>
      <c r="C18" s="37">
        <v>0</v>
      </c>
      <c r="D18" s="37">
        <v>0</v>
      </c>
    </row>
    <row r="19" spans="1:4" x14ac:dyDescent="0.25">
      <c r="A19" s="148">
        <v>4</v>
      </c>
      <c r="B19" s="149" t="s">
        <v>329</v>
      </c>
      <c r="C19" s="37">
        <v>129279</v>
      </c>
      <c r="D19" s="37">
        <v>0</v>
      </c>
    </row>
    <row r="20" spans="1:4" ht="47.25" x14ac:dyDescent="0.25">
      <c r="A20" s="148">
        <v>5</v>
      </c>
      <c r="B20" s="149" t="s">
        <v>330</v>
      </c>
      <c r="C20" s="37">
        <v>689</v>
      </c>
      <c r="D20" s="37">
        <v>0</v>
      </c>
    </row>
    <row r="21" spans="1:4" ht="31.5" x14ac:dyDescent="0.25">
      <c r="A21" s="154">
        <v>6</v>
      </c>
      <c r="B21" s="186" t="s">
        <v>487</v>
      </c>
      <c r="C21" s="284">
        <v>691950</v>
      </c>
      <c r="D21" s="284">
        <v>2570</v>
      </c>
    </row>
    <row r="22" spans="1:4" x14ac:dyDescent="0.25">
      <c r="A22" s="413" t="s">
        <v>142</v>
      </c>
      <c r="B22" s="414"/>
      <c r="C22" s="414"/>
      <c r="D22" s="415"/>
    </row>
    <row r="23" spans="1:4" ht="31.5" x14ac:dyDescent="0.25">
      <c r="A23" s="148">
        <v>1</v>
      </c>
      <c r="B23" s="152" t="s">
        <v>331</v>
      </c>
      <c r="C23" s="37">
        <v>263</v>
      </c>
      <c r="D23" s="37">
        <v>0</v>
      </c>
    </row>
    <row r="24" spans="1:4" ht="47.25" x14ac:dyDescent="0.25">
      <c r="A24" s="148">
        <v>2</v>
      </c>
      <c r="B24" s="149" t="s">
        <v>332</v>
      </c>
      <c r="C24" s="37">
        <v>120</v>
      </c>
      <c r="D24" s="37">
        <v>0</v>
      </c>
    </row>
    <row r="25" spans="1:4" ht="47.25" x14ac:dyDescent="0.25">
      <c r="A25" s="148">
        <v>3</v>
      </c>
      <c r="B25" s="187" t="s">
        <v>490</v>
      </c>
      <c r="C25" s="37">
        <v>445</v>
      </c>
      <c r="D25" s="284">
        <v>154</v>
      </c>
    </row>
    <row r="26" spans="1:4" x14ac:dyDescent="0.25">
      <c r="A26" s="410" t="s">
        <v>139</v>
      </c>
      <c r="B26" s="411"/>
      <c r="C26" s="411"/>
      <c r="D26" s="412"/>
    </row>
    <row r="27" spans="1:4" ht="47.25" x14ac:dyDescent="0.25">
      <c r="A27" s="148">
        <v>1</v>
      </c>
      <c r="B27" s="152" t="s">
        <v>333</v>
      </c>
      <c r="C27" s="37">
        <v>0</v>
      </c>
      <c r="D27" s="37">
        <v>0</v>
      </c>
    </row>
    <row r="28" spans="1:4" ht="31.5" x14ac:dyDescent="0.25">
      <c r="A28" s="148">
        <v>2</v>
      </c>
      <c r="B28" s="152" t="s">
        <v>334</v>
      </c>
      <c r="C28" s="37">
        <v>0</v>
      </c>
      <c r="D28" s="37">
        <v>0</v>
      </c>
    </row>
    <row r="29" spans="1:4" ht="47.25" x14ac:dyDescent="0.25">
      <c r="A29" s="148">
        <v>3</v>
      </c>
      <c r="B29" s="152" t="s">
        <v>335</v>
      </c>
      <c r="C29" s="37">
        <v>0</v>
      </c>
      <c r="D29" s="37">
        <v>0</v>
      </c>
    </row>
    <row r="30" spans="1:4" ht="126" x14ac:dyDescent="0.25">
      <c r="A30" s="148">
        <v>4</v>
      </c>
      <c r="B30" s="152" t="s">
        <v>488</v>
      </c>
      <c r="C30" s="37">
        <v>0</v>
      </c>
      <c r="D30" s="37">
        <v>0</v>
      </c>
    </row>
    <row r="31" spans="1:4" x14ac:dyDescent="0.25">
      <c r="A31" s="410" t="s">
        <v>141</v>
      </c>
      <c r="B31" s="411"/>
      <c r="C31" s="411"/>
      <c r="D31" s="412"/>
    </row>
    <row r="32" spans="1:4" x14ac:dyDescent="0.25">
      <c r="A32" s="148">
        <v>1</v>
      </c>
      <c r="B32" s="152" t="s">
        <v>336</v>
      </c>
      <c r="C32" s="37">
        <v>0</v>
      </c>
      <c r="D32" s="37">
        <v>0</v>
      </c>
    </row>
    <row r="33" spans="1:4" x14ac:dyDescent="0.25">
      <c r="A33" s="148">
        <v>2</v>
      </c>
      <c r="B33" s="152" t="s">
        <v>337</v>
      </c>
      <c r="C33" s="37">
        <v>0</v>
      </c>
      <c r="D33" s="37">
        <v>0</v>
      </c>
    </row>
    <row r="34" spans="1:4" x14ac:dyDescent="0.25">
      <c r="A34" s="148">
        <v>3</v>
      </c>
      <c r="B34" s="152" t="s">
        <v>338</v>
      </c>
      <c r="C34" s="37">
        <v>0</v>
      </c>
      <c r="D34" s="37">
        <v>0</v>
      </c>
    </row>
    <row r="35" spans="1:4" ht="31.5" x14ac:dyDescent="0.25">
      <c r="A35" s="148">
        <v>4</v>
      </c>
      <c r="B35" s="152" t="s">
        <v>339</v>
      </c>
      <c r="C35" s="37">
        <v>0</v>
      </c>
      <c r="D35" s="37">
        <v>0</v>
      </c>
    </row>
    <row r="36" spans="1:4" ht="31.5" x14ac:dyDescent="0.25">
      <c r="A36" s="148">
        <v>5</v>
      </c>
      <c r="B36" s="152" t="s">
        <v>340</v>
      </c>
      <c r="C36" s="37">
        <v>0</v>
      </c>
      <c r="D36" s="37">
        <v>0</v>
      </c>
    </row>
    <row r="37" spans="1:4" ht="47.25" x14ac:dyDescent="0.25">
      <c r="A37" s="148">
        <v>6</v>
      </c>
      <c r="B37" s="152" t="s">
        <v>341</v>
      </c>
      <c r="C37" s="37">
        <v>0</v>
      </c>
      <c r="D37" s="37">
        <v>0</v>
      </c>
    </row>
    <row r="38" spans="1:4" s="153" customFormat="1" x14ac:dyDescent="0.25">
      <c r="A38" s="408" t="s">
        <v>148</v>
      </c>
      <c r="B38" s="409"/>
      <c r="C38" s="72">
        <f>SUM(C8:C14,C16:C21,C23:C25,C27:C30,C32:C37)</f>
        <v>859321</v>
      </c>
      <c r="D38" s="72">
        <f>SUM(D8:D14,D16:D21,D23:D25,D27:D30,D32:D37)</f>
        <v>3368</v>
      </c>
    </row>
  </sheetData>
  <sheetProtection formatCells="0" formatColumns="0" formatRows="0" insertRows="0" sort="0" autoFilter="0"/>
  <mergeCells count="9">
    <mergeCell ref="A38:B38"/>
    <mergeCell ref="A31:D31"/>
    <mergeCell ref="A22:D22"/>
    <mergeCell ref="A1:D1"/>
    <mergeCell ref="A2:D2"/>
    <mergeCell ref="A26:D26"/>
    <mergeCell ref="A3:D3"/>
    <mergeCell ref="A7:D7"/>
    <mergeCell ref="A15:D15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="90" zoomScaleNormal="100" zoomScaleSheetLayoutView="90" workbookViewId="0">
      <pane ySplit="6" topLeftCell="A22" activePane="bottomLeft" state="frozen"/>
      <selection pane="bottomLeft" activeCell="C26" sqref="C26"/>
    </sheetView>
  </sheetViews>
  <sheetFormatPr defaultRowHeight="15" x14ac:dyDescent="0.25"/>
  <cols>
    <col min="1" max="1" width="5" style="47" customWidth="1"/>
    <col min="2" max="2" width="63.85546875" style="47" customWidth="1"/>
    <col min="3" max="4" width="9.140625" style="47"/>
    <col min="5" max="5" width="13.42578125" style="47" customWidth="1"/>
    <col min="6" max="6" width="12.42578125" style="47" customWidth="1"/>
    <col min="7" max="16384" width="9.140625" style="47"/>
  </cols>
  <sheetData>
    <row r="1" spans="1:7" s="38" customFormat="1" ht="50.25" customHeight="1" x14ac:dyDescent="0.25">
      <c r="A1" s="418" t="s">
        <v>342</v>
      </c>
      <c r="B1" s="418"/>
      <c r="C1" s="418"/>
      <c r="D1" s="418"/>
      <c r="E1" s="418"/>
      <c r="F1" s="418"/>
    </row>
    <row r="2" spans="1:7" s="38" customFormat="1" x14ac:dyDescent="0.25">
      <c r="A2" s="39"/>
      <c r="B2" s="40"/>
    </row>
    <row r="3" spans="1:7" s="41" customFormat="1" ht="15.75" customHeight="1" x14ac:dyDescent="0.25">
      <c r="A3" s="419" t="s">
        <v>29</v>
      </c>
      <c r="B3" s="422" t="s">
        <v>294</v>
      </c>
      <c r="C3" s="426" t="s">
        <v>295</v>
      </c>
      <c r="D3" s="427"/>
      <c r="E3" s="427"/>
      <c r="F3" s="428"/>
      <c r="G3" s="188"/>
    </row>
    <row r="4" spans="1:7" s="41" customFormat="1" ht="15.75" x14ac:dyDescent="0.25">
      <c r="A4" s="420"/>
      <c r="B4" s="423"/>
      <c r="C4" s="425" t="s">
        <v>152</v>
      </c>
      <c r="D4" s="425"/>
      <c r="E4" s="425"/>
      <c r="F4" s="425"/>
    </row>
    <row r="5" spans="1:7" s="41" customFormat="1" ht="47.25" x14ac:dyDescent="0.25">
      <c r="A5" s="421"/>
      <c r="B5" s="424"/>
      <c r="C5" s="181" t="s">
        <v>309</v>
      </c>
      <c r="D5" s="30" t="s">
        <v>48</v>
      </c>
      <c r="E5" s="30" t="s">
        <v>310</v>
      </c>
      <c r="F5" s="30" t="s">
        <v>50</v>
      </c>
    </row>
    <row r="6" spans="1:7" s="41" customFormat="1" ht="15.75" x14ac:dyDescent="0.25">
      <c r="A6" s="42">
        <v>1</v>
      </c>
      <c r="B6" s="181">
        <v>2</v>
      </c>
      <c r="C6" s="181">
        <v>3</v>
      </c>
      <c r="D6" s="181">
        <v>4</v>
      </c>
      <c r="E6" s="181">
        <v>5</v>
      </c>
      <c r="F6" s="73">
        <f t="shared" ref="F6" si="0">SUM(F8:F9)</f>
        <v>0</v>
      </c>
    </row>
    <row r="7" spans="1:7" s="41" customFormat="1" ht="31.5" x14ac:dyDescent="0.25">
      <c r="A7" s="43">
        <v>1</v>
      </c>
      <c r="B7" s="189" t="s">
        <v>296</v>
      </c>
      <c r="C7" s="170">
        <f>SUM(C9:C10)</f>
        <v>35</v>
      </c>
      <c r="D7" s="73">
        <f t="shared" ref="D7:E7" si="1">SUM(D9:D10)</f>
        <v>0</v>
      </c>
      <c r="E7" s="73">
        <f t="shared" si="1"/>
        <v>35</v>
      </c>
      <c r="F7" s="73">
        <f t="shared" ref="F7" si="2">SUM(F9:F10)</f>
        <v>0</v>
      </c>
    </row>
    <row r="8" spans="1:7" s="41" customFormat="1" ht="15.75" x14ac:dyDescent="0.25">
      <c r="A8" s="44"/>
      <c r="B8" s="190" t="s">
        <v>137</v>
      </c>
      <c r="C8" s="168"/>
      <c r="D8" s="73">
        <f t="shared" ref="D8" si="3">SUM(D10:D11)</f>
        <v>0</v>
      </c>
      <c r="E8" s="8"/>
      <c r="F8" s="73">
        <f t="shared" ref="F8" si="4">SUM(F10:F11)</f>
        <v>0</v>
      </c>
    </row>
    <row r="9" spans="1:7" s="41" customFormat="1" ht="15.75" x14ac:dyDescent="0.25">
      <c r="A9" s="45"/>
      <c r="B9" s="46" t="s">
        <v>301</v>
      </c>
      <c r="C9" s="74">
        <f>SUM(D9:F9)</f>
        <v>35</v>
      </c>
      <c r="D9" s="73">
        <f t="shared" ref="D9" si="5">SUM(D11:D12)</f>
        <v>0</v>
      </c>
      <c r="E9" s="181">
        <v>35</v>
      </c>
      <c r="F9" s="73">
        <f t="shared" ref="F9" si="6">SUM(F11:F12)</f>
        <v>0</v>
      </c>
    </row>
    <row r="10" spans="1:7" s="41" customFormat="1" ht="15.75" x14ac:dyDescent="0.25">
      <c r="A10" s="45"/>
      <c r="B10" s="46" t="s">
        <v>302</v>
      </c>
      <c r="C10" s="159">
        <f>SUM(D10:F10)</f>
        <v>0</v>
      </c>
      <c r="D10" s="73">
        <f t="shared" ref="D10" si="7">SUM(D12:D13)</f>
        <v>0</v>
      </c>
      <c r="E10" s="181">
        <v>0</v>
      </c>
      <c r="F10" s="73">
        <f t="shared" ref="F10" si="8">SUM(F12:F13)</f>
        <v>0</v>
      </c>
    </row>
    <row r="11" spans="1:7" s="41" customFormat="1" ht="63" x14ac:dyDescent="0.25">
      <c r="A11" s="43">
        <v>2</v>
      </c>
      <c r="B11" s="189" t="s">
        <v>303</v>
      </c>
      <c r="C11" s="169">
        <f>SUM(D11:F11)</f>
        <v>35</v>
      </c>
      <c r="D11" s="73">
        <f t="shared" ref="D11" si="9">SUM(D13:D14)</f>
        <v>0</v>
      </c>
      <c r="E11" s="160">
        <f t="shared" ref="E11:F11" si="10">SUM(E13:E14)</f>
        <v>35</v>
      </c>
      <c r="F11" s="73">
        <f t="shared" si="10"/>
        <v>0</v>
      </c>
    </row>
    <row r="12" spans="1:7" s="41" customFormat="1" ht="15.75" x14ac:dyDescent="0.25">
      <c r="A12" s="44"/>
      <c r="B12" s="190" t="s">
        <v>137</v>
      </c>
      <c r="C12" s="181">
        <v>0</v>
      </c>
      <c r="D12" s="73">
        <f t="shared" ref="D12" si="11">SUM(D14:D15)</f>
        <v>0</v>
      </c>
      <c r="E12" s="181">
        <v>0</v>
      </c>
      <c r="F12" s="73">
        <f t="shared" ref="F12" si="12">SUM(F14:F15)</f>
        <v>0</v>
      </c>
    </row>
    <row r="13" spans="1:7" s="41" customFormat="1" ht="15.75" x14ac:dyDescent="0.25">
      <c r="A13" s="45"/>
      <c r="B13" s="191" t="s">
        <v>301</v>
      </c>
      <c r="C13" s="159">
        <f>SUM(D13:F13)</f>
        <v>35</v>
      </c>
      <c r="D13" s="73">
        <f t="shared" ref="D13" si="13">SUM(D15:D16)</f>
        <v>0</v>
      </c>
      <c r="E13" s="181">
        <v>35</v>
      </c>
      <c r="F13" s="73">
        <f t="shared" ref="F13" si="14">SUM(F15:F16)</f>
        <v>0</v>
      </c>
    </row>
    <row r="14" spans="1:7" s="41" customFormat="1" ht="15.75" x14ac:dyDescent="0.25">
      <c r="A14" s="45"/>
      <c r="B14" s="191" t="s">
        <v>302</v>
      </c>
      <c r="C14" s="159">
        <f>SUM(D14:F14)</f>
        <v>0</v>
      </c>
      <c r="D14" s="73">
        <f t="shared" ref="D14" si="15">SUM(D16:D17)</f>
        <v>0</v>
      </c>
      <c r="E14" s="8"/>
      <c r="F14" s="73">
        <f t="shared" ref="F14" si="16">SUM(F16:F17)</f>
        <v>0</v>
      </c>
    </row>
    <row r="15" spans="1:7" s="41" customFormat="1" ht="31.5" x14ac:dyDescent="0.25">
      <c r="A15" s="43">
        <v>3</v>
      </c>
      <c r="B15" s="189" t="s">
        <v>297</v>
      </c>
      <c r="C15" s="181">
        <f>SUM(D15:F15)</f>
        <v>0</v>
      </c>
      <c r="D15" s="73">
        <f t="shared" ref="D15" si="17">SUM(D17:D18)</f>
        <v>0</v>
      </c>
      <c r="E15" s="181">
        <f t="shared" ref="E15:F15" si="18">SUM(E17:E18)</f>
        <v>0</v>
      </c>
      <c r="F15" s="73">
        <f t="shared" si="18"/>
        <v>0</v>
      </c>
    </row>
    <row r="16" spans="1:7" s="41" customFormat="1" ht="15.75" x14ac:dyDescent="0.25">
      <c r="A16" s="44"/>
      <c r="B16" s="190" t="s">
        <v>137</v>
      </c>
      <c r="C16" s="168"/>
      <c r="D16" s="73">
        <f t="shared" ref="D16" si="19">SUM(D18:D19)</f>
        <v>0</v>
      </c>
      <c r="E16" s="242">
        <v>0</v>
      </c>
      <c r="F16" s="73">
        <f t="shared" ref="F16" si="20">SUM(F18:F19)</f>
        <v>0</v>
      </c>
    </row>
    <row r="17" spans="1:6" s="41" customFormat="1" ht="15.75" x14ac:dyDescent="0.25">
      <c r="A17" s="45"/>
      <c r="B17" s="191" t="s">
        <v>301</v>
      </c>
      <c r="C17" s="159">
        <f>SUM(D17:F17)</f>
        <v>0</v>
      </c>
      <c r="D17" s="73">
        <f t="shared" ref="D17" si="21">SUM(D19:D20)</f>
        <v>0</v>
      </c>
      <c r="E17" s="181">
        <v>0</v>
      </c>
      <c r="F17" s="73">
        <f t="shared" ref="F17" si="22">SUM(F19:F20)</f>
        <v>0</v>
      </c>
    </row>
    <row r="18" spans="1:6" s="41" customFormat="1" ht="15.75" x14ac:dyDescent="0.25">
      <c r="A18" s="45"/>
      <c r="B18" s="191" t="s">
        <v>302</v>
      </c>
      <c r="C18" s="159">
        <f>SUM(D18:F18)</f>
        <v>0</v>
      </c>
      <c r="D18" s="73">
        <f t="shared" ref="D18" si="23">SUM(D20:D21)</f>
        <v>0</v>
      </c>
      <c r="E18" s="181">
        <v>0</v>
      </c>
      <c r="F18" s="73">
        <f t="shared" ref="F18" si="24">SUM(F20:F21)</f>
        <v>0</v>
      </c>
    </row>
    <row r="19" spans="1:6" s="41" customFormat="1" ht="15.75" x14ac:dyDescent="0.25">
      <c r="A19" s="43">
        <v>4</v>
      </c>
      <c r="B19" s="189" t="s">
        <v>298</v>
      </c>
      <c r="C19" s="176">
        <f>SUM(D19:F19)</f>
        <v>0</v>
      </c>
      <c r="D19" s="73">
        <f t="shared" ref="D19" si="25">SUM(D21:D22)</f>
        <v>0</v>
      </c>
      <c r="E19" s="181">
        <v>0</v>
      </c>
      <c r="F19" s="73">
        <f t="shared" ref="F19" si="26">SUM(F21:F22)</f>
        <v>0</v>
      </c>
    </row>
    <row r="20" spans="1:6" s="41" customFormat="1" ht="15.75" x14ac:dyDescent="0.25">
      <c r="A20" s="44"/>
      <c r="B20" s="190" t="s">
        <v>299</v>
      </c>
      <c r="C20" s="175">
        <f t="shared" ref="C20:C30" si="27">SUM(D20:F20)</f>
        <v>0</v>
      </c>
      <c r="D20" s="73">
        <f t="shared" ref="D20" si="28">SUM(D22:D23)</f>
        <v>0</v>
      </c>
      <c r="E20" s="242">
        <v>0</v>
      </c>
      <c r="F20" s="73">
        <f t="shared" ref="F20" si="29">SUM(F22:F23)</f>
        <v>0</v>
      </c>
    </row>
    <row r="21" spans="1:6" s="41" customFormat="1" ht="15.75" x14ac:dyDescent="0.25">
      <c r="A21" s="45"/>
      <c r="B21" s="191" t="s">
        <v>304</v>
      </c>
      <c r="C21" s="174">
        <f>SUM(D21:F21)</f>
        <v>100</v>
      </c>
      <c r="D21" s="73">
        <f t="shared" ref="D21" si="30">SUM(D23:D24)</f>
        <v>0</v>
      </c>
      <c r="E21" s="181">
        <v>100</v>
      </c>
      <c r="F21" s="73">
        <f t="shared" ref="F21" si="31">SUM(F23:F24)</f>
        <v>0</v>
      </c>
    </row>
    <row r="22" spans="1:6" s="41" customFormat="1" ht="15.75" x14ac:dyDescent="0.25">
      <c r="A22" s="45"/>
      <c r="B22" s="192" t="s">
        <v>305</v>
      </c>
      <c r="C22" s="174">
        <f t="shared" si="27"/>
        <v>0</v>
      </c>
      <c r="D22" s="73">
        <f t="shared" ref="D22" si="32">SUM(D24:D25)</f>
        <v>0</v>
      </c>
      <c r="E22" s="181">
        <v>0</v>
      </c>
      <c r="F22" s="73">
        <f t="shared" ref="F22" si="33">SUM(F24:F25)</f>
        <v>0</v>
      </c>
    </row>
    <row r="23" spans="1:6" s="41" customFormat="1" ht="15.75" x14ac:dyDescent="0.25">
      <c r="A23" s="43">
        <v>5</v>
      </c>
      <c r="B23" s="189" t="s">
        <v>300</v>
      </c>
      <c r="C23" s="181">
        <f t="shared" si="27"/>
        <v>0</v>
      </c>
      <c r="D23" s="73">
        <f t="shared" ref="D23" si="34">SUM(D25:D26)</f>
        <v>0</v>
      </c>
      <c r="E23" s="181">
        <v>0</v>
      </c>
      <c r="F23" s="73">
        <f t="shared" ref="F23" si="35">SUM(F25:F26)</f>
        <v>0</v>
      </c>
    </row>
    <row r="24" spans="1:6" s="41" customFormat="1" ht="15.75" x14ac:dyDescent="0.25">
      <c r="A24" s="44"/>
      <c r="B24" s="190" t="s">
        <v>299</v>
      </c>
      <c r="C24" s="175">
        <f t="shared" si="27"/>
        <v>0</v>
      </c>
      <c r="D24" s="73">
        <f t="shared" ref="D24" si="36">SUM(D26:D27)</f>
        <v>0</v>
      </c>
      <c r="E24" s="242">
        <v>0</v>
      </c>
      <c r="F24" s="73">
        <f t="shared" ref="F24" si="37">SUM(F26:F27)</f>
        <v>0</v>
      </c>
    </row>
    <row r="25" spans="1:6" s="41" customFormat="1" ht="15.75" x14ac:dyDescent="0.25">
      <c r="A25" s="45"/>
      <c r="B25" s="191" t="s">
        <v>304</v>
      </c>
      <c r="C25" s="175">
        <f>SUM(D25:F25)</f>
        <v>80.5</v>
      </c>
      <c r="D25" s="73">
        <f t="shared" ref="D25" si="38">SUM(D27:D28)</f>
        <v>0</v>
      </c>
      <c r="E25" s="234">
        <v>80.5</v>
      </c>
      <c r="F25" s="73">
        <f t="shared" ref="F25" si="39">SUM(F27:F28)</f>
        <v>0</v>
      </c>
    </row>
    <row r="26" spans="1:6" s="41" customFormat="1" ht="15.75" x14ac:dyDescent="0.25">
      <c r="A26" s="45"/>
      <c r="B26" s="192" t="s">
        <v>305</v>
      </c>
      <c r="C26" s="174">
        <f t="shared" si="27"/>
        <v>0</v>
      </c>
      <c r="D26" s="73">
        <f t="shared" ref="D26" si="40">SUM(D28:D29)</f>
        <v>0</v>
      </c>
      <c r="E26" s="181"/>
      <c r="F26" s="73">
        <f t="shared" ref="F26" si="41">SUM(F28:F29)</f>
        <v>0</v>
      </c>
    </row>
    <row r="27" spans="1:6" s="41" customFormat="1" ht="15.75" x14ac:dyDescent="0.25">
      <c r="A27" s="43">
        <v>6</v>
      </c>
      <c r="B27" s="189" t="s">
        <v>306</v>
      </c>
      <c r="C27" s="169">
        <f t="shared" si="27"/>
        <v>0</v>
      </c>
      <c r="D27" s="73">
        <f t="shared" ref="D27" si="42">SUM(D29:D30)</f>
        <v>0</v>
      </c>
      <c r="E27" s="181">
        <v>0</v>
      </c>
      <c r="F27" s="73">
        <f t="shared" ref="F27" si="43">SUM(F29:F30)</f>
        <v>0</v>
      </c>
    </row>
    <row r="28" spans="1:6" s="41" customFormat="1" ht="15.75" x14ac:dyDescent="0.25">
      <c r="A28" s="44"/>
      <c r="B28" s="190" t="s">
        <v>137</v>
      </c>
      <c r="C28" s="175">
        <f t="shared" si="27"/>
        <v>0</v>
      </c>
      <c r="D28" s="73">
        <f t="shared" ref="D28" si="44">SUM(D30:D31)</f>
        <v>0</v>
      </c>
      <c r="E28" s="242">
        <v>0</v>
      </c>
      <c r="F28" s="73">
        <f t="shared" ref="F28" si="45">SUM(F30:F31)</f>
        <v>0</v>
      </c>
    </row>
    <row r="29" spans="1:6" s="41" customFormat="1" ht="15.75" x14ac:dyDescent="0.25">
      <c r="A29" s="45"/>
      <c r="B29" s="191" t="s">
        <v>307</v>
      </c>
      <c r="C29" s="175">
        <f t="shared" si="27"/>
        <v>97</v>
      </c>
      <c r="D29" s="73">
        <f t="shared" ref="D29" si="46">SUM(D31:D32)</f>
        <v>0</v>
      </c>
      <c r="E29" s="242">
        <v>97</v>
      </c>
      <c r="F29" s="73">
        <f t="shared" ref="F29" si="47">SUM(F31:F32)</f>
        <v>0</v>
      </c>
    </row>
    <row r="30" spans="1:6" s="41" customFormat="1" ht="31.5" x14ac:dyDescent="0.25">
      <c r="A30" s="45"/>
      <c r="B30" s="191" t="s">
        <v>308</v>
      </c>
      <c r="C30" s="175">
        <f t="shared" si="27"/>
        <v>0</v>
      </c>
      <c r="D30" s="73">
        <f t="shared" ref="D30" si="48">SUM(D32:D33)</f>
        <v>0</v>
      </c>
      <c r="E30" s="242">
        <v>0</v>
      </c>
      <c r="F30" s="73">
        <f t="shared" ref="F30" si="49">SUM(F32:F33)</f>
        <v>0</v>
      </c>
    </row>
    <row r="31" spans="1:6" ht="41.25" customHeight="1" x14ac:dyDescent="0.25">
      <c r="A31" s="417" t="s">
        <v>511</v>
      </c>
      <c r="B31" s="417"/>
      <c r="C31" s="417"/>
      <c r="D31" s="417"/>
      <c r="E31" s="417"/>
      <c r="F31" s="417"/>
    </row>
  </sheetData>
  <sheetProtection formatCells="0" formatColumns="0" formatRows="0" insertRows="0" sort="0" autoFilter="0"/>
  <mergeCells count="6">
    <mergeCell ref="A31:F31"/>
    <mergeCell ref="A1:F1"/>
    <mergeCell ref="A3:A5"/>
    <mergeCell ref="B3:B5"/>
    <mergeCell ref="C4:F4"/>
    <mergeCell ref="C3:F3"/>
  </mergeCells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topLeftCell="A5" zoomScaleNormal="100" zoomScaleSheetLayoutView="100" workbookViewId="0">
      <selection activeCell="B13" sqref="B13"/>
    </sheetView>
  </sheetViews>
  <sheetFormatPr defaultRowHeight="15" x14ac:dyDescent="0.25"/>
  <cols>
    <col min="1" max="1" width="21.42578125" style="47" customWidth="1"/>
    <col min="2" max="6" width="23.7109375" style="47" customWidth="1"/>
    <col min="7" max="16384" width="9.140625" style="47"/>
  </cols>
  <sheetData>
    <row r="1" spans="1:6" s="38" customFormat="1" ht="16.5" x14ac:dyDescent="0.25">
      <c r="A1" s="429" t="s">
        <v>462</v>
      </c>
      <c r="B1" s="429"/>
      <c r="C1" s="429"/>
      <c r="D1" s="429"/>
      <c r="E1" s="429"/>
      <c r="F1" s="429"/>
    </row>
    <row r="2" spans="1:6" s="38" customFormat="1" x14ac:dyDescent="0.25">
      <c r="A2" s="39"/>
      <c r="B2" s="39"/>
      <c r="C2" s="39"/>
      <c r="D2" s="39"/>
      <c r="E2" s="39"/>
      <c r="F2" s="39"/>
    </row>
    <row r="3" spans="1:6" s="41" customFormat="1" ht="47.25" x14ac:dyDescent="0.25">
      <c r="A3" s="42"/>
      <c r="B3" s="30" t="s">
        <v>168</v>
      </c>
      <c r="C3" s="30" t="s">
        <v>147</v>
      </c>
      <c r="D3" s="30" t="s">
        <v>141</v>
      </c>
      <c r="E3" s="30" t="s">
        <v>142</v>
      </c>
      <c r="F3" s="30" t="s">
        <v>140</v>
      </c>
    </row>
    <row r="4" spans="1:6" s="41" customFormat="1" ht="94.5" x14ac:dyDescent="0.25">
      <c r="A4" s="8" t="s">
        <v>357</v>
      </c>
      <c r="B4" s="181" t="s">
        <v>639</v>
      </c>
      <c r="C4" s="8"/>
      <c r="D4" s="8"/>
      <c r="E4" s="181" t="s">
        <v>640</v>
      </c>
      <c r="F4" s="181" t="s">
        <v>640</v>
      </c>
    </row>
    <row r="5" spans="1:6" s="41" customFormat="1" ht="63" x14ac:dyDescent="0.25">
      <c r="A5" s="8" t="s">
        <v>358</v>
      </c>
      <c r="B5" s="181" t="s">
        <v>641</v>
      </c>
      <c r="C5" s="8"/>
      <c r="D5" s="8"/>
      <c r="E5" s="181" t="s">
        <v>642</v>
      </c>
      <c r="F5" s="181" t="s">
        <v>642</v>
      </c>
    </row>
    <row r="6" spans="1:6" s="41" customFormat="1" ht="110.25" x14ac:dyDescent="0.25">
      <c r="A6" s="8" t="s">
        <v>362</v>
      </c>
      <c r="B6" s="181" t="s">
        <v>652</v>
      </c>
      <c r="C6" s="8"/>
      <c r="D6" s="8"/>
      <c r="E6" s="181" t="s">
        <v>651</v>
      </c>
      <c r="F6" s="181" t="s">
        <v>651</v>
      </c>
    </row>
    <row r="7" spans="1:6" s="41" customFormat="1" ht="47.25" customHeight="1" x14ac:dyDescent="0.25">
      <c r="A7" s="8" t="s">
        <v>368</v>
      </c>
      <c r="B7" s="181" t="s">
        <v>643</v>
      </c>
      <c r="C7" s="48"/>
      <c r="D7" s="48"/>
      <c r="E7" s="181" t="s">
        <v>646</v>
      </c>
      <c r="F7" s="181" t="s">
        <v>646</v>
      </c>
    </row>
    <row r="8" spans="1:6" s="41" customFormat="1" ht="48" thickBot="1" x14ac:dyDescent="0.3">
      <c r="A8" s="49" t="s">
        <v>369</v>
      </c>
      <c r="B8" s="181" t="s">
        <v>644</v>
      </c>
      <c r="C8" s="50"/>
      <c r="D8" s="50"/>
      <c r="E8" s="230" t="s">
        <v>645</v>
      </c>
      <c r="F8" s="230" t="s">
        <v>645</v>
      </c>
    </row>
    <row r="9" spans="1:6" ht="94.5" x14ac:dyDescent="0.25">
      <c r="A9" s="51" t="s">
        <v>359</v>
      </c>
      <c r="B9" s="231" t="s">
        <v>647</v>
      </c>
      <c r="C9" s="52"/>
      <c r="D9" s="52"/>
      <c r="E9" s="181" t="s">
        <v>642</v>
      </c>
      <c r="F9" s="181" t="s">
        <v>642</v>
      </c>
    </row>
    <row r="10" spans="1:6" ht="110.25" x14ac:dyDescent="0.25">
      <c r="A10" s="8" t="s">
        <v>363</v>
      </c>
      <c r="B10" s="232" t="s">
        <v>648</v>
      </c>
      <c r="C10" s="53"/>
      <c r="D10" s="53"/>
      <c r="E10" s="181" t="s">
        <v>651</v>
      </c>
      <c r="F10" s="181" t="s">
        <v>651</v>
      </c>
    </row>
    <row r="11" spans="1:6" ht="47.25" x14ac:dyDescent="0.25">
      <c r="A11" s="8" t="s">
        <v>360</v>
      </c>
      <c r="B11" s="232" t="s">
        <v>649</v>
      </c>
      <c r="C11" s="53"/>
      <c r="D11" s="53"/>
      <c r="E11" s="181" t="s">
        <v>646</v>
      </c>
      <c r="F11" s="181" t="s">
        <v>646</v>
      </c>
    </row>
    <row r="12" spans="1:6" ht="32.25" thickBot="1" x14ac:dyDescent="0.3">
      <c r="A12" s="49" t="s">
        <v>361</v>
      </c>
      <c r="B12" s="277" t="s">
        <v>650</v>
      </c>
      <c r="C12" s="54"/>
      <c r="D12" s="54"/>
      <c r="E12" s="230" t="s">
        <v>645</v>
      </c>
      <c r="F12" s="230" t="s">
        <v>645</v>
      </c>
    </row>
    <row r="13" spans="1:6" ht="78.75" x14ac:dyDescent="0.25">
      <c r="A13" s="51" t="s">
        <v>364</v>
      </c>
      <c r="B13" s="181" t="s">
        <v>641</v>
      </c>
      <c r="C13" s="52"/>
      <c r="D13" s="52"/>
      <c r="E13" s="181" t="s">
        <v>642</v>
      </c>
      <c r="F13" s="181" t="s">
        <v>642</v>
      </c>
    </row>
    <row r="14" spans="1:6" ht="110.25" x14ac:dyDescent="0.25">
      <c r="A14" s="8" t="s">
        <v>365</v>
      </c>
      <c r="B14" s="181" t="s">
        <v>652</v>
      </c>
      <c r="C14" s="53"/>
      <c r="D14" s="53"/>
      <c r="E14" s="181" t="s">
        <v>651</v>
      </c>
      <c r="F14" s="181" t="s">
        <v>651</v>
      </c>
    </row>
    <row r="15" spans="1:6" ht="63" x14ac:dyDescent="0.25">
      <c r="A15" s="8" t="s">
        <v>366</v>
      </c>
      <c r="B15" s="181" t="s">
        <v>643</v>
      </c>
      <c r="C15" s="53"/>
      <c r="D15" s="53"/>
      <c r="E15" s="181" t="s">
        <v>646</v>
      </c>
      <c r="F15" s="181" t="s">
        <v>646</v>
      </c>
    </row>
    <row r="16" spans="1:6" ht="63.75" thickBot="1" x14ac:dyDescent="0.3">
      <c r="A16" s="8" t="s">
        <v>367</v>
      </c>
      <c r="B16" s="233" t="s">
        <v>644</v>
      </c>
      <c r="C16" s="53"/>
      <c r="D16" s="53"/>
      <c r="E16" s="230" t="s">
        <v>645</v>
      </c>
      <c r="F16" s="230" t="s">
        <v>645</v>
      </c>
    </row>
  </sheetData>
  <mergeCells count="1">
    <mergeCell ref="A1:F1"/>
  </mergeCells>
  <hyperlinks>
    <hyperlink ref="B12" r:id="rId1"/>
  </hyperlinks>
  <pageMargins left="0.39370078740157483" right="0.39370078740157483" top="0.59055118110236227" bottom="0.39370078740157483" header="0.31496062992125984" footer="0.31496062992125984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20</vt:i4>
      </vt:variant>
    </vt:vector>
  </HeadingPairs>
  <TitlesOfParts>
    <vt:vector size="31" baseType="lpstr">
      <vt:lpstr>Титул</vt:lpstr>
      <vt:lpstr>Раздел I</vt:lpstr>
      <vt:lpstr>Раздел II</vt:lpstr>
      <vt:lpstr>Раздел III</vt:lpstr>
      <vt:lpstr>Раздел IV</vt:lpstr>
      <vt:lpstr>Раздел V</vt:lpstr>
      <vt:lpstr>Раздел VI</vt:lpstr>
      <vt:lpstr>Раздел VII</vt:lpstr>
      <vt:lpstr>Раздел VIII</vt:lpstr>
      <vt:lpstr>Комментарии</vt:lpstr>
      <vt:lpstr>Список</vt:lpstr>
      <vt:lpstr>Год</vt:lpstr>
      <vt:lpstr>Годы</vt:lpstr>
      <vt:lpstr>Дата</vt:lpstr>
      <vt:lpstr>Комментарии!Заголовки_для_печати</vt:lpstr>
      <vt:lpstr>'Раздел I'!Заголовки_для_печати</vt:lpstr>
      <vt:lpstr>'Раздел II'!Заголовки_для_печати</vt:lpstr>
      <vt:lpstr>'Раздел III'!Заголовки_для_печати</vt:lpstr>
      <vt:lpstr>'Раздел IV'!Заголовки_для_печати</vt:lpstr>
      <vt:lpstr>'Раздел V'!Заголовки_для_печати</vt:lpstr>
      <vt:lpstr>'Раздел VI'!Заголовки_для_печати</vt:lpstr>
      <vt:lpstr>Месяцы</vt:lpstr>
      <vt:lpstr>МО</vt:lpstr>
      <vt:lpstr>'Раздел I'!Область_печати</vt:lpstr>
      <vt:lpstr>'Раздел II'!Область_печати</vt:lpstr>
      <vt:lpstr>'Раздел III'!Область_печати</vt:lpstr>
      <vt:lpstr>'Раздел V'!Область_печати</vt:lpstr>
      <vt:lpstr>'Раздел VIII'!Область_печати</vt:lpstr>
      <vt:lpstr>Перечень</vt:lpstr>
      <vt:lpstr>Период</vt:lpstr>
      <vt:lpstr>Список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2024-02-19T11:22:27Z</dcterms:modified>
</cp:coreProperties>
</file>