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wfs\SHARE\Ekonom\Программы\All\2024\Разное\Планы МП на 2025-2027 годы\письмо в БК\"/>
    </mc:Choice>
  </mc:AlternateContent>
  <bookViews>
    <workbookView xWindow="-120" yWindow="-120" windowWidth="29040" windowHeight="15840"/>
  </bookViews>
  <sheets>
    <sheet name="2025-2027" sheetId="5" r:id="rId1"/>
  </sheets>
  <definedNames>
    <definedName name="_Hlk168578686" localSheetId="0">'2025-2027'!$B$427</definedName>
    <definedName name="_Hlk168579083" localSheetId="0">'2025-2027'!$B$430</definedName>
    <definedName name="_Hlk168580442" localSheetId="0">'2025-2027'!$B$356</definedName>
    <definedName name="_xlnm._FilterDatabase" localSheetId="0" hidden="1">'2025-2027'!$A$4:$AB$664</definedName>
    <definedName name="_xlnm.Print_Titles" localSheetId="0">'2025-2027'!$1:$9</definedName>
  </definedNames>
  <calcPr calcId="152511" iterate="1"/>
</workbook>
</file>

<file path=xl/calcChain.xml><?xml version="1.0" encoding="utf-8"?>
<calcChain xmlns="http://schemas.openxmlformats.org/spreadsheetml/2006/main">
  <c r="O1399" i="5" l="1"/>
  <c r="T1054" i="5" l="1"/>
  <c r="T1053" i="5"/>
  <c r="X1054" i="5"/>
  <c r="X1053" i="5"/>
  <c r="Y1399" i="5" l="1"/>
  <c r="V1399" i="5"/>
  <c r="U1399" i="5"/>
  <c r="S1399" i="5"/>
  <c r="Q1399" i="5"/>
  <c r="M1399" i="5"/>
  <c r="K1399" i="5"/>
  <c r="J1399" i="5"/>
  <c r="I1399" i="5"/>
  <c r="G1399" i="5"/>
  <c r="F1399" i="5"/>
  <c r="E1399" i="5"/>
  <c r="D1042" i="5"/>
  <c r="F1042" i="5"/>
  <c r="E1042" i="5"/>
  <c r="G1042" i="5"/>
  <c r="D1043" i="5"/>
  <c r="F1043" i="5"/>
  <c r="E1043" i="5"/>
  <c r="G1043" i="5"/>
  <c r="D1045" i="5"/>
  <c r="D1044" i="5"/>
  <c r="D1046" i="5"/>
  <c r="D1048" i="5"/>
  <c r="G1047" i="5"/>
  <c r="F1047" i="5"/>
  <c r="E1047" i="5"/>
  <c r="D1047" i="5"/>
  <c r="D1049" i="5" l="1"/>
  <c r="G1049" i="5"/>
  <c r="F1049" i="5"/>
  <c r="D1057" i="5"/>
  <c r="D1056" i="5"/>
  <c r="D1055" i="5"/>
  <c r="D1054" i="5"/>
  <c r="D1053" i="5"/>
  <c r="D1052" i="5"/>
  <c r="D1051" i="5"/>
  <c r="D1050" i="5"/>
  <c r="D1279" i="5" l="1"/>
  <c r="X1398" i="5"/>
  <c r="T1398" i="5"/>
  <c r="P1398" i="5"/>
  <c r="L1398" i="5"/>
  <c r="H1398" i="5"/>
  <c r="D1398" i="5"/>
  <c r="Z1397" i="5"/>
  <c r="Y1397" i="5"/>
  <c r="X1397" i="5" s="1"/>
  <c r="V1397" i="5"/>
  <c r="U1397" i="5"/>
  <c r="T1397" i="5"/>
  <c r="R1397" i="5"/>
  <c r="Q1397" i="5"/>
  <c r="P1397" i="5"/>
  <c r="N1397" i="5"/>
  <c r="M1397" i="5"/>
  <c r="L1397" i="5" s="1"/>
  <c r="J1397" i="5"/>
  <c r="I1397" i="5"/>
  <c r="G1397" i="5"/>
  <c r="F1397" i="5"/>
  <c r="F1377" i="5" s="1"/>
  <c r="E1397" i="5"/>
  <c r="X1396" i="5"/>
  <c r="T1396" i="5"/>
  <c r="P1396" i="5"/>
  <c r="L1396" i="5"/>
  <c r="H1396" i="5"/>
  <c r="D1396" i="5"/>
  <c r="X1395" i="5"/>
  <c r="T1395" i="5"/>
  <c r="P1395" i="5"/>
  <c r="L1395" i="5"/>
  <c r="H1395" i="5"/>
  <c r="D1395" i="5"/>
  <c r="AA1394" i="5"/>
  <c r="Z1394" i="5"/>
  <c r="Z1377" i="5" s="1"/>
  <c r="Y1394" i="5"/>
  <c r="W1394" i="5"/>
  <c r="V1394" i="5"/>
  <c r="U1394" i="5"/>
  <c r="T1394" i="5" s="1"/>
  <c r="S1394" i="5"/>
  <c r="R1394" i="5"/>
  <c r="Q1394" i="5"/>
  <c r="O1394" i="5"/>
  <c r="N1394" i="5"/>
  <c r="N1377" i="5" s="1"/>
  <c r="M1394" i="5"/>
  <c r="K1394" i="5"/>
  <c r="J1394" i="5"/>
  <c r="J1377" i="5" s="1"/>
  <c r="I1394" i="5"/>
  <c r="G1394" i="5"/>
  <c r="F1394" i="5"/>
  <c r="E1394" i="5"/>
  <c r="D1394" i="5" s="1"/>
  <c r="X1393" i="5"/>
  <c r="T1393" i="5"/>
  <c r="P1393" i="5"/>
  <c r="L1393" i="5"/>
  <c r="H1393" i="5"/>
  <c r="D1393" i="5"/>
  <c r="X1392" i="5"/>
  <c r="T1392" i="5"/>
  <c r="P1392" i="5"/>
  <c r="L1392" i="5"/>
  <c r="H1392" i="5"/>
  <c r="D1392" i="5"/>
  <c r="X1391" i="5"/>
  <c r="T1391" i="5"/>
  <c r="P1391" i="5"/>
  <c r="L1391" i="5"/>
  <c r="H1391" i="5"/>
  <c r="D1391" i="5"/>
  <c r="X1390" i="5"/>
  <c r="T1390" i="5"/>
  <c r="P1390" i="5"/>
  <c r="L1390" i="5"/>
  <c r="H1390" i="5"/>
  <c r="D1390" i="5"/>
  <c r="X1389" i="5"/>
  <c r="T1389" i="5"/>
  <c r="P1389" i="5"/>
  <c r="L1389" i="5"/>
  <c r="H1389" i="5"/>
  <c r="D1389" i="5"/>
  <c r="AA1388" i="5"/>
  <c r="AA1377" i="5" s="1"/>
  <c r="Z1388" i="5"/>
  <c r="Y1388" i="5"/>
  <c r="X1388" i="5"/>
  <c r="W1388" i="5"/>
  <c r="W1377" i="5" s="1"/>
  <c r="V1388" i="5"/>
  <c r="U1388" i="5"/>
  <c r="T1388" i="5"/>
  <c r="S1388" i="5"/>
  <c r="S1377" i="5" s="1"/>
  <c r="R1388" i="5"/>
  <c r="Q1388" i="5"/>
  <c r="P1388" i="5"/>
  <c r="O1388" i="5"/>
  <c r="O1377" i="5" s="1"/>
  <c r="N1388" i="5"/>
  <c r="M1388" i="5"/>
  <c r="L1388" i="5"/>
  <c r="K1388" i="5"/>
  <c r="K1377" i="5" s="1"/>
  <c r="J1388" i="5"/>
  <c r="I1388" i="5"/>
  <c r="G1388" i="5"/>
  <c r="G1377" i="5" s="1"/>
  <c r="F1388" i="5"/>
  <c r="E1388" i="5"/>
  <c r="X1387" i="5"/>
  <c r="T1387" i="5"/>
  <c r="P1387" i="5"/>
  <c r="L1387" i="5"/>
  <c r="H1387" i="5"/>
  <c r="D1387" i="5"/>
  <c r="X1386" i="5"/>
  <c r="T1386" i="5"/>
  <c r="P1386" i="5"/>
  <c r="L1386" i="5"/>
  <c r="H1386" i="5"/>
  <c r="D1386" i="5"/>
  <c r="X1385" i="5"/>
  <c r="T1385" i="5"/>
  <c r="P1385" i="5"/>
  <c r="L1385" i="5"/>
  <c r="H1385" i="5"/>
  <c r="D1385" i="5"/>
  <c r="X1384" i="5"/>
  <c r="T1384" i="5"/>
  <c r="P1384" i="5"/>
  <c r="L1384" i="5"/>
  <c r="H1384" i="5"/>
  <c r="D1384" i="5"/>
  <c r="X1383" i="5"/>
  <c r="T1383" i="5"/>
  <c r="P1383" i="5"/>
  <c r="L1383" i="5"/>
  <c r="H1383" i="5"/>
  <c r="D1383" i="5"/>
  <c r="X1382" i="5"/>
  <c r="T1382" i="5"/>
  <c r="P1382" i="5"/>
  <c r="L1382" i="5"/>
  <c r="H1382" i="5"/>
  <c r="D1382" i="5"/>
  <c r="X1381" i="5"/>
  <c r="T1381" i="5"/>
  <c r="P1381" i="5"/>
  <c r="L1381" i="5"/>
  <c r="H1381" i="5"/>
  <c r="D1381" i="5"/>
  <c r="X1380" i="5"/>
  <c r="T1380" i="5"/>
  <c r="P1380" i="5"/>
  <c r="L1380" i="5"/>
  <c r="H1380" i="5"/>
  <c r="D1380" i="5"/>
  <c r="X1379" i="5"/>
  <c r="T1379" i="5"/>
  <c r="P1379" i="5"/>
  <c r="L1379" i="5"/>
  <c r="H1379" i="5"/>
  <c r="D1379" i="5"/>
  <c r="AA1378" i="5"/>
  <c r="Z1378" i="5"/>
  <c r="Y1378" i="5"/>
  <c r="X1378" i="5" s="1"/>
  <c r="W1378" i="5"/>
  <c r="V1378" i="5"/>
  <c r="U1378" i="5"/>
  <c r="S1378" i="5"/>
  <c r="R1378" i="5"/>
  <c r="R1377" i="5" s="1"/>
  <c r="Q1378" i="5"/>
  <c r="O1378" i="5"/>
  <c r="N1378" i="5"/>
  <c r="M1378" i="5"/>
  <c r="L1378" i="5" s="1"/>
  <c r="K1378" i="5"/>
  <c r="J1378" i="5"/>
  <c r="I1378" i="5"/>
  <c r="H1378" i="5" s="1"/>
  <c r="G1378" i="5"/>
  <c r="F1378" i="5"/>
  <c r="E1378" i="5"/>
  <c r="V1377" i="5"/>
  <c r="X1376" i="5"/>
  <c r="T1376" i="5"/>
  <c r="P1376" i="5"/>
  <c r="L1376" i="5"/>
  <c r="H1376" i="5"/>
  <c r="D1376" i="5"/>
  <c r="X1375" i="5"/>
  <c r="T1375" i="5"/>
  <c r="P1375" i="5"/>
  <c r="L1375" i="5"/>
  <c r="H1375" i="5"/>
  <c r="D1375" i="5"/>
  <c r="X1374" i="5"/>
  <c r="T1374" i="5"/>
  <c r="P1374" i="5"/>
  <c r="L1374" i="5"/>
  <c r="H1374" i="5"/>
  <c r="D1374" i="5"/>
  <c r="AA1373" i="5"/>
  <c r="Z1373" i="5"/>
  <c r="Y1373" i="5"/>
  <c r="W1373" i="5"/>
  <c r="V1373" i="5"/>
  <c r="U1373" i="5"/>
  <c r="S1373" i="5"/>
  <c r="R1373" i="5"/>
  <c r="Q1373" i="5"/>
  <c r="O1373" i="5"/>
  <c r="N1373" i="5"/>
  <c r="M1373" i="5"/>
  <c r="K1373" i="5"/>
  <c r="J1373" i="5"/>
  <c r="I1373" i="5"/>
  <c r="G1373" i="5"/>
  <c r="F1373" i="5"/>
  <c r="E1373" i="5"/>
  <c r="X1372" i="5"/>
  <c r="T1372" i="5"/>
  <c r="P1372" i="5"/>
  <c r="L1372" i="5"/>
  <c r="H1372" i="5"/>
  <c r="D1372" i="5"/>
  <c r="X1371" i="5"/>
  <c r="T1371" i="5"/>
  <c r="P1371" i="5"/>
  <c r="L1371" i="5"/>
  <c r="H1371" i="5"/>
  <c r="D1371" i="5"/>
  <c r="X1370" i="5"/>
  <c r="T1370" i="5"/>
  <c r="P1370" i="5"/>
  <c r="L1370" i="5"/>
  <c r="H1370" i="5"/>
  <c r="D1370" i="5"/>
  <c r="AA1369" i="5"/>
  <c r="Z1369" i="5"/>
  <c r="Y1369" i="5"/>
  <c r="X1369" i="5" s="1"/>
  <c r="W1369" i="5"/>
  <c r="V1369" i="5"/>
  <c r="U1369" i="5"/>
  <c r="T1369" i="5" s="1"/>
  <c r="S1369" i="5"/>
  <c r="R1369" i="5"/>
  <c r="Q1369" i="5"/>
  <c r="P1369" i="5" s="1"/>
  <c r="O1369" i="5"/>
  <c r="N1369" i="5"/>
  <c r="M1369" i="5"/>
  <c r="K1369" i="5"/>
  <c r="J1369" i="5"/>
  <c r="I1369" i="5"/>
  <c r="H1369" i="5" s="1"/>
  <c r="G1369" i="5"/>
  <c r="F1369" i="5"/>
  <c r="E1369" i="5"/>
  <c r="D1369" i="5" s="1"/>
  <c r="X1368" i="5"/>
  <c r="T1368" i="5"/>
  <c r="P1368" i="5"/>
  <c r="L1368" i="5"/>
  <c r="H1368" i="5"/>
  <c r="D1368" i="5"/>
  <c r="X1367" i="5"/>
  <c r="T1367" i="5"/>
  <c r="P1367" i="5"/>
  <c r="L1367" i="5"/>
  <c r="H1367" i="5"/>
  <c r="D1367" i="5"/>
  <c r="AA1366" i="5"/>
  <c r="Z1366" i="5"/>
  <c r="Y1366" i="5"/>
  <c r="X1366" i="5" s="1"/>
  <c r="W1366" i="5"/>
  <c r="V1366" i="5"/>
  <c r="V1360" i="5" s="1"/>
  <c r="U1366" i="5"/>
  <c r="S1366" i="5"/>
  <c r="R1366" i="5"/>
  <c r="Q1366" i="5"/>
  <c r="O1366" i="5"/>
  <c r="N1366" i="5"/>
  <c r="M1366" i="5"/>
  <c r="L1366" i="5" s="1"/>
  <c r="K1366" i="5"/>
  <c r="J1366" i="5"/>
  <c r="I1366" i="5"/>
  <c r="H1366" i="5" s="1"/>
  <c r="G1366" i="5"/>
  <c r="F1366" i="5"/>
  <c r="F1360" i="5" s="1"/>
  <c r="E1366" i="5"/>
  <c r="X1365" i="5"/>
  <c r="T1365" i="5"/>
  <c r="P1365" i="5"/>
  <c r="L1365" i="5"/>
  <c r="H1365" i="5"/>
  <c r="D1365" i="5"/>
  <c r="X1364" i="5"/>
  <c r="T1364" i="5"/>
  <c r="P1364" i="5"/>
  <c r="L1364" i="5"/>
  <c r="H1364" i="5"/>
  <c r="D1364" i="5"/>
  <c r="X1363" i="5"/>
  <c r="T1363" i="5"/>
  <c r="P1363" i="5"/>
  <c r="L1363" i="5"/>
  <c r="H1363" i="5"/>
  <c r="D1363" i="5"/>
  <c r="X1362" i="5"/>
  <c r="T1362" i="5"/>
  <c r="P1362" i="5"/>
  <c r="L1362" i="5"/>
  <c r="H1362" i="5"/>
  <c r="D1362" i="5"/>
  <c r="AA1361" i="5"/>
  <c r="Z1361" i="5"/>
  <c r="Y1361" i="5"/>
  <c r="W1361" i="5"/>
  <c r="V1361" i="5"/>
  <c r="U1361" i="5"/>
  <c r="T1361" i="5" s="1"/>
  <c r="S1361" i="5"/>
  <c r="R1361" i="5"/>
  <c r="Q1361" i="5"/>
  <c r="P1361" i="5" s="1"/>
  <c r="O1361" i="5"/>
  <c r="N1361" i="5"/>
  <c r="N1360" i="5" s="1"/>
  <c r="M1361" i="5"/>
  <c r="K1361" i="5"/>
  <c r="J1361" i="5"/>
  <c r="I1361" i="5"/>
  <c r="G1361" i="5"/>
  <c r="F1361" i="5"/>
  <c r="E1361" i="5"/>
  <c r="D1361" i="5" s="1"/>
  <c r="Z1360" i="5"/>
  <c r="U1360" i="5"/>
  <c r="R1360" i="5"/>
  <c r="M1360" i="5"/>
  <c r="J1360" i="5"/>
  <c r="E1360" i="5"/>
  <c r="X1359" i="5"/>
  <c r="T1359" i="5"/>
  <c r="P1359" i="5"/>
  <c r="L1359" i="5"/>
  <c r="H1359" i="5"/>
  <c r="D1359" i="5"/>
  <c r="X1358" i="5"/>
  <c r="T1358" i="5"/>
  <c r="P1358" i="5"/>
  <c r="L1358" i="5"/>
  <c r="H1358" i="5"/>
  <c r="D1358" i="5"/>
  <c r="X1357" i="5"/>
  <c r="T1357" i="5"/>
  <c r="P1357" i="5"/>
  <c r="L1357" i="5"/>
  <c r="H1357" i="5"/>
  <c r="D1357" i="5"/>
  <c r="X1356" i="5"/>
  <c r="T1356" i="5"/>
  <c r="P1356" i="5"/>
  <c r="L1356" i="5"/>
  <c r="H1356" i="5"/>
  <c r="D1356" i="5"/>
  <c r="AA1355" i="5"/>
  <c r="Z1355" i="5"/>
  <c r="Y1355" i="5"/>
  <c r="X1355" i="5" s="1"/>
  <c r="W1355" i="5"/>
  <c r="V1355" i="5"/>
  <c r="U1355" i="5"/>
  <c r="S1355" i="5"/>
  <c r="R1355" i="5"/>
  <c r="Q1355" i="5"/>
  <c r="P1355" i="5" s="1"/>
  <c r="O1355" i="5"/>
  <c r="N1355" i="5"/>
  <c r="M1355" i="5"/>
  <c r="L1355" i="5" s="1"/>
  <c r="K1355" i="5"/>
  <c r="J1355" i="5"/>
  <c r="I1355" i="5"/>
  <c r="H1355" i="5" s="1"/>
  <c r="G1355" i="5"/>
  <c r="F1355" i="5"/>
  <c r="E1355" i="5"/>
  <c r="X1354" i="5"/>
  <c r="T1354" i="5"/>
  <c r="P1354" i="5"/>
  <c r="L1354" i="5"/>
  <c r="H1354" i="5"/>
  <c r="D1354" i="5"/>
  <c r="X1353" i="5"/>
  <c r="T1353" i="5"/>
  <c r="P1353" i="5"/>
  <c r="L1353" i="5"/>
  <c r="H1353" i="5"/>
  <c r="D1353" i="5"/>
  <c r="AA1352" i="5"/>
  <c r="Z1352" i="5"/>
  <c r="Y1352" i="5"/>
  <c r="X1352" i="5" s="1"/>
  <c r="W1352" i="5"/>
  <c r="V1352" i="5"/>
  <c r="U1352" i="5"/>
  <c r="T1352" i="5" s="1"/>
  <c r="S1352" i="5"/>
  <c r="R1352" i="5"/>
  <c r="Q1352" i="5"/>
  <c r="P1352" i="5" s="1"/>
  <c r="O1352" i="5"/>
  <c r="N1352" i="5"/>
  <c r="M1352" i="5"/>
  <c r="K1352" i="5"/>
  <c r="J1352" i="5"/>
  <c r="I1352" i="5"/>
  <c r="H1352" i="5" s="1"/>
  <c r="G1352" i="5"/>
  <c r="F1352" i="5"/>
  <c r="E1352" i="5"/>
  <c r="D1352" i="5" s="1"/>
  <c r="X1351" i="5"/>
  <c r="T1351" i="5"/>
  <c r="P1351" i="5"/>
  <c r="L1351" i="5"/>
  <c r="H1351" i="5"/>
  <c r="D1351" i="5"/>
  <c r="X1350" i="5"/>
  <c r="T1350" i="5"/>
  <c r="P1350" i="5"/>
  <c r="L1350" i="5"/>
  <c r="H1350" i="5"/>
  <c r="D1350" i="5"/>
  <c r="X1349" i="5"/>
  <c r="T1349" i="5"/>
  <c r="P1349" i="5"/>
  <c r="L1349" i="5"/>
  <c r="H1349" i="5"/>
  <c r="D1349" i="5"/>
  <c r="X1348" i="5"/>
  <c r="T1348" i="5"/>
  <c r="P1348" i="5"/>
  <c r="L1348" i="5"/>
  <c r="H1348" i="5"/>
  <c r="D1348" i="5"/>
  <c r="AA1347" i="5"/>
  <c r="Z1347" i="5"/>
  <c r="Y1347" i="5"/>
  <c r="W1347" i="5"/>
  <c r="V1347" i="5"/>
  <c r="V1342" i="5" s="1"/>
  <c r="U1347" i="5"/>
  <c r="S1347" i="5"/>
  <c r="R1347" i="5"/>
  <c r="R1342" i="5" s="1"/>
  <c r="Q1347" i="5"/>
  <c r="O1347" i="5"/>
  <c r="N1347" i="5"/>
  <c r="M1347" i="5"/>
  <c r="K1347" i="5"/>
  <c r="J1347" i="5"/>
  <c r="I1347" i="5"/>
  <c r="G1347" i="5"/>
  <c r="F1347" i="5"/>
  <c r="F1342" i="5" s="1"/>
  <c r="E1347" i="5"/>
  <c r="X1346" i="5"/>
  <c r="T1346" i="5"/>
  <c r="P1346" i="5"/>
  <c r="L1346" i="5"/>
  <c r="H1346" i="5"/>
  <c r="D1346" i="5"/>
  <c r="X1345" i="5"/>
  <c r="T1345" i="5"/>
  <c r="P1345" i="5"/>
  <c r="L1345" i="5"/>
  <c r="H1345" i="5"/>
  <c r="D1345" i="5"/>
  <c r="X1344" i="5"/>
  <c r="T1344" i="5"/>
  <c r="P1344" i="5"/>
  <c r="L1344" i="5"/>
  <c r="H1344" i="5"/>
  <c r="D1344" i="5"/>
  <c r="AA1343" i="5"/>
  <c r="X1343" i="5" s="1"/>
  <c r="Z1343" i="5"/>
  <c r="Y1343" i="5"/>
  <c r="W1343" i="5"/>
  <c r="V1343" i="5"/>
  <c r="U1343" i="5"/>
  <c r="S1343" i="5"/>
  <c r="P1343" i="5" s="1"/>
  <c r="R1343" i="5"/>
  <c r="Q1343" i="5"/>
  <c r="O1343" i="5"/>
  <c r="N1343" i="5"/>
  <c r="M1343" i="5"/>
  <c r="K1343" i="5"/>
  <c r="H1343" i="5" s="1"/>
  <c r="J1343" i="5"/>
  <c r="I1343" i="5"/>
  <c r="G1343" i="5"/>
  <c r="F1343" i="5"/>
  <c r="E1343" i="5"/>
  <c r="AA1342" i="5"/>
  <c r="S1342" i="5"/>
  <c r="K1342" i="5"/>
  <c r="X1341" i="5"/>
  <c r="T1341" i="5"/>
  <c r="P1341" i="5"/>
  <c r="L1341" i="5"/>
  <c r="H1341" i="5"/>
  <c r="D1341" i="5"/>
  <c r="X1340" i="5"/>
  <c r="T1340" i="5"/>
  <c r="P1340" i="5"/>
  <c r="L1340" i="5"/>
  <c r="H1340" i="5"/>
  <c r="D1340" i="5"/>
  <c r="AA1339" i="5"/>
  <c r="Z1339" i="5"/>
  <c r="Y1339" i="5"/>
  <c r="W1339" i="5"/>
  <c r="V1339" i="5"/>
  <c r="U1339" i="5"/>
  <c r="S1339" i="5"/>
  <c r="P1339" i="5" s="1"/>
  <c r="R1339" i="5"/>
  <c r="Q1339" i="5"/>
  <c r="O1339" i="5"/>
  <c r="L1339" i="5" s="1"/>
  <c r="N1339" i="5"/>
  <c r="M1339" i="5"/>
  <c r="K1339" i="5"/>
  <c r="J1339" i="5"/>
  <c r="I1339" i="5"/>
  <c r="G1339" i="5"/>
  <c r="F1339" i="5"/>
  <c r="E1339" i="5"/>
  <c r="X1338" i="5"/>
  <c r="T1338" i="5"/>
  <c r="P1338" i="5"/>
  <c r="L1338" i="5"/>
  <c r="H1338" i="5"/>
  <c r="D1338" i="5"/>
  <c r="X1337" i="5"/>
  <c r="T1337" i="5"/>
  <c r="P1337" i="5"/>
  <c r="L1337" i="5"/>
  <c r="H1337" i="5"/>
  <c r="D1337" i="5"/>
  <c r="X1336" i="5"/>
  <c r="T1336" i="5"/>
  <c r="P1336" i="5"/>
  <c r="L1336" i="5"/>
  <c r="H1336" i="5"/>
  <c r="D1336" i="5"/>
  <c r="AA1335" i="5"/>
  <c r="Z1335" i="5"/>
  <c r="Z1333" i="5" s="1"/>
  <c r="Y1335" i="5"/>
  <c r="W1335" i="5"/>
  <c r="V1335" i="5"/>
  <c r="V1333" i="5" s="1"/>
  <c r="U1335" i="5"/>
  <c r="T1335" i="5" s="1"/>
  <c r="S1335" i="5"/>
  <c r="R1335" i="5"/>
  <c r="R1333" i="5" s="1"/>
  <c r="Q1335" i="5"/>
  <c r="P1335" i="5" s="1"/>
  <c r="O1335" i="5"/>
  <c r="N1335" i="5"/>
  <c r="N1333" i="5" s="1"/>
  <c r="N1316" i="5" s="1"/>
  <c r="M1335" i="5"/>
  <c r="K1335" i="5"/>
  <c r="J1335" i="5"/>
  <c r="I1335" i="5"/>
  <c r="H1335" i="5" s="1"/>
  <c r="G1335" i="5"/>
  <c r="F1335" i="5"/>
  <c r="E1335" i="5"/>
  <c r="D1335" i="5" s="1"/>
  <c r="X1334" i="5"/>
  <c r="T1334" i="5"/>
  <c r="P1334" i="5"/>
  <c r="L1334" i="5"/>
  <c r="H1334" i="5"/>
  <c r="D1334" i="5"/>
  <c r="AA1333" i="5"/>
  <c r="W1333" i="5"/>
  <c r="S1333" i="5"/>
  <c r="Q1333" i="5"/>
  <c r="O1333" i="5"/>
  <c r="O1316" i="5" s="1"/>
  <c r="M1333" i="5"/>
  <c r="L1333" i="5" s="1"/>
  <c r="K1333" i="5"/>
  <c r="J1333" i="5"/>
  <c r="G1333" i="5"/>
  <c r="F1333" i="5"/>
  <c r="E1333" i="5"/>
  <c r="D1333" i="5" s="1"/>
  <c r="X1332" i="5"/>
  <c r="T1332" i="5"/>
  <c r="P1332" i="5"/>
  <c r="L1332" i="5"/>
  <c r="H1332" i="5"/>
  <c r="D1332" i="5"/>
  <c r="X1331" i="5"/>
  <c r="T1331" i="5"/>
  <c r="P1331" i="5"/>
  <c r="L1331" i="5"/>
  <c r="H1331" i="5"/>
  <c r="D1331" i="5"/>
  <c r="X1330" i="5"/>
  <c r="T1330" i="5"/>
  <c r="P1330" i="5"/>
  <c r="L1330" i="5"/>
  <c r="H1330" i="5"/>
  <c r="D1330" i="5"/>
  <c r="X1329" i="5"/>
  <c r="T1329" i="5"/>
  <c r="P1329" i="5"/>
  <c r="L1329" i="5"/>
  <c r="H1329" i="5"/>
  <c r="D1329" i="5"/>
  <c r="X1328" i="5"/>
  <c r="T1328" i="5"/>
  <c r="P1328" i="5"/>
  <c r="L1328" i="5"/>
  <c r="H1328" i="5"/>
  <c r="D1328" i="5"/>
  <c r="X1327" i="5"/>
  <c r="T1327" i="5"/>
  <c r="P1327" i="5"/>
  <c r="L1327" i="5"/>
  <c r="H1327" i="5"/>
  <c r="D1327" i="5"/>
  <c r="X1326" i="5"/>
  <c r="T1326" i="5"/>
  <c r="P1326" i="5"/>
  <c r="L1326" i="5"/>
  <c r="H1326" i="5"/>
  <c r="D1326" i="5"/>
  <c r="X1325" i="5"/>
  <c r="T1325" i="5"/>
  <c r="P1325" i="5"/>
  <c r="L1325" i="5"/>
  <c r="H1325" i="5"/>
  <c r="D1325" i="5"/>
  <c r="AA1324" i="5"/>
  <c r="Z1324" i="5"/>
  <c r="Y1324" i="5"/>
  <c r="X1324" i="5" s="1"/>
  <c r="W1324" i="5"/>
  <c r="V1324" i="5"/>
  <c r="U1324" i="5"/>
  <c r="T1324" i="5" s="1"/>
  <c r="S1324" i="5"/>
  <c r="R1324" i="5"/>
  <c r="Q1324" i="5"/>
  <c r="P1324" i="5" s="1"/>
  <c r="O1324" i="5"/>
  <c r="N1324" i="5"/>
  <c r="M1324" i="5"/>
  <c r="L1324" i="5" s="1"/>
  <c r="K1324" i="5"/>
  <c r="J1324" i="5"/>
  <c r="I1324" i="5"/>
  <c r="H1324" i="5" s="1"/>
  <c r="G1324" i="5"/>
  <c r="F1324" i="5"/>
  <c r="E1324" i="5"/>
  <c r="D1324" i="5" s="1"/>
  <c r="X1323" i="5"/>
  <c r="T1323" i="5"/>
  <c r="P1323" i="5"/>
  <c r="L1323" i="5"/>
  <c r="H1323" i="5"/>
  <c r="D1323" i="5"/>
  <c r="X1322" i="5"/>
  <c r="T1322" i="5"/>
  <c r="P1322" i="5"/>
  <c r="L1322" i="5"/>
  <c r="H1322" i="5"/>
  <c r="D1322" i="5"/>
  <c r="AA1321" i="5"/>
  <c r="Z1321" i="5"/>
  <c r="Y1321" i="5"/>
  <c r="X1321" i="5" s="1"/>
  <c r="W1321" i="5"/>
  <c r="V1321" i="5"/>
  <c r="U1321" i="5"/>
  <c r="T1321" i="5" s="1"/>
  <c r="S1321" i="5"/>
  <c r="R1321" i="5"/>
  <c r="Q1321" i="5"/>
  <c r="P1321" i="5" s="1"/>
  <c r="O1321" i="5"/>
  <c r="N1321" i="5"/>
  <c r="M1321" i="5"/>
  <c r="L1321" i="5" s="1"/>
  <c r="K1321" i="5"/>
  <c r="J1321" i="5"/>
  <c r="I1321" i="5"/>
  <c r="H1321" i="5" s="1"/>
  <c r="G1321" i="5"/>
  <c r="F1321" i="5"/>
  <c r="E1321" i="5"/>
  <c r="D1321" i="5" s="1"/>
  <c r="AA1320" i="5"/>
  <c r="Z1320" i="5"/>
  <c r="W1320" i="5"/>
  <c r="V1320" i="5"/>
  <c r="U1320" i="5"/>
  <c r="T1320" i="5" s="1"/>
  <c r="S1320" i="5"/>
  <c r="R1320" i="5"/>
  <c r="Q1320" i="5"/>
  <c r="P1320" i="5" s="1"/>
  <c r="O1320" i="5"/>
  <c r="N1320" i="5"/>
  <c r="K1320" i="5"/>
  <c r="J1320" i="5"/>
  <c r="G1320" i="5"/>
  <c r="F1320" i="5"/>
  <c r="E1320" i="5"/>
  <c r="D1320" i="5" s="1"/>
  <c r="AA1319" i="5"/>
  <c r="Z1319" i="5"/>
  <c r="W1319" i="5"/>
  <c r="V1319" i="5"/>
  <c r="S1319" i="5"/>
  <c r="R1319" i="5"/>
  <c r="O1319" i="5"/>
  <c r="N1319" i="5"/>
  <c r="K1319" i="5"/>
  <c r="J1319" i="5"/>
  <c r="G1319" i="5"/>
  <c r="F1319" i="5"/>
  <c r="X1318" i="5"/>
  <c r="T1318" i="5"/>
  <c r="P1318" i="5"/>
  <c r="L1318" i="5"/>
  <c r="H1318" i="5"/>
  <c r="D1318" i="5"/>
  <c r="X1317" i="5"/>
  <c r="T1317" i="5"/>
  <c r="P1317" i="5"/>
  <c r="L1317" i="5"/>
  <c r="H1317" i="5"/>
  <c r="D1317" i="5"/>
  <c r="Z1316" i="5"/>
  <c r="V1316" i="5"/>
  <c r="R1316" i="5"/>
  <c r="J1316" i="5"/>
  <c r="F1316" i="5"/>
  <c r="X1315" i="5"/>
  <c r="T1315" i="5"/>
  <c r="P1315" i="5"/>
  <c r="L1315" i="5"/>
  <c r="H1315" i="5"/>
  <c r="D1315" i="5"/>
  <c r="X1314" i="5"/>
  <c r="T1314" i="5"/>
  <c r="P1314" i="5"/>
  <c r="L1314" i="5"/>
  <c r="H1314" i="5"/>
  <c r="D1314" i="5"/>
  <c r="X1313" i="5"/>
  <c r="T1313" i="5"/>
  <c r="P1313" i="5"/>
  <c r="L1313" i="5"/>
  <c r="H1313" i="5"/>
  <c r="D1313" i="5"/>
  <c r="X1312" i="5"/>
  <c r="T1312" i="5"/>
  <c r="P1312" i="5"/>
  <c r="L1312" i="5"/>
  <c r="H1312" i="5"/>
  <c r="D1312" i="5"/>
  <c r="X1311" i="5"/>
  <c r="T1311" i="5"/>
  <c r="P1311" i="5"/>
  <c r="L1311" i="5"/>
  <c r="H1311" i="5"/>
  <c r="D1311" i="5"/>
  <c r="X1310" i="5"/>
  <c r="T1310" i="5"/>
  <c r="P1310" i="5"/>
  <c r="L1310" i="5"/>
  <c r="H1310" i="5"/>
  <c r="D1310" i="5"/>
  <c r="AA1309" i="5"/>
  <c r="Z1309" i="5"/>
  <c r="Z1307" i="5" s="1"/>
  <c r="Y1309" i="5"/>
  <c r="W1309" i="5"/>
  <c r="V1309" i="5"/>
  <c r="V1307" i="5" s="1"/>
  <c r="U1309" i="5"/>
  <c r="S1309" i="5"/>
  <c r="R1309" i="5"/>
  <c r="R1307" i="5" s="1"/>
  <c r="Q1309" i="5"/>
  <c r="O1309" i="5"/>
  <c r="N1309" i="5"/>
  <c r="N1307" i="5" s="1"/>
  <c r="M1309" i="5"/>
  <c r="K1309" i="5"/>
  <c r="J1309" i="5"/>
  <c r="J1307" i="5" s="1"/>
  <c r="I1309" i="5"/>
  <c r="G1309" i="5"/>
  <c r="F1309" i="5"/>
  <c r="F1307" i="5" s="1"/>
  <c r="E1309" i="5"/>
  <c r="X1308" i="5"/>
  <c r="T1308" i="5"/>
  <c r="P1308" i="5"/>
  <c r="L1308" i="5"/>
  <c r="H1308" i="5"/>
  <c r="D1308" i="5"/>
  <c r="AA1307" i="5"/>
  <c r="AA1295" i="5" s="1"/>
  <c r="W1307" i="5"/>
  <c r="W1295" i="5" s="1"/>
  <c r="S1307" i="5"/>
  <c r="S1295" i="5" s="1"/>
  <c r="O1307" i="5"/>
  <c r="O1295" i="5" s="1"/>
  <c r="K1307" i="5"/>
  <c r="K1295" i="5" s="1"/>
  <c r="G1307" i="5"/>
  <c r="G1295" i="5" s="1"/>
  <c r="X1306" i="5"/>
  <c r="T1306" i="5"/>
  <c r="P1306" i="5"/>
  <c r="L1306" i="5"/>
  <c r="H1306" i="5"/>
  <c r="D1306" i="5"/>
  <c r="X1305" i="5"/>
  <c r="T1305" i="5"/>
  <c r="P1305" i="5"/>
  <c r="L1305" i="5"/>
  <c r="H1305" i="5"/>
  <c r="D1305" i="5"/>
  <c r="X1304" i="5"/>
  <c r="T1304" i="5"/>
  <c r="P1304" i="5"/>
  <c r="L1304" i="5"/>
  <c r="H1304" i="5"/>
  <c r="D1304" i="5"/>
  <c r="AA1303" i="5"/>
  <c r="Z1303" i="5"/>
  <c r="Z1295" i="5" s="1"/>
  <c r="Y1303" i="5"/>
  <c r="W1303" i="5"/>
  <c r="V1303" i="5"/>
  <c r="V1295" i="5" s="1"/>
  <c r="U1303" i="5"/>
  <c r="T1303" i="5" s="1"/>
  <c r="S1303" i="5"/>
  <c r="R1303" i="5"/>
  <c r="Q1303" i="5"/>
  <c r="P1303" i="5" s="1"/>
  <c r="O1303" i="5"/>
  <c r="N1303" i="5"/>
  <c r="M1303" i="5"/>
  <c r="K1303" i="5"/>
  <c r="J1303" i="5"/>
  <c r="J1295" i="5" s="1"/>
  <c r="I1303" i="5"/>
  <c r="G1303" i="5"/>
  <c r="F1303" i="5"/>
  <c r="F1295" i="5" s="1"/>
  <c r="E1303" i="5"/>
  <c r="D1303" i="5" s="1"/>
  <c r="X1302" i="5"/>
  <c r="T1302" i="5"/>
  <c r="P1302" i="5"/>
  <c r="L1302" i="5"/>
  <c r="H1302" i="5"/>
  <c r="D1302" i="5"/>
  <c r="X1301" i="5"/>
  <c r="T1301" i="5"/>
  <c r="P1301" i="5"/>
  <c r="L1301" i="5"/>
  <c r="H1301" i="5"/>
  <c r="D1301" i="5"/>
  <c r="X1300" i="5"/>
  <c r="T1300" i="5"/>
  <c r="P1300" i="5"/>
  <c r="L1300" i="5"/>
  <c r="H1300" i="5"/>
  <c r="D1300" i="5"/>
  <c r="X1299" i="5"/>
  <c r="T1299" i="5"/>
  <c r="P1299" i="5"/>
  <c r="L1299" i="5"/>
  <c r="H1299" i="5"/>
  <c r="D1299" i="5"/>
  <c r="X1298" i="5"/>
  <c r="T1298" i="5"/>
  <c r="P1298" i="5"/>
  <c r="L1298" i="5"/>
  <c r="H1298" i="5"/>
  <c r="D1298" i="5"/>
  <c r="X1297" i="5"/>
  <c r="T1297" i="5"/>
  <c r="P1297" i="5"/>
  <c r="L1297" i="5"/>
  <c r="H1297" i="5"/>
  <c r="D1297" i="5"/>
  <c r="AA1296" i="5"/>
  <c r="Z1296" i="5"/>
  <c r="Y1296" i="5"/>
  <c r="X1296" i="5" s="1"/>
  <c r="W1296" i="5"/>
  <c r="V1296" i="5"/>
  <c r="U1296" i="5"/>
  <c r="S1296" i="5"/>
  <c r="R1296" i="5"/>
  <c r="R1295" i="5" s="1"/>
  <c r="Q1296" i="5"/>
  <c r="O1296" i="5"/>
  <c r="N1296" i="5"/>
  <c r="N1295" i="5" s="1"/>
  <c r="M1296" i="5"/>
  <c r="L1296" i="5" s="1"/>
  <c r="K1296" i="5"/>
  <c r="J1296" i="5"/>
  <c r="I1296" i="5"/>
  <c r="H1296" i="5" s="1"/>
  <c r="G1296" i="5"/>
  <c r="F1296" i="5"/>
  <c r="E1296" i="5"/>
  <c r="X1294" i="5"/>
  <c r="T1294" i="5"/>
  <c r="P1294" i="5"/>
  <c r="L1294" i="5"/>
  <c r="H1294" i="5"/>
  <c r="D1294" i="5"/>
  <c r="X1293" i="5"/>
  <c r="T1293" i="5"/>
  <c r="P1293" i="5"/>
  <c r="L1293" i="5"/>
  <c r="H1293" i="5"/>
  <c r="D1293" i="5"/>
  <c r="AA1292" i="5"/>
  <c r="Z1292" i="5"/>
  <c r="Y1292" i="5"/>
  <c r="W1292" i="5"/>
  <c r="V1292" i="5"/>
  <c r="U1292" i="5"/>
  <c r="T1292" i="5" s="1"/>
  <c r="S1292" i="5"/>
  <c r="R1292" i="5"/>
  <c r="Q1292" i="5"/>
  <c r="P1292" i="5" s="1"/>
  <c r="O1292" i="5"/>
  <c r="N1292" i="5"/>
  <c r="M1292" i="5"/>
  <c r="K1292" i="5"/>
  <c r="J1292" i="5"/>
  <c r="I1292" i="5"/>
  <c r="G1292" i="5"/>
  <c r="F1292" i="5"/>
  <c r="E1292" i="5"/>
  <c r="D1292" i="5" s="1"/>
  <c r="X1291" i="5"/>
  <c r="T1291" i="5"/>
  <c r="P1291" i="5"/>
  <c r="L1291" i="5"/>
  <c r="H1291" i="5"/>
  <c r="D1291" i="5"/>
  <c r="X1290" i="5"/>
  <c r="T1290" i="5"/>
  <c r="P1290" i="5"/>
  <c r="L1290" i="5"/>
  <c r="H1290" i="5"/>
  <c r="D1290" i="5"/>
  <c r="AA1289" i="5"/>
  <c r="Z1289" i="5"/>
  <c r="Y1289" i="5"/>
  <c r="W1289" i="5"/>
  <c r="V1289" i="5"/>
  <c r="U1289" i="5"/>
  <c r="S1289" i="5"/>
  <c r="R1289" i="5"/>
  <c r="R1284" i="5" s="1"/>
  <c r="Q1289" i="5"/>
  <c r="O1289" i="5"/>
  <c r="N1289" i="5"/>
  <c r="N1284" i="5" s="1"/>
  <c r="M1289" i="5"/>
  <c r="K1289" i="5"/>
  <c r="J1289" i="5"/>
  <c r="I1289" i="5"/>
  <c r="G1289" i="5"/>
  <c r="F1289" i="5"/>
  <c r="E1289" i="5"/>
  <c r="X1288" i="5"/>
  <c r="T1288" i="5"/>
  <c r="P1288" i="5"/>
  <c r="L1288" i="5"/>
  <c r="H1288" i="5"/>
  <c r="D1288" i="5"/>
  <c r="X1287" i="5"/>
  <c r="T1287" i="5"/>
  <c r="P1287" i="5"/>
  <c r="L1287" i="5"/>
  <c r="H1287" i="5"/>
  <c r="D1287" i="5"/>
  <c r="X1286" i="5"/>
  <c r="T1286" i="5"/>
  <c r="P1286" i="5"/>
  <c r="L1286" i="5"/>
  <c r="H1286" i="5"/>
  <c r="D1286" i="5"/>
  <c r="AA1285" i="5"/>
  <c r="Z1285" i="5"/>
  <c r="Y1285" i="5"/>
  <c r="X1285" i="5"/>
  <c r="W1285" i="5"/>
  <c r="V1285" i="5"/>
  <c r="U1285" i="5"/>
  <c r="T1285" i="5"/>
  <c r="S1285" i="5"/>
  <c r="R1285" i="5"/>
  <c r="Q1285" i="5"/>
  <c r="P1285" i="5"/>
  <c r="O1285" i="5"/>
  <c r="N1285" i="5"/>
  <c r="M1285" i="5"/>
  <c r="L1285" i="5"/>
  <c r="K1285" i="5"/>
  <c r="J1285" i="5"/>
  <c r="I1285" i="5"/>
  <c r="H1285" i="5"/>
  <c r="G1285" i="5"/>
  <c r="F1285" i="5"/>
  <c r="E1285" i="5"/>
  <c r="D1285" i="5"/>
  <c r="AA1284" i="5"/>
  <c r="W1284" i="5"/>
  <c r="S1284" i="5"/>
  <c r="O1284" i="5"/>
  <c r="K1284" i="5"/>
  <c r="G1284" i="5"/>
  <c r="X1283" i="5"/>
  <c r="T1283" i="5"/>
  <c r="P1283" i="5"/>
  <c r="L1283" i="5"/>
  <c r="H1283" i="5"/>
  <c r="D1283" i="5"/>
  <c r="X1282" i="5"/>
  <c r="T1282" i="5"/>
  <c r="P1282" i="5"/>
  <c r="L1282" i="5"/>
  <c r="H1282" i="5"/>
  <c r="D1282" i="5"/>
  <c r="X1281" i="5"/>
  <c r="T1281" i="5"/>
  <c r="P1281" i="5"/>
  <c r="L1281" i="5"/>
  <c r="H1281" i="5"/>
  <c r="D1281" i="5"/>
  <c r="AA1280" i="5"/>
  <c r="Z1280" i="5"/>
  <c r="Y1280" i="5"/>
  <c r="W1280" i="5"/>
  <c r="V1280" i="5"/>
  <c r="U1280" i="5"/>
  <c r="T1280" i="5" s="1"/>
  <c r="S1280" i="5"/>
  <c r="R1280" i="5"/>
  <c r="Q1280" i="5"/>
  <c r="P1280" i="5" s="1"/>
  <c r="O1280" i="5"/>
  <c r="N1280" i="5"/>
  <c r="M1280" i="5"/>
  <c r="K1280" i="5"/>
  <c r="J1280" i="5"/>
  <c r="I1280" i="5"/>
  <c r="G1280" i="5"/>
  <c r="F1280" i="5"/>
  <c r="E1280" i="5"/>
  <c r="D1280" i="5" s="1"/>
  <c r="X1279" i="5"/>
  <c r="T1279" i="5"/>
  <c r="P1279" i="5"/>
  <c r="L1279" i="5"/>
  <c r="H1279" i="5"/>
  <c r="X1278" i="5"/>
  <c r="T1278" i="5"/>
  <c r="P1278" i="5"/>
  <c r="L1278" i="5"/>
  <c r="H1278" i="5"/>
  <c r="D1278" i="5"/>
  <c r="AA1277" i="5"/>
  <c r="Z1277" i="5"/>
  <c r="Y1277" i="5"/>
  <c r="X1277" i="5" s="1"/>
  <c r="W1277" i="5"/>
  <c r="V1277" i="5"/>
  <c r="U1277" i="5"/>
  <c r="S1277" i="5"/>
  <c r="R1277" i="5"/>
  <c r="Q1277" i="5"/>
  <c r="O1277" i="5"/>
  <c r="N1277" i="5"/>
  <c r="M1277" i="5"/>
  <c r="L1277" i="5" s="1"/>
  <c r="K1277" i="5"/>
  <c r="J1277" i="5"/>
  <c r="I1277" i="5"/>
  <c r="H1277" i="5" s="1"/>
  <c r="G1277" i="5"/>
  <c r="F1277" i="5"/>
  <c r="E1277" i="5"/>
  <c r="X1276" i="5"/>
  <c r="T1276" i="5"/>
  <c r="P1276" i="5"/>
  <c r="L1276" i="5"/>
  <c r="H1276" i="5"/>
  <c r="D1276" i="5"/>
  <c r="X1275" i="5"/>
  <c r="T1275" i="5"/>
  <c r="P1275" i="5"/>
  <c r="L1275" i="5"/>
  <c r="H1275" i="5"/>
  <c r="D1275" i="5"/>
  <c r="AA1274" i="5"/>
  <c r="Z1274" i="5"/>
  <c r="Y1274" i="5"/>
  <c r="W1274" i="5"/>
  <c r="V1274" i="5"/>
  <c r="U1274" i="5"/>
  <c r="T1274" i="5" s="1"/>
  <c r="S1274" i="5"/>
  <c r="R1274" i="5"/>
  <c r="Q1274" i="5"/>
  <c r="P1274" i="5" s="1"/>
  <c r="O1274" i="5"/>
  <c r="N1274" i="5"/>
  <c r="M1274" i="5"/>
  <c r="K1274" i="5"/>
  <c r="J1274" i="5"/>
  <c r="I1274" i="5"/>
  <c r="G1274" i="5"/>
  <c r="F1274" i="5"/>
  <c r="E1274" i="5"/>
  <c r="D1274" i="5" s="1"/>
  <c r="X1273" i="5"/>
  <c r="T1273" i="5"/>
  <c r="P1273" i="5"/>
  <c r="L1273" i="5"/>
  <c r="H1273" i="5"/>
  <c r="D1273" i="5"/>
  <c r="X1272" i="5"/>
  <c r="T1272" i="5"/>
  <c r="P1272" i="5"/>
  <c r="L1272" i="5"/>
  <c r="H1272" i="5"/>
  <c r="D1272" i="5"/>
  <c r="X1271" i="5"/>
  <c r="T1271" i="5"/>
  <c r="P1271" i="5"/>
  <c r="L1271" i="5"/>
  <c r="H1271" i="5"/>
  <c r="D1271" i="5"/>
  <c r="AA1270" i="5"/>
  <c r="X1270" i="5" s="1"/>
  <c r="Z1270" i="5"/>
  <c r="Y1270" i="5"/>
  <c r="W1270" i="5"/>
  <c r="T1270" i="5" s="1"/>
  <c r="V1270" i="5"/>
  <c r="U1270" i="5"/>
  <c r="S1270" i="5"/>
  <c r="P1270" i="5" s="1"/>
  <c r="R1270" i="5"/>
  <c r="Q1270" i="5"/>
  <c r="O1270" i="5"/>
  <c r="L1270" i="5" s="1"/>
  <c r="N1270" i="5"/>
  <c r="M1270" i="5"/>
  <c r="K1270" i="5"/>
  <c r="H1270" i="5" s="1"/>
  <c r="J1270" i="5"/>
  <c r="I1270" i="5"/>
  <c r="G1270" i="5"/>
  <c r="D1270" i="5" s="1"/>
  <c r="F1270" i="5"/>
  <c r="E1270" i="5"/>
  <c r="X1269" i="5"/>
  <c r="T1269" i="5"/>
  <c r="P1269" i="5"/>
  <c r="L1269" i="5"/>
  <c r="H1269" i="5"/>
  <c r="D1269" i="5"/>
  <c r="X1268" i="5"/>
  <c r="T1268" i="5"/>
  <c r="P1268" i="5"/>
  <c r="L1268" i="5"/>
  <c r="H1268" i="5"/>
  <c r="D1268" i="5"/>
  <c r="X1267" i="5"/>
  <c r="T1267" i="5"/>
  <c r="P1267" i="5"/>
  <c r="L1267" i="5"/>
  <c r="H1267" i="5"/>
  <c r="D1267" i="5"/>
  <c r="AA1266" i="5"/>
  <c r="Z1266" i="5"/>
  <c r="Y1266" i="5"/>
  <c r="W1266" i="5"/>
  <c r="V1266" i="5"/>
  <c r="U1266" i="5"/>
  <c r="S1266" i="5"/>
  <c r="R1266" i="5"/>
  <c r="Q1266" i="5"/>
  <c r="O1266" i="5"/>
  <c r="N1266" i="5"/>
  <c r="M1266" i="5"/>
  <c r="K1266" i="5"/>
  <c r="J1266" i="5"/>
  <c r="I1266" i="5"/>
  <c r="G1266" i="5"/>
  <c r="F1266" i="5"/>
  <c r="E1266" i="5"/>
  <c r="X1265" i="5"/>
  <c r="T1265" i="5"/>
  <c r="P1265" i="5"/>
  <c r="L1265" i="5"/>
  <c r="H1265" i="5"/>
  <c r="X1264" i="5"/>
  <c r="T1264" i="5"/>
  <c r="P1264" i="5"/>
  <c r="L1264" i="5"/>
  <c r="H1264" i="5"/>
  <c r="D1264" i="5"/>
  <c r="X1263" i="5"/>
  <c r="T1263" i="5"/>
  <c r="P1263" i="5"/>
  <c r="L1263" i="5"/>
  <c r="H1263" i="5"/>
  <c r="D1263" i="5"/>
  <c r="AA1262" i="5"/>
  <c r="AA1261" i="5" s="1"/>
  <c r="AA1260" i="5" s="1"/>
  <c r="Z1262" i="5"/>
  <c r="Y1262" i="5"/>
  <c r="W1262" i="5"/>
  <c r="W1261" i="5" s="1"/>
  <c r="W1260" i="5" s="1"/>
  <c r="V1262" i="5"/>
  <c r="T1262" i="5" s="1"/>
  <c r="U1262" i="5"/>
  <c r="S1262" i="5"/>
  <c r="R1262" i="5"/>
  <c r="P1262" i="5" s="1"/>
  <c r="Q1262" i="5"/>
  <c r="O1262" i="5"/>
  <c r="N1262" i="5"/>
  <c r="M1262" i="5"/>
  <c r="K1262" i="5"/>
  <c r="K1261" i="5" s="1"/>
  <c r="K1260" i="5" s="1"/>
  <c r="J1262" i="5"/>
  <c r="I1262" i="5"/>
  <c r="G1262" i="5"/>
  <c r="G1261" i="5" s="1"/>
  <c r="G1260" i="5" s="1"/>
  <c r="F1262" i="5"/>
  <c r="D1262" i="5" s="1"/>
  <c r="E1262" i="5"/>
  <c r="Z1261" i="5"/>
  <c r="Z1260" i="5" s="1"/>
  <c r="Y1261" i="5"/>
  <c r="U1261" i="5"/>
  <c r="S1261" i="5"/>
  <c r="Q1261" i="5"/>
  <c r="O1261" i="5"/>
  <c r="O1260" i="5" s="1"/>
  <c r="O1254" i="5" s="1"/>
  <c r="N1261" i="5"/>
  <c r="L1261" i="5" s="1"/>
  <c r="M1261" i="5"/>
  <c r="J1261" i="5"/>
  <c r="I1261" i="5"/>
  <c r="E1261" i="5"/>
  <c r="S1260" i="5"/>
  <c r="X1259" i="5"/>
  <c r="T1259" i="5"/>
  <c r="P1259" i="5"/>
  <c r="L1259" i="5"/>
  <c r="H1259" i="5"/>
  <c r="D1259" i="5"/>
  <c r="X1258" i="5"/>
  <c r="T1258" i="5"/>
  <c r="P1258" i="5"/>
  <c r="L1258" i="5"/>
  <c r="H1258" i="5"/>
  <c r="D1258" i="5"/>
  <c r="X1257" i="5"/>
  <c r="T1257" i="5"/>
  <c r="P1257" i="5"/>
  <c r="L1257" i="5"/>
  <c r="H1257" i="5"/>
  <c r="D1257" i="5"/>
  <c r="X1256" i="5"/>
  <c r="T1256" i="5"/>
  <c r="P1256" i="5"/>
  <c r="L1256" i="5"/>
  <c r="H1256" i="5"/>
  <c r="D1256" i="5"/>
  <c r="AA1255" i="5"/>
  <c r="Z1255" i="5"/>
  <c r="Y1255" i="5"/>
  <c r="W1255" i="5"/>
  <c r="V1255" i="5"/>
  <c r="T1255" i="5" s="1"/>
  <c r="U1255" i="5"/>
  <c r="S1255" i="5"/>
  <c r="R1255" i="5"/>
  <c r="P1255" i="5" s="1"/>
  <c r="Q1255" i="5"/>
  <c r="O1255" i="5"/>
  <c r="N1255" i="5"/>
  <c r="M1255" i="5"/>
  <c r="K1255" i="5"/>
  <c r="J1255" i="5"/>
  <c r="I1255" i="5"/>
  <c r="G1255" i="5"/>
  <c r="F1255" i="5"/>
  <c r="D1255" i="5" s="1"/>
  <c r="E1255" i="5"/>
  <c r="K1254" i="5" l="1"/>
  <c r="AA1254" i="5"/>
  <c r="S1254" i="5"/>
  <c r="L1266" i="5"/>
  <c r="M1260" i="5"/>
  <c r="H1309" i="5"/>
  <c r="I1307" i="5"/>
  <c r="X1309" i="5"/>
  <c r="Y1307" i="5"/>
  <c r="X1335" i="5"/>
  <c r="Y1333" i="5"/>
  <c r="X1333" i="5" s="1"/>
  <c r="D1343" i="5"/>
  <c r="G1342" i="5"/>
  <c r="G1360" i="5"/>
  <c r="D1373" i="5"/>
  <c r="W1360" i="5"/>
  <c r="T1360" i="5" s="1"/>
  <c r="T1373" i="5"/>
  <c r="H1394" i="5"/>
  <c r="I1377" i="5"/>
  <c r="H1377" i="5" s="1"/>
  <c r="X1394" i="5"/>
  <c r="Y1377" i="5"/>
  <c r="X1377" i="5" s="1"/>
  <c r="N1260" i="5"/>
  <c r="N1254" i="5" s="1"/>
  <c r="H1261" i="5"/>
  <c r="H1266" i="5"/>
  <c r="I1260" i="5"/>
  <c r="X1266" i="5"/>
  <c r="Y1260" i="5"/>
  <c r="I1333" i="5"/>
  <c r="H1333" i="5" s="1"/>
  <c r="H1255" i="5"/>
  <c r="X1255" i="5"/>
  <c r="J1260" i="5"/>
  <c r="R1261" i="5"/>
  <c r="H1262" i="5"/>
  <c r="X1262" i="5"/>
  <c r="P1266" i="5"/>
  <c r="Q1260" i="5"/>
  <c r="H1274" i="5"/>
  <c r="X1274" i="5"/>
  <c r="P1277" i="5"/>
  <c r="H1280" i="5"/>
  <c r="X1280" i="5"/>
  <c r="F1284" i="5"/>
  <c r="P1289" i="5"/>
  <c r="Q1284" i="5"/>
  <c r="P1284" i="5" s="1"/>
  <c r="V1284" i="5"/>
  <c r="H1292" i="5"/>
  <c r="X1292" i="5"/>
  <c r="P1296" i="5"/>
  <c r="H1303" i="5"/>
  <c r="X1303" i="5"/>
  <c r="L1309" i="5"/>
  <c r="M1307" i="5"/>
  <c r="L1307" i="5" s="1"/>
  <c r="Q1319" i="5"/>
  <c r="I1320" i="5"/>
  <c r="Y1320" i="5"/>
  <c r="S1316" i="5"/>
  <c r="G1316" i="5"/>
  <c r="G1254" i="5" s="1"/>
  <c r="D1339" i="5"/>
  <c r="T1339" i="5"/>
  <c r="W1316" i="5"/>
  <c r="W1254" i="5" s="1"/>
  <c r="P1347" i="5"/>
  <c r="Q1342" i="5"/>
  <c r="P1342" i="5" s="1"/>
  <c r="K1360" i="5"/>
  <c r="H1373" i="5"/>
  <c r="AA1360" i="5"/>
  <c r="X1373" i="5"/>
  <c r="L1289" i="5"/>
  <c r="M1284" i="5"/>
  <c r="L1284" i="5" s="1"/>
  <c r="T1343" i="5"/>
  <c r="W1342" i="5"/>
  <c r="X1261" i="5"/>
  <c r="H1289" i="5"/>
  <c r="I1284" i="5"/>
  <c r="X1289" i="5"/>
  <c r="Y1284" i="5"/>
  <c r="D1309" i="5"/>
  <c r="E1307" i="5"/>
  <c r="D1307" i="5" s="1"/>
  <c r="T1309" i="5"/>
  <c r="U1307" i="5"/>
  <c r="T1307" i="5" s="1"/>
  <c r="H1361" i="5"/>
  <c r="I1360" i="5"/>
  <c r="H1360" i="5" s="1"/>
  <c r="X1361" i="5"/>
  <c r="Y1360" i="5"/>
  <c r="P1366" i="5"/>
  <c r="Q1360" i="5"/>
  <c r="S1360" i="5"/>
  <c r="P1373" i="5"/>
  <c r="L1255" i="5"/>
  <c r="F1261" i="5"/>
  <c r="V1261" i="5"/>
  <c r="L1262" i="5"/>
  <c r="D1266" i="5"/>
  <c r="E1260" i="5"/>
  <c r="T1266" i="5"/>
  <c r="U1260" i="5"/>
  <c r="L1274" i="5"/>
  <c r="D1277" i="5"/>
  <c r="T1277" i="5"/>
  <c r="L1280" i="5"/>
  <c r="D1289" i="5"/>
  <c r="E1284" i="5"/>
  <c r="J1284" i="5"/>
  <c r="T1289" i="5"/>
  <c r="U1284" i="5"/>
  <c r="Z1284" i="5"/>
  <c r="Z1254" i="5" s="1"/>
  <c r="L1292" i="5"/>
  <c r="M1295" i="5"/>
  <c r="L1295" i="5" s="1"/>
  <c r="U1295" i="5"/>
  <c r="T1295" i="5" s="1"/>
  <c r="D1296" i="5"/>
  <c r="T1296" i="5"/>
  <c r="L1303" i="5"/>
  <c r="P1309" i="5"/>
  <c r="Q1307" i="5"/>
  <c r="E1319" i="5"/>
  <c r="U1319" i="5"/>
  <c r="M1320" i="5"/>
  <c r="P1333" i="5"/>
  <c r="H1339" i="5"/>
  <c r="K1316" i="5"/>
  <c r="AA1316" i="5"/>
  <c r="X1339" i="5"/>
  <c r="L1343" i="5"/>
  <c r="O1342" i="5"/>
  <c r="O1360" i="5"/>
  <c r="L1360" i="5" s="1"/>
  <c r="L1373" i="5"/>
  <c r="P1378" i="5"/>
  <c r="Q1377" i="5"/>
  <c r="P1377" i="5" s="1"/>
  <c r="L1347" i="5"/>
  <c r="M1342" i="5"/>
  <c r="L1342" i="5" s="1"/>
  <c r="U1333" i="5"/>
  <c r="T1333" i="5" s="1"/>
  <c r="H1347" i="5"/>
  <c r="I1342" i="5"/>
  <c r="H1342" i="5" s="1"/>
  <c r="N1342" i="5"/>
  <c r="X1347" i="5"/>
  <c r="Y1342" i="5"/>
  <c r="X1342" i="5" s="1"/>
  <c r="P1394" i="5"/>
  <c r="H1397" i="5"/>
  <c r="D1360" i="5"/>
  <c r="L1335" i="5"/>
  <c r="D1347" i="5"/>
  <c r="E1342" i="5"/>
  <c r="D1342" i="5" s="1"/>
  <c r="J1342" i="5"/>
  <c r="T1347" i="5"/>
  <c r="U1342" i="5"/>
  <c r="Z1342" i="5"/>
  <c r="L1352" i="5"/>
  <c r="D1355" i="5"/>
  <c r="T1355" i="5"/>
  <c r="L1361" i="5"/>
  <c r="D1366" i="5"/>
  <c r="T1366" i="5"/>
  <c r="L1369" i="5"/>
  <c r="E1377" i="5"/>
  <c r="D1377" i="5" s="1"/>
  <c r="M1377" i="5"/>
  <c r="L1377" i="5" s="1"/>
  <c r="U1377" i="5"/>
  <c r="T1377" i="5" s="1"/>
  <c r="D1378" i="5"/>
  <c r="T1378" i="5"/>
  <c r="D1388" i="5"/>
  <c r="H1388" i="5"/>
  <c r="L1394" i="5"/>
  <c r="D1397" i="5"/>
  <c r="T1261" i="5" l="1"/>
  <c r="V1260" i="5"/>
  <c r="V1254" i="5" s="1"/>
  <c r="D1284" i="5"/>
  <c r="D1261" i="5"/>
  <c r="F1260" i="5"/>
  <c r="F1254" i="5" s="1"/>
  <c r="P1360" i="5"/>
  <c r="H1284" i="5"/>
  <c r="X1260" i="5"/>
  <c r="T1319" i="5"/>
  <c r="U1316" i="5"/>
  <c r="T1316" i="5" s="1"/>
  <c r="T1284" i="5"/>
  <c r="P1261" i="5"/>
  <c r="R1260" i="5"/>
  <c r="R1254" i="5" s="1"/>
  <c r="P1307" i="5"/>
  <c r="Q1295" i="5"/>
  <c r="P1295" i="5" s="1"/>
  <c r="H1320" i="5"/>
  <c r="I1319" i="5"/>
  <c r="L1320" i="5"/>
  <c r="M1319" i="5"/>
  <c r="E1254" i="5"/>
  <c r="D1260" i="5"/>
  <c r="P1319" i="5"/>
  <c r="Q1316" i="5"/>
  <c r="P1316" i="5" s="1"/>
  <c r="H1307" i="5"/>
  <c r="I1295" i="5"/>
  <c r="H1295" i="5" s="1"/>
  <c r="T1342" i="5"/>
  <c r="D1319" i="5"/>
  <c r="E1316" i="5"/>
  <c r="D1316" i="5" s="1"/>
  <c r="E1295" i="5"/>
  <c r="D1295" i="5" s="1"/>
  <c r="U1254" i="5"/>
  <c r="T1260" i="5"/>
  <c r="X1360" i="5"/>
  <c r="X1284" i="5"/>
  <c r="X1320" i="5"/>
  <c r="Y1319" i="5"/>
  <c r="J1254" i="5"/>
  <c r="H1260" i="5"/>
  <c r="X1307" i="5"/>
  <c r="Y1295" i="5"/>
  <c r="X1295" i="5" s="1"/>
  <c r="L1260" i="5"/>
  <c r="X1319" i="5" l="1"/>
  <c r="Y1316" i="5"/>
  <c r="D1254" i="5"/>
  <c r="D1399" i="5"/>
  <c r="T1254" i="5"/>
  <c r="L1319" i="5"/>
  <c r="M1316" i="5"/>
  <c r="P1260" i="5"/>
  <c r="H1319" i="5"/>
  <c r="I1316" i="5"/>
  <c r="H1316" i="5" s="1"/>
  <c r="Q1254" i="5"/>
  <c r="L1316" i="5" l="1"/>
  <c r="M1254" i="5"/>
  <c r="X1316" i="5"/>
  <c r="Y1254" i="5"/>
  <c r="P1254" i="5"/>
  <c r="I1254" i="5"/>
  <c r="L1254" i="5" l="1"/>
  <c r="X1254" i="5"/>
  <c r="H1399" i="5"/>
  <c r="H1254" i="5"/>
  <c r="X1253" i="5" l="1"/>
  <c r="T1253" i="5"/>
  <c r="P1253" i="5"/>
  <c r="L1253" i="5"/>
  <c r="H1253" i="5"/>
  <c r="D1253" i="5"/>
  <c r="AA1252" i="5"/>
  <c r="Z1252" i="5"/>
  <c r="Y1252" i="5"/>
  <c r="X1252" i="5" s="1"/>
  <c r="W1252" i="5"/>
  <c r="V1252" i="5"/>
  <c r="V1231" i="5" s="1"/>
  <c r="U1252" i="5"/>
  <c r="T1252" i="5" s="1"/>
  <c r="S1252" i="5"/>
  <c r="R1252" i="5"/>
  <c r="Q1252" i="5"/>
  <c r="P1252" i="5" s="1"/>
  <c r="O1252" i="5"/>
  <c r="N1252" i="5"/>
  <c r="N1231" i="5" s="1"/>
  <c r="M1252" i="5"/>
  <c r="L1252" i="5" s="1"/>
  <c r="K1252" i="5"/>
  <c r="J1252" i="5"/>
  <c r="I1252" i="5"/>
  <c r="H1252" i="5" s="1"/>
  <c r="G1252" i="5"/>
  <c r="F1252" i="5"/>
  <c r="E1252" i="5"/>
  <c r="D1252" i="5" s="1"/>
  <c r="X1251" i="5"/>
  <c r="T1251" i="5"/>
  <c r="P1251" i="5"/>
  <c r="L1251" i="5"/>
  <c r="H1251" i="5"/>
  <c r="D1251" i="5"/>
  <c r="AA1250" i="5"/>
  <c r="X1250" i="5" s="1"/>
  <c r="Z1250" i="5"/>
  <c r="Y1250" i="5"/>
  <c r="W1250" i="5"/>
  <c r="T1250" i="5" s="1"/>
  <c r="V1250" i="5"/>
  <c r="U1250" i="5"/>
  <c r="S1250" i="5"/>
  <c r="P1250" i="5" s="1"/>
  <c r="R1250" i="5"/>
  <c r="Q1250" i="5"/>
  <c r="O1250" i="5"/>
  <c r="L1250" i="5" s="1"/>
  <c r="N1250" i="5"/>
  <c r="M1250" i="5"/>
  <c r="K1250" i="5"/>
  <c r="H1250" i="5" s="1"/>
  <c r="J1250" i="5"/>
  <c r="I1250" i="5"/>
  <c r="G1250" i="5"/>
  <c r="D1250" i="5" s="1"/>
  <c r="F1250" i="5"/>
  <c r="E1250" i="5"/>
  <c r="X1249" i="5"/>
  <c r="P1249" i="5"/>
  <c r="L1249" i="5"/>
  <c r="H1249" i="5"/>
  <c r="D1249" i="5"/>
  <c r="X1248" i="5"/>
  <c r="T1248" i="5"/>
  <c r="P1248" i="5"/>
  <c r="H1248" i="5"/>
  <c r="D1248" i="5"/>
  <c r="X1247" i="5"/>
  <c r="P1247" i="5"/>
  <c r="H1247" i="5"/>
  <c r="D1247" i="5"/>
  <c r="X1246" i="5"/>
  <c r="P1246" i="5"/>
  <c r="H1246" i="5"/>
  <c r="D1246" i="5"/>
  <c r="AA1245" i="5"/>
  <c r="Z1245" i="5"/>
  <c r="Z1231" i="5" s="1"/>
  <c r="Y1245" i="5"/>
  <c r="W1245" i="5"/>
  <c r="W1231" i="5" s="1"/>
  <c r="S1245" i="5"/>
  <c r="R1245" i="5"/>
  <c r="P1245" i="5" s="1"/>
  <c r="Q1245" i="5"/>
  <c r="O1245" i="5"/>
  <c r="O1231" i="5" s="1"/>
  <c r="K1245" i="5"/>
  <c r="H1245" i="5" s="1"/>
  <c r="J1245" i="5"/>
  <c r="I1245" i="5"/>
  <c r="G1245" i="5"/>
  <c r="D1245" i="5" s="1"/>
  <c r="F1245" i="5"/>
  <c r="E1245" i="5"/>
  <c r="X1244" i="5"/>
  <c r="T1244" i="5"/>
  <c r="P1244" i="5"/>
  <c r="L1244" i="5"/>
  <c r="H1244" i="5"/>
  <c r="D1244" i="5"/>
  <c r="X1243" i="5"/>
  <c r="T1243" i="5"/>
  <c r="P1243" i="5"/>
  <c r="L1243" i="5"/>
  <c r="H1243" i="5"/>
  <c r="D1243" i="5"/>
  <c r="AA1242" i="5"/>
  <c r="AA1237" i="5" s="1"/>
  <c r="Z1242" i="5"/>
  <c r="Y1242" i="5"/>
  <c r="W1242" i="5"/>
  <c r="T1242" i="5" s="1"/>
  <c r="V1242" i="5"/>
  <c r="U1242" i="5"/>
  <c r="U1237" i="5" s="1"/>
  <c r="U1231" i="5" s="1"/>
  <c r="S1242" i="5"/>
  <c r="S1237" i="5" s="1"/>
  <c r="S1231" i="5" s="1"/>
  <c r="R1242" i="5"/>
  <c r="Q1242" i="5"/>
  <c r="O1242" i="5"/>
  <c r="L1242" i="5" s="1"/>
  <c r="N1242" i="5"/>
  <c r="M1242" i="5"/>
  <c r="K1242" i="5"/>
  <c r="H1242" i="5" s="1"/>
  <c r="J1242" i="5"/>
  <c r="I1242" i="5"/>
  <c r="I1237" i="5" s="1"/>
  <c r="I1231" i="5" s="1"/>
  <c r="G1242" i="5"/>
  <c r="G1237" i="5" s="1"/>
  <c r="G1231" i="5" s="1"/>
  <c r="F1242" i="5"/>
  <c r="E1242" i="5"/>
  <c r="X1241" i="5"/>
  <c r="T1241" i="5"/>
  <c r="P1241" i="5"/>
  <c r="L1241" i="5"/>
  <c r="H1241" i="5"/>
  <c r="D1241" i="5"/>
  <c r="X1240" i="5"/>
  <c r="T1240" i="5"/>
  <c r="P1240" i="5"/>
  <c r="L1240" i="5"/>
  <c r="H1240" i="5"/>
  <c r="D1240" i="5"/>
  <c r="X1239" i="5"/>
  <c r="P1239" i="5"/>
  <c r="H1239" i="5"/>
  <c r="D1239" i="5"/>
  <c r="D1238" i="5"/>
  <c r="Z1237" i="5"/>
  <c r="Y1237" i="5"/>
  <c r="R1237" i="5"/>
  <c r="R1231" i="5" s="1"/>
  <c r="Q1237" i="5"/>
  <c r="P1237" i="5" s="1"/>
  <c r="M1237" i="5"/>
  <c r="J1237" i="5"/>
  <c r="J1231" i="5" s="1"/>
  <c r="F1237" i="5"/>
  <c r="F1231" i="5" s="1"/>
  <c r="E1237" i="5"/>
  <c r="X1236" i="5"/>
  <c r="P1236" i="5"/>
  <c r="H1236" i="5"/>
  <c r="D1236" i="5"/>
  <c r="X1235" i="5"/>
  <c r="T1235" i="5"/>
  <c r="P1235" i="5"/>
  <c r="L1235" i="5"/>
  <c r="H1235" i="5"/>
  <c r="D1235" i="5"/>
  <c r="X1234" i="5"/>
  <c r="T1234" i="5"/>
  <c r="P1234" i="5"/>
  <c r="L1234" i="5"/>
  <c r="H1234" i="5"/>
  <c r="D1234" i="5"/>
  <c r="P1233" i="5"/>
  <c r="H1233" i="5"/>
  <c r="D1233" i="5"/>
  <c r="AA1232" i="5"/>
  <c r="Z1232" i="5"/>
  <c r="Y1232" i="5"/>
  <c r="X1232" i="5"/>
  <c r="W1232" i="5"/>
  <c r="V1232" i="5"/>
  <c r="U1232" i="5"/>
  <c r="T1232" i="5"/>
  <c r="S1232" i="5"/>
  <c r="R1232" i="5"/>
  <c r="Q1232" i="5"/>
  <c r="P1232" i="5"/>
  <c r="O1232" i="5"/>
  <c r="N1232" i="5"/>
  <c r="M1232" i="5"/>
  <c r="L1232" i="5"/>
  <c r="K1232" i="5"/>
  <c r="J1232" i="5"/>
  <c r="I1232" i="5"/>
  <c r="H1232" i="5"/>
  <c r="G1232" i="5"/>
  <c r="F1232" i="5"/>
  <c r="E1232" i="5"/>
  <c r="D1232" i="5"/>
  <c r="X1230" i="5"/>
  <c r="T1230" i="5"/>
  <c r="P1230" i="5"/>
  <c r="L1230" i="5"/>
  <c r="H1230" i="5"/>
  <c r="D1230" i="5"/>
  <c r="P1229" i="5"/>
  <c r="H1229" i="5"/>
  <c r="D1229" i="5"/>
  <c r="Z1228" i="5"/>
  <c r="Y1228" i="5"/>
  <c r="V1228" i="5"/>
  <c r="V1216" i="5" s="1"/>
  <c r="U1228" i="5"/>
  <c r="S1228" i="5"/>
  <c r="R1228" i="5"/>
  <c r="Q1228" i="5"/>
  <c r="P1228" i="5" s="1"/>
  <c r="M1228" i="5"/>
  <c r="K1228" i="5"/>
  <c r="K1216" i="5" s="1"/>
  <c r="J1228" i="5"/>
  <c r="H1228" i="5" s="1"/>
  <c r="I1228" i="5"/>
  <c r="G1228" i="5"/>
  <c r="G1216" i="5" s="1"/>
  <c r="F1228" i="5"/>
  <c r="D1228" i="5" s="1"/>
  <c r="E1228" i="5"/>
  <c r="X1226" i="5"/>
  <c r="T1226" i="5"/>
  <c r="L1226" i="5"/>
  <c r="H1226" i="5"/>
  <c r="D1226" i="5"/>
  <c r="X1225" i="5"/>
  <c r="T1225" i="5"/>
  <c r="L1225" i="5"/>
  <c r="H1225" i="5"/>
  <c r="D1225" i="5"/>
  <c r="H1224" i="5"/>
  <c r="D1224" i="5"/>
  <c r="X1223" i="5"/>
  <c r="T1223" i="5"/>
  <c r="P1223" i="5"/>
  <c r="L1223" i="5"/>
  <c r="H1223" i="5"/>
  <c r="D1223" i="5"/>
  <c r="AA1222" i="5"/>
  <c r="Z1222" i="5"/>
  <c r="Y1222" i="5"/>
  <c r="X1222" i="5"/>
  <c r="W1222" i="5"/>
  <c r="T1222" i="5" s="1"/>
  <c r="V1222" i="5"/>
  <c r="U1222" i="5"/>
  <c r="S1222" i="5"/>
  <c r="R1222" i="5"/>
  <c r="Q1222" i="5"/>
  <c r="P1222" i="5"/>
  <c r="O1222" i="5"/>
  <c r="L1222" i="5" s="1"/>
  <c r="L1216" i="5" s="1"/>
  <c r="N1222" i="5"/>
  <c r="M1222" i="5"/>
  <c r="I1222" i="5"/>
  <c r="G1222" i="5"/>
  <c r="F1222" i="5"/>
  <c r="E1222" i="5"/>
  <c r="D1222" i="5" s="1"/>
  <c r="X1221" i="5"/>
  <c r="T1221" i="5"/>
  <c r="P1221" i="5"/>
  <c r="L1221" i="5"/>
  <c r="H1221" i="5"/>
  <c r="D1221" i="5"/>
  <c r="H1220" i="5"/>
  <c r="D1220" i="5"/>
  <c r="X1219" i="5"/>
  <c r="T1219" i="5"/>
  <c r="L1219" i="5"/>
  <c r="H1219" i="5"/>
  <c r="D1219" i="5"/>
  <c r="L1218" i="5"/>
  <c r="H1218" i="5"/>
  <c r="D1218" i="5"/>
  <c r="Z1217" i="5"/>
  <c r="Y1217" i="5"/>
  <c r="W1217" i="5"/>
  <c r="V1217" i="5"/>
  <c r="U1217" i="5"/>
  <c r="S1217" i="5"/>
  <c r="S1216" i="5" s="1"/>
  <c r="R1217" i="5"/>
  <c r="Q1217" i="5"/>
  <c r="N1217" i="5"/>
  <c r="N1216" i="5" s="1"/>
  <c r="M1217" i="5"/>
  <c r="K1217" i="5"/>
  <c r="J1217" i="5"/>
  <c r="I1217" i="5"/>
  <c r="H1217" i="5" s="1"/>
  <c r="G1217" i="5"/>
  <c r="F1217" i="5"/>
  <c r="E1217" i="5"/>
  <c r="D1217" i="5" s="1"/>
  <c r="AA1216" i="5"/>
  <c r="Z1216" i="5"/>
  <c r="Y1216" i="5"/>
  <c r="U1216" i="5"/>
  <c r="R1216" i="5"/>
  <c r="Q1216" i="5"/>
  <c r="P1216" i="5" s="1"/>
  <c r="M1216" i="5"/>
  <c r="I1216" i="5"/>
  <c r="E1216" i="5"/>
  <c r="X1245" i="5" l="1"/>
  <c r="X1216" i="5"/>
  <c r="W1216" i="5"/>
  <c r="T1216" i="5"/>
  <c r="O1216" i="5"/>
  <c r="D1216" i="5"/>
  <c r="AA1231" i="5"/>
  <c r="X1237" i="5"/>
  <c r="D1237" i="5"/>
  <c r="T1231" i="5"/>
  <c r="F1216" i="5"/>
  <c r="J1216" i="5"/>
  <c r="H1216" i="5" s="1"/>
  <c r="P1217" i="5"/>
  <c r="T1217" i="5"/>
  <c r="E1231" i="5"/>
  <c r="D1231" i="5" s="1"/>
  <c r="M1231" i="5"/>
  <c r="L1231" i="5" s="1"/>
  <c r="Q1231" i="5"/>
  <c r="P1231" i="5" s="1"/>
  <c r="Y1231" i="5"/>
  <c r="K1237" i="5"/>
  <c r="K1231" i="5" s="1"/>
  <c r="H1231" i="5" s="1"/>
  <c r="D1242" i="5"/>
  <c r="P1242" i="5"/>
  <c r="X1242" i="5"/>
  <c r="X1231" i="5" l="1"/>
  <c r="X1215" i="5"/>
  <c r="T1215" i="5"/>
  <c r="P1215" i="5"/>
  <c r="L1215" i="5"/>
  <c r="H1215" i="5"/>
  <c r="D1215" i="5"/>
  <c r="X1214" i="5"/>
  <c r="T1214" i="5"/>
  <c r="P1214" i="5"/>
  <c r="L1214" i="5"/>
  <c r="H1214" i="5"/>
  <c r="D1214" i="5"/>
  <c r="X1213" i="5"/>
  <c r="T1213" i="5"/>
  <c r="P1213" i="5"/>
  <c r="L1213" i="5"/>
  <c r="H1213" i="5"/>
  <c r="D1213" i="5"/>
  <c r="X1212" i="5"/>
  <c r="T1212" i="5"/>
  <c r="P1212" i="5"/>
  <c r="L1212" i="5"/>
  <c r="H1212" i="5"/>
  <c r="D1212" i="5"/>
  <c r="X1211" i="5"/>
  <c r="T1211" i="5"/>
  <c r="P1211" i="5"/>
  <c r="L1211" i="5"/>
  <c r="H1211" i="5"/>
  <c r="D1211" i="5"/>
  <c r="X1210" i="5"/>
  <c r="T1210" i="5"/>
  <c r="P1210" i="5"/>
  <c r="L1210" i="5"/>
  <c r="H1210" i="5"/>
  <c r="D1210" i="5"/>
  <c r="X1209" i="5"/>
  <c r="T1209" i="5"/>
  <c r="P1209" i="5"/>
  <c r="L1209" i="5"/>
  <c r="H1209" i="5"/>
  <c r="D1209" i="5"/>
  <c r="AA1208" i="5"/>
  <c r="Z1208" i="5"/>
  <c r="Y1208" i="5"/>
  <c r="W1208" i="5"/>
  <c r="V1208" i="5"/>
  <c r="T1208" i="5" s="1"/>
  <c r="U1208" i="5"/>
  <c r="S1208" i="5"/>
  <c r="R1208" i="5"/>
  <c r="P1208" i="5" s="1"/>
  <c r="Q1208" i="5"/>
  <c r="O1208" i="5"/>
  <c r="N1208" i="5"/>
  <c r="L1208" i="5" s="1"/>
  <c r="M1208" i="5"/>
  <c r="K1208" i="5"/>
  <c r="J1208" i="5"/>
  <c r="I1208" i="5"/>
  <c r="G1208" i="5"/>
  <c r="F1208" i="5"/>
  <c r="D1208" i="5" s="1"/>
  <c r="E1208" i="5"/>
  <c r="X1207" i="5"/>
  <c r="T1207" i="5"/>
  <c r="P1207" i="5"/>
  <c r="L1207" i="5"/>
  <c r="H1207" i="5"/>
  <c r="D1207" i="5"/>
  <c r="X1206" i="5"/>
  <c r="T1206" i="5"/>
  <c r="P1206" i="5"/>
  <c r="L1206" i="5"/>
  <c r="H1206" i="5"/>
  <c r="D1206" i="5"/>
  <c r="X1205" i="5"/>
  <c r="T1205" i="5"/>
  <c r="P1205" i="5"/>
  <c r="L1205" i="5"/>
  <c r="H1205" i="5"/>
  <c r="D1205" i="5"/>
  <c r="X1204" i="5"/>
  <c r="T1204" i="5"/>
  <c r="P1204" i="5"/>
  <c r="L1204" i="5"/>
  <c r="H1204" i="5"/>
  <c r="D1204" i="5"/>
  <c r="X1203" i="5"/>
  <c r="T1203" i="5"/>
  <c r="P1203" i="5"/>
  <c r="L1203" i="5"/>
  <c r="H1203" i="5"/>
  <c r="D1203" i="5"/>
  <c r="X1202" i="5"/>
  <c r="T1202" i="5"/>
  <c r="P1202" i="5"/>
  <c r="L1202" i="5"/>
  <c r="H1202" i="5"/>
  <c r="D1202" i="5"/>
  <c r="X1201" i="5"/>
  <c r="T1201" i="5"/>
  <c r="P1201" i="5"/>
  <c r="L1201" i="5"/>
  <c r="H1201" i="5"/>
  <c r="D1201" i="5"/>
  <c r="X1200" i="5"/>
  <c r="T1200" i="5"/>
  <c r="P1200" i="5"/>
  <c r="L1200" i="5"/>
  <c r="H1200" i="5"/>
  <c r="D1200" i="5"/>
  <c r="X1199" i="5"/>
  <c r="T1199" i="5"/>
  <c r="P1199" i="5"/>
  <c r="L1199" i="5"/>
  <c r="H1199" i="5"/>
  <c r="D1199" i="5"/>
  <c r="X1198" i="5"/>
  <c r="T1198" i="5"/>
  <c r="P1198" i="5"/>
  <c r="L1198" i="5"/>
  <c r="H1198" i="5"/>
  <c r="D1198" i="5"/>
  <c r="X1197" i="5"/>
  <c r="T1197" i="5"/>
  <c r="P1197" i="5"/>
  <c r="L1197" i="5"/>
  <c r="H1197" i="5"/>
  <c r="D1197" i="5"/>
  <c r="X1196" i="5"/>
  <c r="T1196" i="5"/>
  <c r="P1196" i="5"/>
  <c r="L1196" i="5"/>
  <c r="H1196" i="5"/>
  <c r="D1196" i="5"/>
  <c r="X1195" i="5"/>
  <c r="T1195" i="5"/>
  <c r="P1195" i="5"/>
  <c r="L1195" i="5"/>
  <c r="H1195" i="5"/>
  <c r="D1195" i="5"/>
  <c r="X1194" i="5"/>
  <c r="T1194" i="5"/>
  <c r="P1194" i="5"/>
  <c r="L1194" i="5"/>
  <c r="H1194" i="5"/>
  <c r="D1194" i="5"/>
  <c r="X1193" i="5"/>
  <c r="T1193" i="5"/>
  <c r="P1193" i="5"/>
  <c r="L1193" i="5"/>
  <c r="H1193" i="5"/>
  <c r="D1193" i="5"/>
  <c r="X1192" i="5"/>
  <c r="T1192" i="5"/>
  <c r="P1192" i="5"/>
  <c r="L1192" i="5"/>
  <c r="H1192" i="5"/>
  <c r="D1192" i="5"/>
  <c r="AA1191" i="5"/>
  <c r="Z1191" i="5"/>
  <c r="X1191" i="5" s="1"/>
  <c r="Y1191" i="5"/>
  <c r="W1191" i="5"/>
  <c r="V1191" i="5"/>
  <c r="T1191" i="5" s="1"/>
  <c r="U1191" i="5"/>
  <c r="S1191" i="5"/>
  <c r="S1190" i="5" s="1"/>
  <c r="R1191" i="5"/>
  <c r="Q1191" i="5"/>
  <c r="O1191" i="5"/>
  <c r="O1190" i="5" s="1"/>
  <c r="O1189" i="5" s="1"/>
  <c r="N1191" i="5"/>
  <c r="M1191" i="5"/>
  <c r="K1191" i="5"/>
  <c r="J1191" i="5"/>
  <c r="H1191" i="5" s="1"/>
  <c r="I1191" i="5"/>
  <c r="G1191" i="5"/>
  <c r="F1191" i="5"/>
  <c r="D1191" i="5" s="1"/>
  <c r="E1191" i="5"/>
  <c r="AA1190" i="5"/>
  <c r="AA1189" i="5" s="1"/>
  <c r="Y1190" i="5"/>
  <c r="W1190" i="5"/>
  <c r="W1189" i="5" s="1"/>
  <c r="V1190" i="5"/>
  <c r="U1190" i="5"/>
  <c r="R1190" i="5"/>
  <c r="Q1190" i="5"/>
  <c r="M1190" i="5"/>
  <c r="K1190" i="5"/>
  <c r="K1189" i="5" s="1"/>
  <c r="I1190" i="5"/>
  <c r="G1190" i="5"/>
  <c r="G1189" i="5" s="1"/>
  <c r="F1190" i="5"/>
  <c r="E1190" i="5"/>
  <c r="Y1189" i="5"/>
  <c r="U1189" i="5"/>
  <c r="S1189" i="5"/>
  <c r="Q1189" i="5"/>
  <c r="M1189" i="5"/>
  <c r="I1189" i="5"/>
  <c r="E1189" i="5"/>
  <c r="X1188" i="5"/>
  <c r="T1188" i="5"/>
  <c r="P1188" i="5"/>
  <c r="L1188" i="5"/>
  <c r="H1188" i="5"/>
  <c r="D1188" i="5"/>
  <c r="X1187" i="5"/>
  <c r="T1187" i="5"/>
  <c r="P1187" i="5"/>
  <c r="L1187" i="5"/>
  <c r="H1187" i="5"/>
  <c r="D1187" i="5"/>
  <c r="X1186" i="5"/>
  <c r="T1186" i="5"/>
  <c r="P1186" i="5"/>
  <c r="L1186" i="5"/>
  <c r="H1186" i="5"/>
  <c r="D1186" i="5"/>
  <c r="X1185" i="5"/>
  <c r="T1185" i="5"/>
  <c r="P1185" i="5"/>
  <c r="L1185" i="5"/>
  <c r="H1185" i="5"/>
  <c r="D1185" i="5"/>
  <c r="X1184" i="5"/>
  <c r="T1184" i="5"/>
  <c r="P1184" i="5"/>
  <c r="L1184" i="5"/>
  <c r="H1184" i="5"/>
  <c r="D1184" i="5"/>
  <c r="X1183" i="5"/>
  <c r="T1183" i="5"/>
  <c r="P1183" i="5"/>
  <c r="L1183" i="5"/>
  <c r="H1183" i="5"/>
  <c r="D1183" i="5"/>
  <c r="X1182" i="5"/>
  <c r="T1182" i="5"/>
  <c r="P1182" i="5"/>
  <c r="L1182" i="5"/>
  <c r="H1182" i="5"/>
  <c r="D1182" i="5"/>
  <c r="X1181" i="5"/>
  <c r="T1181" i="5"/>
  <c r="P1181" i="5"/>
  <c r="L1181" i="5"/>
  <c r="H1181" i="5"/>
  <c r="D1181" i="5"/>
  <c r="X1180" i="5"/>
  <c r="T1180" i="5"/>
  <c r="P1180" i="5"/>
  <c r="H1180" i="5"/>
  <c r="D1180" i="5"/>
  <c r="X1179" i="5"/>
  <c r="T1179" i="5"/>
  <c r="P1179" i="5"/>
  <c r="L1179" i="5"/>
  <c r="H1179" i="5"/>
  <c r="D1179" i="5"/>
  <c r="X1178" i="5"/>
  <c r="T1178" i="5"/>
  <c r="P1178" i="5"/>
  <c r="L1178" i="5"/>
  <c r="H1178" i="5"/>
  <c r="D1178" i="5"/>
  <c r="X1177" i="5"/>
  <c r="T1177" i="5"/>
  <c r="P1177" i="5"/>
  <c r="L1177" i="5"/>
  <c r="H1177" i="5"/>
  <c r="D1177" i="5"/>
  <c r="X1176" i="5"/>
  <c r="T1176" i="5"/>
  <c r="P1176" i="5"/>
  <c r="L1176" i="5"/>
  <c r="H1176" i="5"/>
  <c r="D1176" i="5"/>
  <c r="X1175" i="5"/>
  <c r="T1175" i="5"/>
  <c r="P1175" i="5"/>
  <c r="L1175" i="5"/>
  <c r="H1175" i="5"/>
  <c r="D1175" i="5"/>
  <c r="X1174" i="5"/>
  <c r="T1174" i="5"/>
  <c r="P1174" i="5"/>
  <c r="L1174" i="5"/>
  <c r="H1174" i="5"/>
  <c r="D1174" i="5"/>
  <c r="X1173" i="5"/>
  <c r="T1173" i="5"/>
  <c r="P1173" i="5"/>
  <c r="L1173" i="5"/>
  <c r="H1173" i="5"/>
  <c r="D1173" i="5"/>
  <c r="X1172" i="5"/>
  <c r="T1172" i="5"/>
  <c r="P1172" i="5"/>
  <c r="L1172" i="5"/>
  <c r="H1172" i="5"/>
  <c r="D1172" i="5"/>
  <c r="X1171" i="5"/>
  <c r="T1171" i="5"/>
  <c r="P1171" i="5"/>
  <c r="L1171" i="5"/>
  <c r="H1171" i="5"/>
  <c r="D1171" i="5"/>
  <c r="X1170" i="5"/>
  <c r="T1170" i="5"/>
  <c r="P1170" i="5"/>
  <c r="L1170" i="5"/>
  <c r="H1170" i="5"/>
  <c r="D1170" i="5"/>
  <c r="X1169" i="5"/>
  <c r="T1169" i="5"/>
  <c r="P1169" i="5"/>
  <c r="L1169" i="5"/>
  <c r="H1169" i="5"/>
  <c r="D1169" i="5"/>
  <c r="X1168" i="5"/>
  <c r="T1168" i="5"/>
  <c r="P1168" i="5"/>
  <c r="L1168" i="5"/>
  <c r="H1168" i="5"/>
  <c r="D1168" i="5"/>
  <c r="X1167" i="5"/>
  <c r="T1167" i="5"/>
  <c r="P1167" i="5"/>
  <c r="L1167" i="5"/>
  <c r="H1167" i="5"/>
  <c r="D1167" i="5"/>
  <c r="X1166" i="5"/>
  <c r="T1166" i="5"/>
  <c r="P1166" i="5"/>
  <c r="L1166" i="5"/>
  <c r="H1166" i="5"/>
  <c r="D1166" i="5"/>
  <c r="X1165" i="5"/>
  <c r="T1165" i="5"/>
  <c r="P1165" i="5"/>
  <c r="L1165" i="5"/>
  <c r="H1165" i="5"/>
  <c r="D1165" i="5"/>
  <c r="X1164" i="5"/>
  <c r="T1164" i="5"/>
  <c r="P1164" i="5"/>
  <c r="L1164" i="5"/>
  <c r="H1164" i="5"/>
  <c r="D1164" i="5"/>
  <c r="AA1157" i="5"/>
  <c r="X1157" i="5" s="1"/>
  <c r="W1157" i="5"/>
  <c r="T1157" i="5"/>
  <c r="S1157" i="5"/>
  <c r="P1157" i="5" s="1"/>
  <c r="O1157" i="5"/>
  <c r="L1157" i="5"/>
  <c r="K1157" i="5"/>
  <c r="H1157" i="5" s="1"/>
  <c r="G1157" i="5"/>
  <c r="D1157" i="5"/>
  <c r="X1156" i="5"/>
  <c r="T1156" i="5"/>
  <c r="P1156" i="5"/>
  <c r="L1156" i="5"/>
  <c r="H1156" i="5"/>
  <c r="D1156" i="5"/>
  <c r="X1155" i="5"/>
  <c r="T1155" i="5"/>
  <c r="P1155" i="5"/>
  <c r="L1155" i="5"/>
  <c r="H1155" i="5"/>
  <c r="D1155" i="5"/>
  <c r="X1154" i="5"/>
  <c r="T1154" i="5"/>
  <c r="P1154" i="5"/>
  <c r="L1154" i="5"/>
  <c r="H1154" i="5"/>
  <c r="D1154" i="5"/>
  <c r="X1153" i="5"/>
  <c r="T1153" i="5"/>
  <c r="P1153" i="5"/>
  <c r="L1153" i="5"/>
  <c r="H1153" i="5"/>
  <c r="D1153" i="5"/>
  <c r="AA1152" i="5"/>
  <c r="X1152" i="5" s="1"/>
  <c r="Z1152" i="5"/>
  <c r="Y1152" i="5"/>
  <c r="W1152" i="5"/>
  <c r="T1152" i="5" s="1"/>
  <c r="V1152" i="5"/>
  <c r="U1152" i="5"/>
  <c r="S1152" i="5"/>
  <c r="P1152" i="5" s="1"/>
  <c r="R1152" i="5"/>
  <c r="Q1152" i="5"/>
  <c r="O1152" i="5"/>
  <c r="L1152" i="5" s="1"/>
  <c r="N1152" i="5"/>
  <c r="M1152" i="5"/>
  <c r="K1152" i="5"/>
  <c r="H1152" i="5" s="1"/>
  <c r="J1152" i="5"/>
  <c r="I1152" i="5"/>
  <c r="G1152" i="5"/>
  <c r="D1152" i="5" s="1"/>
  <c r="F1152" i="5"/>
  <c r="E1152" i="5"/>
  <c r="X1151" i="5"/>
  <c r="T1151" i="5"/>
  <c r="P1151" i="5"/>
  <c r="L1151" i="5"/>
  <c r="H1151" i="5"/>
  <c r="D1151" i="5"/>
  <c r="X1150" i="5"/>
  <c r="T1150" i="5"/>
  <c r="P1150" i="5"/>
  <c r="L1150" i="5"/>
  <c r="H1150" i="5"/>
  <c r="D1150" i="5"/>
  <c r="X1149" i="5"/>
  <c r="T1149" i="5"/>
  <c r="P1149" i="5"/>
  <c r="L1149" i="5"/>
  <c r="H1149" i="5"/>
  <c r="D1149" i="5"/>
  <c r="X1148" i="5"/>
  <c r="T1148" i="5"/>
  <c r="P1148" i="5"/>
  <c r="L1148" i="5"/>
  <c r="H1148" i="5"/>
  <c r="D1148" i="5"/>
  <c r="X1147" i="5"/>
  <c r="T1147" i="5"/>
  <c r="P1147" i="5"/>
  <c r="L1147" i="5"/>
  <c r="H1147" i="5"/>
  <c r="D1147" i="5"/>
  <c r="X1146" i="5"/>
  <c r="T1146" i="5"/>
  <c r="P1146" i="5"/>
  <c r="L1146" i="5"/>
  <c r="H1146" i="5"/>
  <c r="D1146" i="5"/>
  <c r="X1145" i="5"/>
  <c r="T1145" i="5"/>
  <c r="P1145" i="5"/>
  <c r="L1145" i="5"/>
  <c r="H1145" i="5"/>
  <c r="D1145" i="5"/>
  <c r="AA1144" i="5"/>
  <c r="Z1144" i="5"/>
  <c r="Y1144" i="5"/>
  <c r="X1144" i="5" s="1"/>
  <c r="W1144" i="5"/>
  <c r="V1144" i="5"/>
  <c r="U1144" i="5"/>
  <c r="S1144" i="5"/>
  <c r="R1144" i="5"/>
  <c r="Q1144" i="5"/>
  <c r="P1144" i="5" s="1"/>
  <c r="O1144" i="5"/>
  <c r="N1144" i="5"/>
  <c r="M1144" i="5"/>
  <c r="L1144" i="5" s="1"/>
  <c r="K1144" i="5"/>
  <c r="J1144" i="5"/>
  <c r="I1144" i="5"/>
  <c r="H1144" i="5" s="1"/>
  <c r="G1144" i="5"/>
  <c r="F1144" i="5"/>
  <c r="F1110" i="5" s="1"/>
  <c r="F1090" i="5" s="1"/>
  <c r="E1144" i="5"/>
  <c r="X1143" i="5"/>
  <c r="T1143" i="5"/>
  <c r="P1143" i="5"/>
  <c r="L1143" i="5"/>
  <c r="H1143" i="5"/>
  <c r="D1143" i="5"/>
  <c r="X1142" i="5"/>
  <c r="T1142" i="5"/>
  <c r="P1142" i="5"/>
  <c r="L1142" i="5"/>
  <c r="H1142" i="5"/>
  <c r="D1142" i="5"/>
  <c r="X1141" i="5"/>
  <c r="T1141" i="5"/>
  <c r="P1141" i="5"/>
  <c r="L1141" i="5"/>
  <c r="H1141" i="5"/>
  <c r="D1141" i="5"/>
  <c r="X1140" i="5"/>
  <c r="T1140" i="5"/>
  <c r="P1140" i="5"/>
  <c r="L1140" i="5"/>
  <c r="H1140" i="5"/>
  <c r="D1140" i="5"/>
  <c r="X1139" i="5"/>
  <c r="T1139" i="5"/>
  <c r="P1139" i="5"/>
  <c r="L1139" i="5"/>
  <c r="H1139" i="5"/>
  <c r="D1139" i="5"/>
  <c r="X1138" i="5"/>
  <c r="T1138" i="5"/>
  <c r="P1138" i="5"/>
  <c r="L1138" i="5"/>
  <c r="H1138" i="5"/>
  <c r="D1138" i="5"/>
  <c r="X1137" i="5"/>
  <c r="T1137" i="5"/>
  <c r="P1137" i="5"/>
  <c r="L1137" i="5"/>
  <c r="H1137" i="5"/>
  <c r="D1137" i="5"/>
  <c r="AA1136" i="5"/>
  <c r="X1136" i="5" s="1"/>
  <c r="Z1136" i="5"/>
  <c r="Y1136" i="5"/>
  <c r="W1136" i="5"/>
  <c r="T1136" i="5" s="1"/>
  <c r="V1136" i="5"/>
  <c r="U1136" i="5"/>
  <c r="S1136" i="5"/>
  <c r="P1136" i="5" s="1"/>
  <c r="R1136" i="5"/>
  <c r="Q1136" i="5"/>
  <c r="O1136" i="5"/>
  <c r="L1136" i="5" s="1"/>
  <c r="N1136" i="5"/>
  <c r="M1136" i="5"/>
  <c r="K1136" i="5"/>
  <c r="H1136" i="5" s="1"/>
  <c r="J1136" i="5"/>
  <c r="I1136" i="5"/>
  <c r="G1136" i="5"/>
  <c r="F1136" i="5"/>
  <c r="E1136" i="5"/>
  <c r="X1135" i="5"/>
  <c r="T1135" i="5"/>
  <c r="P1135" i="5"/>
  <c r="L1135" i="5"/>
  <c r="H1135" i="5"/>
  <c r="D1135" i="5"/>
  <c r="AA1132" i="5"/>
  <c r="X1132" i="5"/>
  <c r="W1132" i="5"/>
  <c r="T1132" i="5" s="1"/>
  <c r="P1132" i="5"/>
  <c r="O1132" i="5"/>
  <c r="L1132" i="5"/>
  <c r="H1132" i="5"/>
  <c r="D1132" i="5"/>
  <c r="AA1126" i="5"/>
  <c r="X1126" i="5"/>
  <c r="W1126" i="5"/>
  <c r="T1126" i="5"/>
  <c r="P1126" i="5"/>
  <c r="O1126" i="5"/>
  <c r="L1126" i="5" s="1"/>
  <c r="H1126" i="5"/>
  <c r="D1126" i="5"/>
  <c r="AA1114" i="5"/>
  <c r="W1114" i="5"/>
  <c r="T1114" i="5"/>
  <c r="P1114" i="5"/>
  <c r="O1114" i="5"/>
  <c r="L1114" i="5"/>
  <c r="H1114" i="5"/>
  <c r="D1114" i="5"/>
  <c r="AA1113" i="5"/>
  <c r="X1113" i="5"/>
  <c r="W1113" i="5"/>
  <c r="P1113" i="5"/>
  <c r="O1113" i="5"/>
  <c r="L1113" i="5"/>
  <c r="H1113" i="5"/>
  <c r="D1113" i="5"/>
  <c r="Z1112" i="5"/>
  <c r="Z1111" i="5" s="1"/>
  <c r="Z1110" i="5" s="1"/>
  <c r="Y1112" i="5"/>
  <c r="V1112" i="5"/>
  <c r="V1111" i="5" s="1"/>
  <c r="U1112" i="5"/>
  <c r="S1112" i="5"/>
  <c r="S1111" i="5" s="1"/>
  <c r="R1112" i="5"/>
  <c r="R1111" i="5" s="1"/>
  <c r="R1110" i="5" s="1"/>
  <c r="R1090" i="5" s="1"/>
  <c r="Q1112" i="5"/>
  <c r="O1112" i="5"/>
  <c r="N1112" i="5"/>
  <c r="N1111" i="5" s="1"/>
  <c r="N1110" i="5" s="1"/>
  <c r="N1090" i="5" s="1"/>
  <c r="M1112" i="5"/>
  <c r="K1112" i="5"/>
  <c r="K1111" i="5" s="1"/>
  <c r="J1112" i="5"/>
  <c r="J1111" i="5" s="1"/>
  <c r="J1110" i="5" s="1"/>
  <c r="H1112" i="5"/>
  <c r="G1112" i="5"/>
  <c r="F1112" i="5"/>
  <c r="E1112" i="5"/>
  <c r="D1112" i="5"/>
  <c r="Y1111" i="5"/>
  <c r="U1111" i="5"/>
  <c r="Q1111" i="5"/>
  <c r="I1111" i="5"/>
  <c r="G1111" i="5"/>
  <c r="F1111" i="5"/>
  <c r="E1111" i="5"/>
  <c r="D1111" i="5" s="1"/>
  <c r="U1110" i="5"/>
  <c r="AA1103" i="5"/>
  <c r="X1103" i="5"/>
  <c r="W1103" i="5"/>
  <c r="P1103" i="5"/>
  <c r="O1103" i="5"/>
  <c r="L1103" i="5"/>
  <c r="H1103" i="5"/>
  <c r="D1103" i="5"/>
  <c r="AA1100" i="5"/>
  <c r="X1100" i="5"/>
  <c r="W1100" i="5"/>
  <c r="T1100" i="5" s="1"/>
  <c r="P1100" i="5"/>
  <c r="O1100" i="5"/>
  <c r="L1100" i="5"/>
  <c r="H1100" i="5"/>
  <c r="D1100" i="5"/>
  <c r="AA1099" i="5"/>
  <c r="Z1099" i="5"/>
  <c r="Y1099" i="5"/>
  <c r="V1099" i="5"/>
  <c r="U1099" i="5"/>
  <c r="S1099" i="5"/>
  <c r="R1099" i="5"/>
  <c r="P1099" i="5" s="1"/>
  <c r="Q1099" i="5"/>
  <c r="O1099" i="5"/>
  <c r="N1099" i="5"/>
  <c r="M1099" i="5"/>
  <c r="K1099" i="5"/>
  <c r="J1099" i="5"/>
  <c r="H1099" i="5" s="1"/>
  <c r="G1099" i="5" s="1"/>
  <c r="I1099" i="5"/>
  <c r="F1099" i="5"/>
  <c r="E1099" i="5"/>
  <c r="L1098" i="5"/>
  <c r="L1097" i="5"/>
  <c r="L1096" i="5"/>
  <c r="L1095" i="5"/>
  <c r="L1094" i="5"/>
  <c r="L1093" i="5"/>
  <c r="L1092" i="5"/>
  <c r="AA1091" i="5"/>
  <c r="X1091" i="5"/>
  <c r="W1091" i="5"/>
  <c r="T1091" i="5" s="1"/>
  <c r="P1091" i="5"/>
  <c r="O1091" i="5"/>
  <c r="L1091" i="5" s="1"/>
  <c r="H1091" i="5"/>
  <c r="D1091" i="5"/>
  <c r="J1090" i="5"/>
  <c r="X1099" i="5" l="1"/>
  <c r="Z1090" i="5"/>
  <c r="U1090" i="5"/>
  <c r="H1111" i="5"/>
  <c r="I1110" i="5"/>
  <c r="F1089" i="5"/>
  <c r="D1190" i="5"/>
  <c r="F1189" i="5"/>
  <c r="D1189" i="5" s="1"/>
  <c r="T1190" i="5"/>
  <c r="V1189" i="5"/>
  <c r="T1189" i="5" s="1"/>
  <c r="G1090" i="5"/>
  <c r="G1089" i="5" s="1"/>
  <c r="P1111" i="5"/>
  <c r="Q1110" i="5"/>
  <c r="G1110" i="5"/>
  <c r="D1136" i="5"/>
  <c r="E1110" i="5"/>
  <c r="W1112" i="5"/>
  <c r="W1111" i="5" s="1"/>
  <c r="T1113" i="5"/>
  <c r="T1103" i="5"/>
  <c r="W1099" i="5"/>
  <c r="Y1110" i="5"/>
  <c r="L1112" i="5"/>
  <c r="M1111" i="5"/>
  <c r="L1191" i="5"/>
  <c r="N1190" i="5"/>
  <c r="D1099" i="5"/>
  <c r="T1099" i="5"/>
  <c r="S1110" i="5"/>
  <c r="S1090" i="5" s="1"/>
  <c r="S1089" i="5" s="1"/>
  <c r="P1190" i="5"/>
  <c r="O1111" i="5"/>
  <c r="O1110" i="5" s="1"/>
  <c r="O1090" i="5" s="1"/>
  <c r="O1089" i="5" s="1"/>
  <c r="T1112" i="5"/>
  <c r="X1114" i="5"/>
  <c r="AA1112" i="5"/>
  <c r="AA1111" i="5" s="1"/>
  <c r="AA1110" i="5" s="1"/>
  <c r="AA1090" i="5" s="1"/>
  <c r="AA1089" i="5" s="1"/>
  <c r="L1099" i="5"/>
  <c r="K1110" i="5"/>
  <c r="K1090" i="5" s="1"/>
  <c r="K1089" i="5" s="1"/>
  <c r="P1112" i="5"/>
  <c r="V1110" i="5"/>
  <c r="V1090" i="5" s="1"/>
  <c r="V1089" i="5" s="1"/>
  <c r="D1144" i="5"/>
  <c r="T1144" i="5"/>
  <c r="R1189" i="5"/>
  <c r="J1190" i="5"/>
  <c r="Z1190" i="5"/>
  <c r="P1191" i="5"/>
  <c r="H1208" i="5"/>
  <c r="X1208" i="5"/>
  <c r="H1190" i="5" l="1"/>
  <c r="J1189" i="5"/>
  <c r="L1190" i="5"/>
  <c r="N1189" i="5"/>
  <c r="P1189" i="5"/>
  <c r="R1089" i="5"/>
  <c r="Y1090" i="5"/>
  <c r="X1110" i="5"/>
  <c r="U1089" i="5"/>
  <c r="X1112" i="5"/>
  <c r="X1111" i="5"/>
  <c r="W1110" i="5"/>
  <c r="T1110" i="5" s="1"/>
  <c r="T1111" i="5"/>
  <c r="Q1090" i="5"/>
  <c r="P1110" i="5"/>
  <c r="I1090" i="5"/>
  <c r="H1110" i="5"/>
  <c r="X1190" i="5"/>
  <c r="Z1189" i="5"/>
  <c r="X1189" i="5" s="1"/>
  <c r="L1111" i="5"/>
  <c r="M1110" i="5"/>
  <c r="E1090" i="5"/>
  <c r="D1110" i="5"/>
  <c r="E1089" i="5" l="1"/>
  <c r="D1089" i="5" s="1"/>
  <c r="D1090" i="5"/>
  <c r="I1089" i="5"/>
  <c r="H1090" i="5"/>
  <c r="H1189" i="5"/>
  <c r="J1089" i="5"/>
  <c r="W1090" i="5"/>
  <c r="M1090" i="5"/>
  <c r="L1110" i="5"/>
  <c r="Z1089" i="5"/>
  <c r="Q1089" i="5"/>
  <c r="P1089" i="5" s="1"/>
  <c r="P1090" i="5"/>
  <c r="Y1089" i="5"/>
  <c r="X1089" i="5" s="1"/>
  <c r="X1090" i="5"/>
  <c r="L1189" i="5"/>
  <c r="N1089" i="5"/>
  <c r="M1089" i="5" l="1"/>
  <c r="L1089" i="5" s="1"/>
  <c r="L1090" i="5"/>
  <c r="W1089" i="5"/>
  <c r="T1089" i="5" s="1"/>
  <c r="T1090" i="5"/>
  <c r="H1089" i="5"/>
  <c r="X1088" i="5" l="1"/>
  <c r="T1088" i="5"/>
  <c r="P1088" i="5"/>
  <c r="L1088" i="5"/>
  <c r="H1088" i="5"/>
  <c r="D1088" i="5"/>
  <c r="X1087" i="5"/>
  <c r="T1087" i="5"/>
  <c r="P1087" i="5"/>
  <c r="L1087" i="5"/>
  <c r="H1087" i="5"/>
  <c r="D1087" i="5"/>
  <c r="X1086" i="5"/>
  <c r="T1086" i="5"/>
  <c r="P1086" i="5"/>
  <c r="L1086" i="5"/>
  <c r="H1086" i="5"/>
  <c r="D1086" i="5"/>
  <c r="X1085" i="5"/>
  <c r="T1085" i="5"/>
  <c r="P1085" i="5"/>
  <c r="L1085" i="5"/>
  <c r="H1085" i="5"/>
  <c r="D1085" i="5"/>
  <c r="X1084" i="5"/>
  <c r="T1084" i="5"/>
  <c r="P1084" i="5"/>
  <c r="L1084" i="5"/>
  <c r="H1084" i="5"/>
  <c r="D1084" i="5"/>
  <c r="AA1083" i="5"/>
  <c r="Z1083" i="5"/>
  <c r="X1083" i="5" s="1"/>
  <c r="Y1083" i="5"/>
  <c r="W1083" i="5"/>
  <c r="V1083" i="5"/>
  <c r="T1083" i="5" s="1"/>
  <c r="U1083" i="5"/>
  <c r="S1083" i="5"/>
  <c r="R1083" i="5"/>
  <c r="P1083" i="5" s="1"/>
  <c r="Q1083" i="5"/>
  <c r="O1083" i="5"/>
  <c r="N1083" i="5"/>
  <c r="L1083" i="5" s="1"/>
  <c r="M1083" i="5"/>
  <c r="K1083" i="5"/>
  <c r="J1083" i="5"/>
  <c r="H1083" i="5" s="1"/>
  <c r="I1083" i="5"/>
  <c r="G1083" i="5"/>
  <c r="F1083" i="5"/>
  <c r="D1083" i="5" s="1"/>
  <c r="E1083" i="5"/>
  <c r="AA1082" i="5"/>
  <c r="Z1082" i="5"/>
  <c r="Y1082" i="5"/>
  <c r="X1082" i="5" s="1"/>
  <c r="W1082" i="5"/>
  <c r="V1082" i="5"/>
  <c r="U1082" i="5"/>
  <c r="T1082" i="5" s="1"/>
  <c r="S1082" i="5"/>
  <c r="R1082" i="5"/>
  <c r="Q1082" i="5"/>
  <c r="P1082" i="5" s="1"/>
  <c r="O1082" i="5"/>
  <c r="N1082" i="5"/>
  <c r="M1082" i="5"/>
  <c r="L1082" i="5" s="1"/>
  <c r="K1082" i="5"/>
  <c r="J1082" i="5"/>
  <c r="I1082" i="5"/>
  <c r="H1082" i="5" s="1"/>
  <c r="G1082" i="5"/>
  <c r="F1082" i="5"/>
  <c r="E1082" i="5"/>
  <c r="D1082" i="5" s="1"/>
  <c r="D1059" i="5" l="1"/>
  <c r="X1081" i="5"/>
  <c r="T1081" i="5"/>
  <c r="P1081" i="5"/>
  <c r="L1081" i="5"/>
  <c r="H1081" i="5"/>
  <c r="D1081" i="5"/>
  <c r="P1080" i="5"/>
  <c r="D1080" i="5"/>
  <c r="X1079" i="5"/>
  <c r="T1079" i="5"/>
  <c r="P1079" i="5"/>
  <c r="L1079" i="5"/>
  <c r="H1079" i="5"/>
  <c r="D1079" i="5"/>
  <c r="AA1078" i="5"/>
  <c r="Z1078" i="5"/>
  <c r="Y1078" i="5"/>
  <c r="X1078" i="5" s="1"/>
  <c r="W1078" i="5"/>
  <c r="V1078" i="5"/>
  <c r="U1078" i="5"/>
  <c r="T1078" i="5" s="1"/>
  <c r="S1078" i="5"/>
  <c r="R1078" i="5"/>
  <c r="Q1078" i="5"/>
  <c r="P1078" i="5" s="1"/>
  <c r="O1078" i="5"/>
  <c r="N1078" i="5"/>
  <c r="M1078" i="5"/>
  <c r="L1078" i="5"/>
  <c r="K1078" i="5"/>
  <c r="H1078" i="5" s="1"/>
  <c r="J1078" i="5"/>
  <c r="I1078" i="5"/>
  <c r="G1078" i="5"/>
  <c r="D1078" i="5" s="1"/>
  <c r="F1078" i="5"/>
  <c r="E1078" i="5"/>
  <c r="AA1077" i="5"/>
  <c r="X1077" i="5" s="1"/>
  <c r="Z1077" i="5"/>
  <c r="Y1077" i="5"/>
  <c r="W1077" i="5"/>
  <c r="T1077" i="5" s="1"/>
  <c r="V1077" i="5"/>
  <c r="U1077" i="5"/>
  <c r="S1077" i="5"/>
  <c r="P1077" i="5" s="1"/>
  <c r="R1077" i="5"/>
  <c r="Q1077" i="5"/>
  <c r="O1077" i="5"/>
  <c r="N1077" i="5"/>
  <c r="M1077" i="5"/>
  <c r="L1077" i="5"/>
  <c r="K1077" i="5"/>
  <c r="H1077" i="5" s="1"/>
  <c r="J1077" i="5"/>
  <c r="I1077" i="5"/>
  <c r="F1077" i="5"/>
  <c r="E1077" i="5"/>
  <c r="X1076" i="5"/>
  <c r="X1074" i="5" s="1"/>
  <c r="T1076" i="5"/>
  <c r="P1076" i="5"/>
  <c r="L1076" i="5"/>
  <c r="H1076" i="5"/>
  <c r="H1074" i="5" s="1"/>
  <c r="D1076" i="5"/>
  <c r="X1075" i="5"/>
  <c r="T1075" i="5"/>
  <c r="P1075" i="5"/>
  <c r="P1074" i="5" s="1"/>
  <c r="L1075" i="5"/>
  <c r="H1075" i="5"/>
  <c r="D1075" i="5"/>
  <c r="AA1074" i="5"/>
  <c r="Z1074" i="5"/>
  <c r="Y1074" i="5"/>
  <c r="W1074" i="5"/>
  <c r="V1074" i="5"/>
  <c r="U1074" i="5"/>
  <c r="T1074" i="5"/>
  <c r="S1074" i="5"/>
  <c r="R1074" i="5"/>
  <c r="Q1074" i="5"/>
  <c r="O1074" i="5"/>
  <c r="N1074" i="5"/>
  <c r="M1074" i="5"/>
  <c r="L1074" i="5"/>
  <c r="K1074" i="5"/>
  <c r="J1074" i="5"/>
  <c r="I1074" i="5"/>
  <c r="G1074" i="5"/>
  <c r="F1074" i="5"/>
  <c r="E1074" i="5"/>
  <c r="D1074" i="5"/>
  <c r="X1073" i="5"/>
  <c r="T1073" i="5"/>
  <c r="P1073" i="5"/>
  <c r="L1073" i="5"/>
  <c r="H1073" i="5"/>
  <c r="D1073" i="5"/>
  <c r="P1072" i="5"/>
  <c r="L1072" i="5"/>
  <c r="H1072" i="5"/>
  <c r="D1072" i="5"/>
  <c r="X1071" i="5"/>
  <c r="T1071" i="5"/>
  <c r="P1071" i="5"/>
  <c r="L1071" i="5"/>
  <c r="H1071" i="5"/>
  <c r="D1071" i="5"/>
  <c r="X1070" i="5"/>
  <c r="T1070" i="5"/>
  <c r="P1070" i="5"/>
  <c r="L1070" i="5"/>
  <c r="H1070" i="5"/>
  <c r="D1070" i="5"/>
  <c r="X1069" i="5"/>
  <c r="T1069" i="5"/>
  <c r="P1069" i="5"/>
  <c r="L1069" i="5"/>
  <c r="H1069" i="5"/>
  <c r="D1069" i="5"/>
  <c r="X1068" i="5"/>
  <c r="T1068" i="5"/>
  <c r="P1068" i="5"/>
  <c r="L1068" i="5"/>
  <c r="H1068" i="5"/>
  <c r="H1066" i="5" s="1"/>
  <c r="D1068" i="5"/>
  <c r="X1067" i="5"/>
  <c r="X1066" i="5" s="1"/>
  <c r="T1067" i="5"/>
  <c r="P1067" i="5"/>
  <c r="P1066" i="5" s="1"/>
  <c r="L1067" i="5"/>
  <c r="H1067" i="5"/>
  <c r="D1067" i="5"/>
  <c r="AA1066" i="5"/>
  <c r="Z1066" i="5"/>
  <c r="Y1066" i="5"/>
  <c r="W1066" i="5"/>
  <c r="V1066" i="5"/>
  <c r="U1066" i="5"/>
  <c r="T1066" i="5"/>
  <c r="S1066" i="5"/>
  <c r="R1066" i="5"/>
  <c r="Q1066" i="5"/>
  <c r="O1066" i="5"/>
  <c r="N1066" i="5"/>
  <c r="M1066" i="5"/>
  <c r="L1066" i="5"/>
  <c r="K1066" i="5"/>
  <c r="J1066" i="5"/>
  <c r="I1066" i="5"/>
  <c r="G1066" i="5"/>
  <c r="F1066" i="5"/>
  <c r="E1066" i="5"/>
  <c r="D1066" i="5"/>
  <c r="X1065" i="5"/>
  <c r="T1065" i="5"/>
  <c r="P1065" i="5"/>
  <c r="L1065" i="5"/>
  <c r="H1065" i="5"/>
  <c r="D1065" i="5"/>
  <c r="L1064" i="5"/>
  <c r="D1064" i="5"/>
  <c r="X1063" i="5"/>
  <c r="T1063" i="5"/>
  <c r="P1063" i="5"/>
  <c r="L1063" i="5"/>
  <c r="H1063" i="5"/>
  <c r="D1063" i="5"/>
  <c r="X1062" i="5"/>
  <c r="T1062" i="5"/>
  <c r="P1062" i="5"/>
  <c r="L1062" i="5"/>
  <c r="H1062" i="5"/>
  <c r="D1062" i="5"/>
  <c r="X1061" i="5"/>
  <c r="T1061" i="5"/>
  <c r="P1061" i="5"/>
  <c r="L1061" i="5"/>
  <c r="H1061" i="5"/>
  <c r="H1059" i="5" s="1"/>
  <c r="D1061" i="5"/>
  <c r="X1060" i="5"/>
  <c r="X1059" i="5" s="1"/>
  <c r="T1060" i="5"/>
  <c r="P1060" i="5"/>
  <c r="P1059" i="5" s="1"/>
  <c r="L1060" i="5"/>
  <c r="H1060" i="5"/>
  <c r="D1060" i="5"/>
  <c r="AA1059" i="5"/>
  <c r="Z1059" i="5"/>
  <c r="Y1059" i="5"/>
  <c r="W1059" i="5"/>
  <c r="V1059" i="5"/>
  <c r="U1059" i="5"/>
  <c r="T1059" i="5"/>
  <c r="S1059" i="5"/>
  <c r="R1059" i="5"/>
  <c r="Q1059" i="5"/>
  <c r="O1059" i="5"/>
  <c r="N1059" i="5"/>
  <c r="M1059" i="5"/>
  <c r="L1059" i="5"/>
  <c r="K1059" i="5"/>
  <c r="J1059" i="5"/>
  <c r="I1059" i="5"/>
  <c r="G1059" i="5"/>
  <c r="F1059" i="5"/>
  <c r="E1059" i="5"/>
  <c r="AA1058" i="5"/>
  <c r="Z1058" i="5"/>
  <c r="Y1058" i="5"/>
  <c r="X1058" i="5" s="1"/>
  <c r="W1058" i="5"/>
  <c r="V1058" i="5"/>
  <c r="U1058" i="5"/>
  <c r="T1058" i="5" s="1"/>
  <c r="S1058" i="5"/>
  <c r="R1058" i="5"/>
  <c r="Q1058" i="5"/>
  <c r="P1058" i="5" s="1"/>
  <c r="O1058" i="5"/>
  <c r="N1058" i="5"/>
  <c r="M1058" i="5"/>
  <c r="L1058" i="5" s="1"/>
  <c r="K1058" i="5"/>
  <c r="J1058" i="5"/>
  <c r="I1058" i="5"/>
  <c r="H1058" i="5" s="1"/>
  <c r="F1058" i="5"/>
  <c r="E1058" i="5"/>
  <c r="G1077" i="5" l="1"/>
  <c r="D1077" i="5" l="1"/>
  <c r="G1058" i="5"/>
  <c r="D1058" i="5" s="1"/>
  <c r="X1057" i="5" l="1"/>
  <c r="P1057" i="5"/>
  <c r="L1057" i="5"/>
  <c r="H1057" i="5"/>
  <c r="X1056" i="5"/>
  <c r="T1056" i="5"/>
  <c r="P1056" i="5"/>
  <c r="L1056" i="5"/>
  <c r="H1056" i="5"/>
  <c r="X1055" i="5"/>
  <c r="T1055" i="5"/>
  <c r="P1055" i="5"/>
  <c r="L1055" i="5"/>
  <c r="H1055" i="5"/>
  <c r="P1054" i="5"/>
  <c r="L1054" i="5"/>
  <c r="H1054" i="5"/>
  <c r="P1053" i="5"/>
  <c r="L1053" i="5"/>
  <c r="H1053" i="5"/>
  <c r="AA1052" i="5"/>
  <c r="X1052" i="5" s="1"/>
  <c r="W1052" i="5"/>
  <c r="W1049" i="5" s="1"/>
  <c r="T1049" i="5" s="1"/>
  <c r="T1052" i="5"/>
  <c r="S1052" i="5"/>
  <c r="P1052" i="5"/>
  <c r="O1052" i="5"/>
  <c r="O1049" i="5" s="1"/>
  <c r="L1049" i="5" s="1"/>
  <c r="L1052" i="5"/>
  <c r="K1052" i="5"/>
  <c r="H1052" i="5" s="1"/>
  <c r="X1051" i="5"/>
  <c r="T1051" i="5"/>
  <c r="P1051" i="5"/>
  <c r="L1051" i="5"/>
  <c r="H1051" i="5"/>
  <c r="X1050" i="5"/>
  <c r="T1050" i="5"/>
  <c r="P1050" i="5"/>
  <c r="L1050" i="5"/>
  <c r="H1050" i="5"/>
  <c r="AA1049" i="5"/>
  <c r="Z1049" i="5"/>
  <c r="Y1049" i="5"/>
  <c r="X1049" i="5"/>
  <c r="V1049" i="5"/>
  <c r="U1049" i="5"/>
  <c r="S1049" i="5"/>
  <c r="R1049" i="5"/>
  <c r="Q1049" i="5"/>
  <c r="P1049" i="5"/>
  <c r="N1049" i="5"/>
  <c r="M1049" i="5"/>
  <c r="K1049" i="5"/>
  <c r="J1049" i="5"/>
  <c r="I1049" i="5"/>
  <c r="H1049" i="5"/>
  <c r="X1048" i="5"/>
  <c r="T1048" i="5"/>
  <c r="P1048" i="5"/>
  <c r="L1048" i="5"/>
  <c r="H1048" i="5"/>
  <c r="AA1047" i="5"/>
  <c r="Z1047" i="5"/>
  <c r="Z1042" i="5" s="1"/>
  <c r="Y1047" i="5"/>
  <c r="X1047" i="5" s="1"/>
  <c r="W1047" i="5"/>
  <c r="V1047" i="5"/>
  <c r="V1042" i="5" s="1"/>
  <c r="U1047" i="5"/>
  <c r="T1047" i="5" s="1"/>
  <c r="S1047" i="5"/>
  <c r="R1047" i="5"/>
  <c r="R1042" i="5" s="1"/>
  <c r="Q1047" i="5"/>
  <c r="P1047" i="5" s="1"/>
  <c r="O1047" i="5"/>
  <c r="M1047" i="5"/>
  <c r="M1042" i="5" s="1"/>
  <c r="L1042" i="5" s="1"/>
  <c r="L1047" i="5"/>
  <c r="K1047" i="5"/>
  <c r="J1047" i="5"/>
  <c r="I1047" i="5"/>
  <c r="I1042" i="5" s="1"/>
  <c r="H1042" i="5" s="1"/>
  <c r="H1047" i="5"/>
  <c r="X1046" i="5"/>
  <c r="T1046" i="5"/>
  <c r="P1046" i="5"/>
  <c r="L1046" i="5"/>
  <c r="H1046" i="5"/>
  <c r="X1045" i="5"/>
  <c r="T1045" i="5"/>
  <c r="P1045" i="5"/>
  <c r="L1045" i="5"/>
  <c r="H1045" i="5"/>
  <c r="X1044" i="5"/>
  <c r="T1044" i="5"/>
  <c r="P1044" i="5"/>
  <c r="L1044" i="5"/>
  <c r="H1044" i="5"/>
  <c r="AA1043" i="5"/>
  <c r="X1043" i="5" s="1"/>
  <c r="Z1043" i="5"/>
  <c r="Y1043" i="5"/>
  <c r="W1043" i="5"/>
  <c r="T1043" i="5" s="1"/>
  <c r="V1043" i="5"/>
  <c r="U1043" i="5"/>
  <c r="S1043" i="5"/>
  <c r="P1043" i="5" s="1"/>
  <c r="R1043" i="5"/>
  <c r="Q1043" i="5"/>
  <c r="O1043" i="5"/>
  <c r="L1043" i="5" s="1"/>
  <c r="N1043" i="5"/>
  <c r="M1043" i="5"/>
  <c r="K1043" i="5"/>
  <c r="H1043" i="5" s="1"/>
  <c r="J1043" i="5"/>
  <c r="I1043" i="5"/>
  <c r="AA1042" i="5"/>
  <c r="W1042" i="5"/>
  <c r="S1042" i="5"/>
  <c r="O1042" i="5"/>
  <c r="N1042" i="5"/>
  <c r="K1042" i="5"/>
  <c r="J1042" i="5"/>
  <c r="Q1042" i="5" l="1"/>
  <c r="P1042" i="5" s="1"/>
  <c r="U1042" i="5"/>
  <c r="T1042" i="5" s="1"/>
  <c r="Y1042" i="5"/>
  <c r="X1042" i="5" s="1"/>
  <c r="X1041" i="5" l="1"/>
  <c r="T1041" i="5"/>
  <c r="P1041" i="5"/>
  <c r="L1041" i="5"/>
  <c r="H1041" i="5"/>
  <c r="D1041" i="5"/>
  <c r="X1040" i="5"/>
  <c r="T1040" i="5"/>
  <c r="P1040" i="5"/>
  <c r="L1040" i="5"/>
  <c r="H1040" i="5"/>
  <c r="D1040" i="5"/>
  <c r="AA1039" i="5"/>
  <c r="Z1039" i="5"/>
  <c r="Y1039" i="5"/>
  <c r="Y1016" i="5" s="1"/>
  <c r="X1016" i="5" s="1"/>
  <c r="X1039" i="5"/>
  <c r="W1039" i="5"/>
  <c r="V1039" i="5"/>
  <c r="U1039" i="5"/>
  <c r="U1016" i="5" s="1"/>
  <c r="T1016" i="5" s="1"/>
  <c r="T1039" i="5"/>
  <c r="S1039" i="5"/>
  <c r="R1039" i="5"/>
  <c r="Q1039" i="5"/>
  <c r="Q1016" i="5" s="1"/>
  <c r="P1016" i="5" s="1"/>
  <c r="P1039" i="5"/>
  <c r="O1039" i="5"/>
  <c r="N1039" i="5"/>
  <c r="M1039" i="5"/>
  <c r="M1016" i="5" s="1"/>
  <c r="L1016" i="5" s="1"/>
  <c r="L1039" i="5"/>
  <c r="K1039" i="5"/>
  <c r="J1039" i="5"/>
  <c r="I1039" i="5"/>
  <c r="I1016" i="5" s="1"/>
  <c r="H1016" i="5" s="1"/>
  <c r="H1039" i="5"/>
  <c r="G1039" i="5"/>
  <c r="F1039" i="5"/>
  <c r="E1039" i="5"/>
  <c r="E1016" i="5" s="1"/>
  <c r="D1016" i="5" s="1"/>
  <c r="D1039" i="5"/>
  <c r="X1038" i="5"/>
  <c r="T1038" i="5"/>
  <c r="P1038" i="5"/>
  <c r="L1038" i="5"/>
  <c r="H1038" i="5"/>
  <c r="D1038" i="5"/>
  <c r="X1037" i="5"/>
  <c r="T1037" i="5"/>
  <c r="P1037" i="5"/>
  <c r="L1037" i="5"/>
  <c r="H1037" i="5"/>
  <c r="X1036" i="5"/>
  <c r="T1036" i="5"/>
  <c r="P1036" i="5"/>
  <c r="L1036" i="5"/>
  <c r="H1036" i="5"/>
  <c r="D1036" i="5"/>
  <c r="X1035" i="5"/>
  <c r="T1035" i="5"/>
  <c r="P1035" i="5"/>
  <c r="L1035" i="5"/>
  <c r="H1035" i="5"/>
  <c r="D1035" i="5"/>
  <c r="X1034" i="5"/>
  <c r="T1034" i="5"/>
  <c r="P1034" i="5"/>
  <c r="L1034" i="5"/>
  <c r="H1034" i="5"/>
  <c r="D1034" i="5"/>
  <c r="X1033" i="5"/>
  <c r="T1033" i="5"/>
  <c r="P1033" i="5"/>
  <c r="L1033" i="5"/>
  <c r="H1033" i="5"/>
  <c r="D1033" i="5"/>
  <c r="AA1032" i="5"/>
  <c r="X1032" i="5" s="1"/>
  <c r="Z1032" i="5"/>
  <c r="Y1032" i="5"/>
  <c r="W1032" i="5"/>
  <c r="T1032" i="5" s="1"/>
  <c r="V1032" i="5"/>
  <c r="U1032" i="5"/>
  <c r="S1032" i="5"/>
  <c r="P1032" i="5" s="1"/>
  <c r="R1032" i="5"/>
  <c r="Q1032" i="5"/>
  <c r="O1032" i="5"/>
  <c r="L1032" i="5" s="1"/>
  <c r="N1032" i="5"/>
  <c r="M1032" i="5"/>
  <c r="K1032" i="5"/>
  <c r="H1032" i="5" s="1"/>
  <c r="J1032" i="5"/>
  <c r="I1032" i="5"/>
  <c r="G1032" i="5"/>
  <c r="D1032" i="5" s="1"/>
  <c r="F1032" i="5"/>
  <c r="E1032" i="5"/>
  <c r="AA1031" i="5"/>
  <c r="X1031" i="5" s="1"/>
  <c r="Z1031" i="5"/>
  <c r="Y1031" i="5"/>
  <c r="W1031" i="5"/>
  <c r="T1031" i="5" s="1"/>
  <c r="V1031" i="5"/>
  <c r="U1031" i="5"/>
  <c r="S1031" i="5"/>
  <c r="P1031" i="5" s="1"/>
  <c r="R1031" i="5"/>
  <c r="Q1031" i="5"/>
  <c r="O1031" i="5"/>
  <c r="L1031" i="5" s="1"/>
  <c r="N1031" i="5"/>
  <c r="M1031" i="5"/>
  <c r="K1031" i="5"/>
  <c r="H1031" i="5" s="1"/>
  <c r="J1031" i="5"/>
  <c r="I1031" i="5"/>
  <c r="G1031" i="5"/>
  <c r="D1031" i="5" s="1"/>
  <c r="F1031" i="5"/>
  <c r="E1031" i="5"/>
  <c r="X1030" i="5"/>
  <c r="T1030" i="5"/>
  <c r="P1030" i="5"/>
  <c r="L1030" i="5"/>
  <c r="H1030" i="5"/>
  <c r="D1030" i="5"/>
  <c r="X1029" i="5"/>
  <c r="T1029" i="5"/>
  <c r="P1029" i="5"/>
  <c r="L1029" i="5"/>
  <c r="H1029" i="5"/>
  <c r="D1029" i="5"/>
  <c r="X1028" i="5"/>
  <c r="T1028" i="5"/>
  <c r="P1028" i="5"/>
  <c r="L1028" i="5"/>
  <c r="H1028" i="5"/>
  <c r="D1028" i="5"/>
  <c r="X1027" i="5"/>
  <c r="T1027" i="5"/>
  <c r="P1027" i="5"/>
  <c r="L1027" i="5"/>
  <c r="H1027" i="5"/>
  <c r="D1027" i="5"/>
  <c r="AA1026" i="5"/>
  <c r="X1026" i="5" s="1"/>
  <c r="Z1026" i="5"/>
  <c r="Y1026" i="5"/>
  <c r="W1026" i="5"/>
  <c r="T1026" i="5" s="1"/>
  <c r="V1026" i="5"/>
  <c r="U1026" i="5"/>
  <c r="S1026" i="5"/>
  <c r="P1026" i="5" s="1"/>
  <c r="R1026" i="5"/>
  <c r="Q1026" i="5"/>
  <c r="O1026" i="5"/>
  <c r="L1026" i="5" s="1"/>
  <c r="N1026" i="5"/>
  <c r="M1026" i="5"/>
  <c r="K1026" i="5"/>
  <c r="H1026" i="5" s="1"/>
  <c r="J1026" i="5"/>
  <c r="I1026" i="5"/>
  <c r="G1026" i="5"/>
  <c r="D1026" i="5" s="1"/>
  <c r="F1026" i="5"/>
  <c r="E1026" i="5"/>
  <c r="AA1025" i="5"/>
  <c r="X1025" i="5" s="1"/>
  <c r="Z1025" i="5"/>
  <c r="Y1025" i="5"/>
  <c r="W1025" i="5"/>
  <c r="T1025" i="5" s="1"/>
  <c r="V1025" i="5"/>
  <c r="U1025" i="5"/>
  <c r="S1025" i="5"/>
  <c r="P1025" i="5" s="1"/>
  <c r="R1025" i="5"/>
  <c r="Q1025" i="5"/>
  <c r="O1025" i="5"/>
  <c r="L1025" i="5" s="1"/>
  <c r="N1025" i="5"/>
  <c r="M1025" i="5"/>
  <c r="K1025" i="5"/>
  <c r="H1025" i="5" s="1"/>
  <c r="J1025" i="5"/>
  <c r="I1025" i="5"/>
  <c r="G1025" i="5"/>
  <c r="D1025" i="5" s="1"/>
  <c r="F1025" i="5"/>
  <c r="E1025" i="5"/>
  <c r="X1024" i="5"/>
  <c r="T1024" i="5"/>
  <c r="P1024" i="5"/>
  <c r="L1024" i="5"/>
  <c r="H1024" i="5"/>
  <c r="D1024" i="5"/>
  <c r="X1023" i="5"/>
  <c r="T1023" i="5"/>
  <c r="P1023" i="5"/>
  <c r="L1023" i="5"/>
  <c r="H1023" i="5"/>
  <c r="D1023" i="5"/>
  <c r="X1022" i="5"/>
  <c r="T1022" i="5"/>
  <c r="P1022" i="5"/>
  <c r="L1022" i="5"/>
  <c r="H1022" i="5"/>
  <c r="D1022" i="5"/>
  <c r="X1021" i="5"/>
  <c r="T1021" i="5"/>
  <c r="P1021" i="5"/>
  <c r="L1021" i="5"/>
  <c r="H1021" i="5"/>
  <c r="D1021" i="5"/>
  <c r="X1020" i="5"/>
  <c r="T1020" i="5"/>
  <c r="P1020" i="5"/>
  <c r="L1020" i="5"/>
  <c r="H1020" i="5"/>
  <c r="D1020" i="5"/>
  <c r="X1019" i="5"/>
  <c r="T1019" i="5"/>
  <c r="P1019" i="5"/>
  <c r="L1019" i="5"/>
  <c r="H1019" i="5"/>
  <c r="D1019" i="5"/>
  <c r="AA1018" i="5"/>
  <c r="X1018" i="5" s="1"/>
  <c r="Z1018" i="5"/>
  <c r="Y1018" i="5"/>
  <c r="W1018" i="5"/>
  <c r="T1018" i="5" s="1"/>
  <c r="V1018" i="5"/>
  <c r="U1018" i="5"/>
  <c r="S1018" i="5"/>
  <c r="P1018" i="5" s="1"/>
  <c r="R1018" i="5"/>
  <c r="Q1018" i="5"/>
  <c r="O1018" i="5"/>
  <c r="L1018" i="5" s="1"/>
  <c r="N1018" i="5"/>
  <c r="M1018" i="5"/>
  <c r="K1018" i="5"/>
  <c r="H1018" i="5" s="1"/>
  <c r="J1018" i="5"/>
  <c r="I1018" i="5"/>
  <c r="G1018" i="5"/>
  <c r="D1018" i="5" s="1"/>
  <c r="F1018" i="5"/>
  <c r="E1018" i="5"/>
  <c r="AA1017" i="5"/>
  <c r="X1017" i="5" s="1"/>
  <c r="Z1017" i="5"/>
  <c r="Y1017" i="5"/>
  <c r="W1017" i="5"/>
  <c r="T1017" i="5" s="1"/>
  <c r="V1017" i="5"/>
  <c r="U1017" i="5"/>
  <c r="S1017" i="5"/>
  <c r="P1017" i="5" s="1"/>
  <c r="R1017" i="5"/>
  <c r="Q1017" i="5"/>
  <c r="O1017" i="5"/>
  <c r="L1017" i="5" s="1"/>
  <c r="N1017" i="5"/>
  <c r="M1017" i="5"/>
  <c r="K1017" i="5"/>
  <c r="H1017" i="5" s="1"/>
  <c r="J1017" i="5"/>
  <c r="I1017" i="5"/>
  <c r="G1017" i="5"/>
  <c r="D1017" i="5" s="1"/>
  <c r="F1017" i="5"/>
  <c r="E1017" i="5"/>
  <c r="AA1016" i="5"/>
  <c r="Z1016" i="5"/>
  <c r="W1016" i="5"/>
  <c r="V1016" i="5"/>
  <c r="S1016" i="5"/>
  <c r="R1016" i="5"/>
  <c r="O1016" i="5"/>
  <c r="N1016" i="5"/>
  <c r="K1016" i="5"/>
  <c r="J1016" i="5"/>
  <c r="G1016" i="5"/>
  <c r="F1016" i="5"/>
  <c r="X1015" i="5"/>
  <c r="T1015" i="5"/>
  <c r="P1015" i="5"/>
  <c r="L1015" i="5"/>
  <c r="H1015" i="5"/>
  <c r="D1015" i="5"/>
  <c r="X1014" i="5"/>
  <c r="T1014" i="5"/>
  <c r="P1014" i="5"/>
  <c r="L1014" i="5"/>
  <c r="H1014" i="5"/>
  <c r="D1014" i="5"/>
  <c r="X1013" i="5"/>
  <c r="T1013" i="5"/>
  <c r="P1013" i="5"/>
  <c r="L1013" i="5"/>
  <c r="H1013" i="5"/>
  <c r="D1013" i="5"/>
  <c r="X1012" i="5"/>
  <c r="T1012" i="5"/>
  <c r="P1012" i="5"/>
  <c r="L1012" i="5"/>
  <c r="H1012" i="5"/>
  <c r="D1012" i="5"/>
  <c r="X1011" i="5"/>
  <c r="T1011" i="5"/>
  <c r="P1011" i="5"/>
  <c r="L1011" i="5"/>
  <c r="H1011" i="5"/>
  <c r="D1011" i="5"/>
  <c r="X1010" i="5"/>
  <c r="T1010" i="5"/>
  <c r="P1010" i="5"/>
  <c r="L1010" i="5"/>
  <c r="H1010" i="5"/>
  <c r="D1010" i="5"/>
  <c r="X1009" i="5"/>
  <c r="T1009" i="5"/>
  <c r="P1009" i="5"/>
  <c r="L1009" i="5"/>
  <c r="H1009" i="5"/>
  <c r="D1009" i="5"/>
  <c r="X1008" i="5"/>
  <c r="T1008" i="5"/>
  <c r="P1008" i="5"/>
  <c r="L1008" i="5"/>
  <c r="H1008" i="5"/>
  <c r="D1008" i="5"/>
  <c r="X1007" i="5"/>
  <c r="T1007" i="5"/>
  <c r="P1007" i="5"/>
  <c r="L1007" i="5"/>
  <c r="H1007" i="5"/>
  <c r="D1007" i="5"/>
  <c r="X1006" i="5"/>
  <c r="T1006" i="5"/>
  <c r="P1006" i="5"/>
  <c r="L1006" i="5"/>
  <c r="H1006" i="5"/>
  <c r="D1006" i="5"/>
  <c r="X1005" i="5"/>
  <c r="T1005" i="5"/>
  <c r="P1005" i="5"/>
  <c r="L1005" i="5"/>
  <c r="H1005" i="5"/>
  <c r="D1005" i="5"/>
  <c r="X1004" i="5"/>
  <c r="T1004" i="5"/>
  <c r="P1004" i="5"/>
  <c r="L1004" i="5"/>
  <c r="H1004" i="5"/>
  <c r="D1004" i="5"/>
  <c r="X1003" i="5"/>
  <c r="T1003" i="5"/>
  <c r="P1003" i="5"/>
  <c r="L1003" i="5"/>
  <c r="H1003" i="5"/>
  <c r="D1003" i="5"/>
  <c r="AA1002" i="5"/>
  <c r="Z1002" i="5"/>
  <c r="Y1002" i="5"/>
  <c r="X1002" i="5" s="1"/>
  <c r="W1002" i="5"/>
  <c r="V1002" i="5"/>
  <c r="U1002" i="5"/>
  <c r="T1002" i="5" s="1"/>
  <c r="S1002" i="5"/>
  <c r="R1002" i="5"/>
  <c r="Q1002" i="5"/>
  <c r="P1002" i="5" s="1"/>
  <c r="O1002" i="5"/>
  <c r="N1002" i="5"/>
  <c r="M1002" i="5"/>
  <c r="L1002" i="5" s="1"/>
  <c r="K1002" i="5"/>
  <c r="J1002" i="5"/>
  <c r="I1002" i="5"/>
  <c r="H1002" i="5" s="1"/>
  <c r="G1002" i="5"/>
  <c r="F1002" i="5"/>
  <c r="E1002" i="5"/>
  <c r="D1002" i="5" s="1"/>
  <c r="AA1001" i="5"/>
  <c r="Z1001" i="5"/>
  <c r="Y1001" i="5"/>
  <c r="X1001" i="5" s="1"/>
  <c r="W1001" i="5"/>
  <c r="V1001" i="5"/>
  <c r="U1001" i="5"/>
  <c r="T1001" i="5" s="1"/>
  <c r="S1001" i="5"/>
  <c r="R1001" i="5"/>
  <c r="Q1001" i="5"/>
  <c r="P1001" i="5" s="1"/>
  <c r="O1001" i="5"/>
  <c r="N1001" i="5"/>
  <c r="M1001" i="5"/>
  <c r="L1001" i="5" s="1"/>
  <c r="K1001" i="5"/>
  <c r="J1001" i="5"/>
  <c r="I1001" i="5"/>
  <c r="H1001" i="5" s="1"/>
  <c r="G1001" i="5"/>
  <c r="F1001" i="5"/>
  <c r="E1001" i="5"/>
  <c r="D1001" i="5" s="1"/>
  <c r="AA1000" i="5"/>
  <c r="Z1000" i="5"/>
  <c r="Y1000" i="5"/>
  <c r="X1000" i="5" s="1"/>
  <c r="W1000" i="5"/>
  <c r="V1000" i="5"/>
  <c r="U1000" i="5"/>
  <c r="T1000" i="5" s="1"/>
  <c r="S1000" i="5"/>
  <c r="R1000" i="5"/>
  <c r="Q1000" i="5"/>
  <c r="P1000" i="5" s="1"/>
  <c r="O1000" i="5"/>
  <c r="N1000" i="5"/>
  <c r="M1000" i="5"/>
  <c r="L1000" i="5" s="1"/>
  <c r="K1000" i="5"/>
  <c r="J1000" i="5"/>
  <c r="I1000" i="5"/>
  <c r="H1000" i="5" s="1"/>
  <c r="G1000" i="5"/>
  <c r="F1000" i="5"/>
  <c r="E1000" i="5"/>
  <c r="D1000" i="5" s="1"/>
  <c r="X999" i="5"/>
  <c r="T999" i="5"/>
  <c r="P999" i="5"/>
  <c r="L999" i="5"/>
  <c r="H999" i="5"/>
  <c r="D999" i="5"/>
  <c r="AA998" i="5"/>
  <c r="X998" i="5" s="1"/>
  <c r="Z998" i="5"/>
  <c r="Y998" i="5"/>
  <c r="W998" i="5"/>
  <c r="T998" i="5" s="1"/>
  <c r="V998" i="5"/>
  <c r="U998" i="5"/>
  <c r="S998" i="5"/>
  <c r="P998" i="5" s="1"/>
  <c r="R998" i="5"/>
  <c r="Q998" i="5"/>
  <c r="O998" i="5"/>
  <c r="L998" i="5" s="1"/>
  <c r="N998" i="5"/>
  <c r="M998" i="5"/>
  <c r="K998" i="5"/>
  <c r="H998" i="5" s="1"/>
  <c r="J998" i="5"/>
  <c r="I998" i="5"/>
  <c r="G998" i="5"/>
  <c r="D998" i="5" s="1"/>
  <c r="F998" i="5"/>
  <c r="E998" i="5"/>
  <c r="X997" i="5"/>
  <c r="T997" i="5"/>
  <c r="P997" i="5"/>
  <c r="L997" i="5"/>
  <c r="H997" i="5"/>
  <c r="D997" i="5"/>
  <c r="X996" i="5"/>
  <c r="T996" i="5"/>
  <c r="P996" i="5"/>
  <c r="L996" i="5"/>
  <c r="H996" i="5"/>
  <c r="D996" i="5"/>
  <c r="AA995" i="5"/>
  <c r="AA994" i="5" s="1"/>
  <c r="Z995" i="5"/>
  <c r="Y995" i="5"/>
  <c r="W995" i="5"/>
  <c r="W994" i="5" s="1"/>
  <c r="V995" i="5"/>
  <c r="U995" i="5"/>
  <c r="S995" i="5"/>
  <c r="S994" i="5" s="1"/>
  <c r="R995" i="5"/>
  <c r="Q995" i="5"/>
  <c r="O995" i="5"/>
  <c r="O994" i="5" s="1"/>
  <c r="N995" i="5"/>
  <c r="H995" i="5"/>
  <c r="D995" i="5"/>
  <c r="Z994" i="5"/>
  <c r="Y994" i="5"/>
  <c r="V994" i="5"/>
  <c r="U994" i="5"/>
  <c r="R994" i="5"/>
  <c r="Q994" i="5"/>
  <c r="N994" i="5"/>
  <c r="M994" i="5"/>
  <c r="K994" i="5"/>
  <c r="J994" i="5"/>
  <c r="I994" i="5"/>
  <c r="H994" i="5"/>
  <c r="G994" i="5"/>
  <c r="F994" i="5"/>
  <c r="E994" i="5"/>
  <c r="D994" i="5"/>
  <c r="X993" i="5"/>
  <c r="T993" i="5"/>
  <c r="P993" i="5"/>
  <c r="L993" i="5"/>
  <c r="H993" i="5"/>
  <c r="D993" i="5"/>
  <c r="X992" i="5"/>
  <c r="T992" i="5"/>
  <c r="P992" i="5"/>
  <c r="L992" i="5"/>
  <c r="H992" i="5"/>
  <c r="D992" i="5"/>
  <c r="X991" i="5"/>
  <c r="T991" i="5"/>
  <c r="P991" i="5"/>
  <c r="L991" i="5"/>
  <c r="H991" i="5"/>
  <c r="D991" i="5"/>
  <c r="X990" i="5"/>
  <c r="T990" i="5"/>
  <c r="P990" i="5"/>
  <c r="L990" i="5"/>
  <c r="H990" i="5"/>
  <c r="D990" i="5"/>
  <c r="AA989" i="5"/>
  <c r="Z989" i="5"/>
  <c r="Y989" i="5"/>
  <c r="X989" i="5"/>
  <c r="W989" i="5"/>
  <c r="V989" i="5"/>
  <c r="U989" i="5"/>
  <c r="T989" i="5"/>
  <c r="S989" i="5"/>
  <c r="R989" i="5"/>
  <c r="Q989" i="5"/>
  <c r="P989" i="5"/>
  <c r="O989" i="5"/>
  <c r="N989" i="5"/>
  <c r="M989" i="5"/>
  <c r="L989" i="5"/>
  <c r="K989" i="5"/>
  <c r="J989" i="5"/>
  <c r="I989" i="5"/>
  <c r="H989" i="5"/>
  <c r="G989" i="5"/>
  <c r="F989" i="5"/>
  <c r="E989" i="5"/>
  <c r="D989" i="5"/>
  <c r="AA988" i="5"/>
  <c r="Z988" i="5"/>
  <c r="Y988" i="5"/>
  <c r="Y985" i="5" s="1"/>
  <c r="X988" i="5"/>
  <c r="W988" i="5"/>
  <c r="V988" i="5"/>
  <c r="U988" i="5"/>
  <c r="U985" i="5" s="1"/>
  <c r="T988" i="5"/>
  <c r="S988" i="5"/>
  <c r="R988" i="5"/>
  <c r="Q988" i="5"/>
  <c r="Q985" i="5" s="1"/>
  <c r="P988" i="5"/>
  <c r="O988" i="5"/>
  <c r="N988" i="5"/>
  <c r="M988" i="5"/>
  <c r="M985" i="5" s="1"/>
  <c r="L988" i="5"/>
  <c r="K988" i="5"/>
  <c r="J988" i="5"/>
  <c r="I988" i="5"/>
  <c r="I985" i="5" s="1"/>
  <c r="H988" i="5"/>
  <c r="G988" i="5"/>
  <c r="F988" i="5"/>
  <c r="E988" i="5"/>
  <c r="E985" i="5" s="1"/>
  <c r="D988" i="5"/>
  <c r="X987" i="5"/>
  <c r="T987" i="5"/>
  <c r="P987" i="5"/>
  <c r="L987" i="5"/>
  <c r="H987" i="5"/>
  <c r="D987" i="5"/>
  <c r="AA986" i="5"/>
  <c r="Z986" i="5"/>
  <c r="Y986" i="5"/>
  <c r="X986" i="5" s="1"/>
  <c r="W986" i="5"/>
  <c r="V986" i="5"/>
  <c r="U986" i="5"/>
  <c r="T986" i="5" s="1"/>
  <c r="S986" i="5"/>
  <c r="R986" i="5"/>
  <c r="Q986" i="5"/>
  <c r="P986" i="5" s="1"/>
  <c r="O986" i="5"/>
  <c r="N986" i="5"/>
  <c r="M986" i="5"/>
  <c r="L986" i="5" s="1"/>
  <c r="K986" i="5"/>
  <c r="J986" i="5"/>
  <c r="I986" i="5"/>
  <c r="H986" i="5" s="1"/>
  <c r="G986" i="5"/>
  <c r="F986" i="5"/>
  <c r="E986" i="5"/>
  <c r="D986" i="5" s="1"/>
  <c r="Z985" i="5"/>
  <c r="V985" i="5"/>
  <c r="R985" i="5"/>
  <c r="N985" i="5"/>
  <c r="J985" i="5"/>
  <c r="F985" i="5"/>
  <c r="H985" i="5" l="1"/>
  <c r="P985" i="5"/>
  <c r="X985" i="5"/>
  <c r="T994" i="5"/>
  <c r="W985" i="5"/>
  <c r="T985" i="5" s="1"/>
  <c r="AA985" i="5"/>
  <c r="X994" i="5"/>
  <c r="S985" i="5"/>
  <c r="P994" i="5"/>
  <c r="L994" i="5"/>
  <c r="O985" i="5"/>
  <c r="L985" i="5" s="1"/>
  <c r="K985" i="5"/>
  <c r="T995" i="5"/>
  <c r="L995" i="5"/>
  <c r="G985" i="5"/>
  <c r="D985" i="5" s="1"/>
  <c r="P995" i="5"/>
  <c r="X995" i="5"/>
  <c r="X984" i="5" l="1"/>
  <c r="T984" i="5"/>
  <c r="P984" i="5"/>
  <c r="L984" i="5"/>
  <c r="H984" i="5"/>
  <c r="D984" i="5"/>
  <c r="Z983" i="5"/>
  <c r="X983" i="5" s="1"/>
  <c r="Y983" i="5"/>
  <c r="V983" i="5"/>
  <c r="V982" i="5" s="1"/>
  <c r="U983" i="5"/>
  <c r="U982" i="5" s="1"/>
  <c r="S983" i="5"/>
  <c r="S982" i="5" s="1"/>
  <c r="R983" i="5"/>
  <c r="R982" i="5" s="1"/>
  <c r="Q983" i="5"/>
  <c r="Q982" i="5" s="1"/>
  <c r="P982" i="5" s="1"/>
  <c r="N983" i="5"/>
  <c r="M983" i="5"/>
  <c r="L983" i="5"/>
  <c r="K983" i="5"/>
  <c r="J983" i="5"/>
  <c r="I983" i="5"/>
  <c r="H983" i="5"/>
  <c r="G983" i="5"/>
  <c r="F983" i="5"/>
  <c r="E983" i="5"/>
  <c r="D983" i="5"/>
  <c r="AA982" i="5"/>
  <c r="Y982" i="5"/>
  <c r="W982" i="5"/>
  <c r="O982" i="5"/>
  <c r="N982" i="5"/>
  <c r="M982" i="5"/>
  <c r="L982" i="5"/>
  <c r="K982" i="5"/>
  <c r="J982" i="5"/>
  <c r="I982" i="5"/>
  <c r="H982" i="5"/>
  <c r="G982" i="5"/>
  <c r="F982" i="5"/>
  <c r="E982" i="5"/>
  <c r="D982" i="5"/>
  <c r="X981" i="5"/>
  <c r="T981" i="5"/>
  <c r="P981" i="5"/>
  <c r="L981" i="5"/>
  <c r="H981" i="5"/>
  <c r="D981" i="5"/>
  <c r="AA980" i="5"/>
  <c r="AA977" i="5" s="1"/>
  <c r="Z980" i="5"/>
  <c r="X980" i="5" s="1"/>
  <c r="Y980" i="5"/>
  <c r="W980" i="5"/>
  <c r="W977" i="5" s="1"/>
  <c r="W973" i="5" s="1"/>
  <c r="V980" i="5"/>
  <c r="T980" i="5" s="1"/>
  <c r="U980" i="5"/>
  <c r="S980" i="5"/>
  <c r="S977" i="5" s="1"/>
  <c r="S973" i="5" s="1"/>
  <c r="R980" i="5"/>
  <c r="P980" i="5" s="1"/>
  <c r="Q980" i="5"/>
  <c r="O980" i="5"/>
  <c r="O977" i="5" s="1"/>
  <c r="O973" i="5" s="1"/>
  <c r="N980" i="5"/>
  <c r="L980" i="5" s="1"/>
  <c r="M980" i="5"/>
  <c r="K980" i="5"/>
  <c r="K977" i="5" s="1"/>
  <c r="K973" i="5" s="1"/>
  <c r="J980" i="5"/>
  <c r="H980" i="5" s="1"/>
  <c r="I980" i="5"/>
  <c r="G980" i="5"/>
  <c r="G977" i="5" s="1"/>
  <c r="G973" i="5" s="1"/>
  <c r="F980" i="5"/>
  <c r="D980" i="5" s="1"/>
  <c r="E980" i="5"/>
  <c r="X979" i="5"/>
  <c r="T979" i="5"/>
  <c r="P979" i="5"/>
  <c r="L979" i="5"/>
  <c r="H979" i="5"/>
  <c r="D979" i="5"/>
  <c r="AA978" i="5"/>
  <c r="Z978" i="5"/>
  <c r="Y978" i="5"/>
  <c r="X978" i="5"/>
  <c r="W978" i="5"/>
  <c r="V978" i="5"/>
  <c r="U978" i="5"/>
  <c r="T978" i="5"/>
  <c r="S978" i="5"/>
  <c r="R978" i="5"/>
  <c r="Q978" i="5"/>
  <c r="P978" i="5"/>
  <c r="O978" i="5"/>
  <c r="N978" i="5"/>
  <c r="M978" i="5"/>
  <c r="L978" i="5"/>
  <c r="K978" i="5"/>
  <c r="J978" i="5"/>
  <c r="I978" i="5"/>
  <c r="H978" i="5"/>
  <c r="G978" i="5"/>
  <c r="F978" i="5"/>
  <c r="E978" i="5"/>
  <c r="D978" i="5"/>
  <c r="Y977" i="5"/>
  <c r="Y976" i="5" s="1"/>
  <c r="U977" i="5"/>
  <c r="Q977" i="5"/>
  <c r="Q976" i="5" s="1"/>
  <c r="M977" i="5"/>
  <c r="I977" i="5"/>
  <c r="E977" i="5"/>
  <c r="U976" i="5"/>
  <c r="T976" i="5"/>
  <c r="M976" i="5"/>
  <c r="L976" i="5"/>
  <c r="H976" i="5"/>
  <c r="D976" i="5"/>
  <c r="AA975" i="5"/>
  <c r="AA974" i="5" s="1"/>
  <c r="AA973" i="5" s="1"/>
  <c r="Z975" i="5"/>
  <c r="Z974" i="5" s="1"/>
  <c r="V975" i="5"/>
  <c r="U975" i="5"/>
  <c r="T975" i="5" s="1"/>
  <c r="S975" i="5"/>
  <c r="R975" i="5"/>
  <c r="O975" i="5"/>
  <c r="N975" i="5"/>
  <c r="M975" i="5"/>
  <c r="L975" i="5" s="1"/>
  <c r="K975" i="5"/>
  <c r="J975" i="5"/>
  <c r="I975" i="5"/>
  <c r="H975" i="5" s="1"/>
  <c r="G975" i="5"/>
  <c r="F975" i="5"/>
  <c r="E975" i="5"/>
  <c r="D975" i="5" s="1"/>
  <c r="W974" i="5"/>
  <c r="V974" i="5"/>
  <c r="U974" i="5"/>
  <c r="T974" i="5" s="1"/>
  <c r="S974" i="5"/>
  <c r="R974" i="5"/>
  <c r="O974" i="5"/>
  <c r="N974" i="5"/>
  <c r="M974" i="5"/>
  <c r="L974" i="5" s="1"/>
  <c r="K974" i="5"/>
  <c r="J974" i="5"/>
  <c r="I974" i="5"/>
  <c r="H974" i="5" s="1"/>
  <c r="G974" i="5"/>
  <c r="F974" i="5"/>
  <c r="E974" i="5"/>
  <c r="D974" i="5" s="1"/>
  <c r="M973" i="5"/>
  <c r="I973" i="5"/>
  <c r="E973" i="5"/>
  <c r="X976" i="5" l="1"/>
  <c r="Y975" i="5"/>
  <c r="T982" i="5"/>
  <c r="U973" i="5"/>
  <c r="Q975" i="5"/>
  <c r="P976" i="5"/>
  <c r="Z973" i="5"/>
  <c r="J977" i="5"/>
  <c r="R977" i="5"/>
  <c r="Z977" i="5"/>
  <c r="X977" i="5" s="1"/>
  <c r="P983" i="5"/>
  <c r="T983" i="5"/>
  <c r="F977" i="5"/>
  <c r="N977" i="5"/>
  <c r="V977" i="5"/>
  <c r="Z982" i="5"/>
  <c r="X982" i="5" s="1"/>
  <c r="V973" i="5" l="1"/>
  <c r="T973" i="5" s="1"/>
  <c r="T977" i="5"/>
  <c r="X975" i="5"/>
  <c r="Y974" i="5"/>
  <c r="N973" i="5"/>
  <c r="L973" i="5" s="1"/>
  <c r="L977" i="5"/>
  <c r="F973" i="5"/>
  <c r="D973" i="5" s="1"/>
  <c r="D977" i="5"/>
  <c r="R973" i="5"/>
  <c r="P977" i="5"/>
  <c r="J973" i="5"/>
  <c r="H973" i="5" s="1"/>
  <c r="H977" i="5"/>
  <c r="P975" i="5"/>
  <c r="Q974" i="5"/>
  <c r="X974" i="5" l="1"/>
  <c r="Y973" i="5"/>
  <c r="X973" i="5" s="1"/>
  <c r="P974" i="5"/>
  <c r="Q973" i="5"/>
  <c r="P973" i="5" s="1"/>
  <c r="X972" i="5" l="1"/>
  <c r="T972" i="5"/>
  <c r="P972" i="5"/>
  <c r="L972" i="5"/>
  <c r="H972" i="5"/>
  <c r="D972" i="5"/>
  <c r="Z971" i="5"/>
  <c r="Y971" i="5"/>
  <c r="X971" i="5"/>
  <c r="V971" i="5"/>
  <c r="U971" i="5"/>
  <c r="T971" i="5"/>
  <c r="R971" i="5"/>
  <c r="P971" i="5" s="1"/>
  <c r="Q971" i="5"/>
  <c r="N971" i="5"/>
  <c r="M971" i="5"/>
  <c r="L971" i="5" s="1"/>
  <c r="J971" i="5"/>
  <c r="I971" i="5"/>
  <c r="H971" i="5"/>
  <c r="G971" i="5"/>
  <c r="F971" i="5"/>
  <c r="E971" i="5"/>
  <c r="D971" i="5"/>
  <c r="X970" i="5"/>
  <c r="T970" i="5"/>
  <c r="P970" i="5"/>
  <c r="L970" i="5"/>
  <c r="H970" i="5"/>
  <c r="D970" i="5"/>
  <c r="X969" i="5"/>
  <c r="T969" i="5"/>
  <c r="P969" i="5"/>
  <c r="L969" i="5"/>
  <c r="H969" i="5"/>
  <c r="D969" i="5"/>
  <c r="AA968" i="5"/>
  <c r="Z968" i="5"/>
  <c r="Y968" i="5"/>
  <c r="X968" i="5"/>
  <c r="W968" i="5"/>
  <c r="V968" i="5"/>
  <c r="U968" i="5"/>
  <c r="T968" i="5"/>
  <c r="S968" i="5"/>
  <c r="R968" i="5"/>
  <c r="Q968" i="5"/>
  <c r="P968" i="5"/>
  <c r="O968" i="5"/>
  <c r="N968" i="5"/>
  <c r="M968" i="5"/>
  <c r="L968" i="5"/>
  <c r="K968" i="5"/>
  <c r="J968" i="5"/>
  <c r="I968" i="5"/>
  <c r="H968" i="5"/>
  <c r="G968" i="5"/>
  <c r="F968" i="5"/>
  <c r="E968" i="5"/>
  <c r="D968" i="5"/>
  <c r="X967" i="5"/>
  <c r="T967" i="5"/>
  <c r="P967" i="5"/>
  <c r="L967" i="5"/>
  <c r="H967" i="5"/>
  <c r="D967" i="5"/>
  <c r="X966" i="5"/>
  <c r="T966" i="5"/>
  <c r="P966" i="5"/>
  <c r="L966" i="5"/>
  <c r="H966" i="5"/>
  <c r="D966" i="5"/>
  <c r="X965" i="5"/>
  <c r="T965" i="5"/>
  <c r="P965" i="5"/>
  <c r="L965" i="5"/>
  <c r="H965" i="5"/>
  <c r="D965" i="5"/>
  <c r="AA964" i="5"/>
  <c r="Z964" i="5"/>
  <c r="Y964" i="5"/>
  <c r="W964" i="5"/>
  <c r="V964" i="5"/>
  <c r="U964" i="5"/>
  <c r="S964" i="5"/>
  <c r="R964" i="5"/>
  <c r="P964" i="5" s="1"/>
  <c r="Q964" i="5"/>
  <c r="O964" i="5"/>
  <c r="N964" i="5"/>
  <c r="L964" i="5" s="1"/>
  <c r="M964" i="5"/>
  <c r="K964" i="5"/>
  <c r="K953" i="5" s="1"/>
  <c r="J964" i="5"/>
  <c r="I964" i="5"/>
  <c r="G964" i="5"/>
  <c r="G953" i="5" s="1"/>
  <c r="F964" i="5"/>
  <c r="E964" i="5"/>
  <c r="X963" i="5"/>
  <c r="T963" i="5"/>
  <c r="P963" i="5"/>
  <c r="L963" i="5"/>
  <c r="H963" i="5"/>
  <c r="D963" i="5"/>
  <c r="X962" i="5"/>
  <c r="T962" i="5"/>
  <c r="P962" i="5"/>
  <c r="L962" i="5"/>
  <c r="H962" i="5"/>
  <c r="D962" i="5"/>
  <c r="AA961" i="5"/>
  <c r="AA954" i="5" s="1"/>
  <c r="AA953" i="5" s="1"/>
  <c r="X961" i="5"/>
  <c r="W961" i="5" s="1"/>
  <c r="H961" i="5"/>
  <c r="D961" i="5"/>
  <c r="X960" i="5"/>
  <c r="T960" i="5"/>
  <c r="P960" i="5"/>
  <c r="L960" i="5"/>
  <c r="H960" i="5"/>
  <c r="D960" i="5"/>
  <c r="X959" i="5"/>
  <c r="T959" i="5"/>
  <c r="L959" i="5"/>
  <c r="H959" i="5"/>
  <c r="D959" i="5"/>
  <c r="X958" i="5"/>
  <c r="T958" i="5"/>
  <c r="P958" i="5"/>
  <c r="L958" i="5"/>
  <c r="H958" i="5"/>
  <c r="D958" i="5"/>
  <c r="X957" i="5"/>
  <c r="T957" i="5"/>
  <c r="P957" i="5"/>
  <c r="L957" i="5"/>
  <c r="H957" i="5"/>
  <c r="D957" i="5"/>
  <c r="L956" i="5"/>
  <c r="H956" i="5"/>
  <c r="D956" i="5"/>
  <c r="X955" i="5"/>
  <c r="T955" i="5"/>
  <c r="P955" i="5"/>
  <c r="L955" i="5"/>
  <c r="H955" i="5"/>
  <c r="D955" i="5"/>
  <c r="Z954" i="5"/>
  <c r="Y954" i="5"/>
  <c r="X954" i="5" s="1"/>
  <c r="K954" i="5"/>
  <c r="J954" i="5"/>
  <c r="I954" i="5"/>
  <c r="H954" i="5"/>
  <c r="G954" i="5"/>
  <c r="F954" i="5"/>
  <c r="E954" i="5"/>
  <c r="D954" i="5"/>
  <c r="Y953" i="5"/>
  <c r="I953" i="5"/>
  <c r="E953" i="5"/>
  <c r="X952" i="5"/>
  <c r="T952" i="5"/>
  <c r="P952" i="5"/>
  <c r="L952" i="5"/>
  <c r="H952" i="5"/>
  <c r="D952" i="5"/>
  <c r="X951" i="5"/>
  <c r="T951" i="5"/>
  <c r="P951" i="5"/>
  <c r="L951" i="5"/>
  <c r="H951" i="5"/>
  <c r="D951" i="5"/>
  <c r="X950" i="5"/>
  <c r="T950" i="5"/>
  <c r="P950" i="5"/>
  <c r="L950" i="5"/>
  <c r="H950" i="5"/>
  <c r="D950" i="5"/>
  <c r="AA949" i="5"/>
  <c r="AA936" i="5" s="1"/>
  <c r="AA1399" i="5" s="1"/>
  <c r="Z949" i="5"/>
  <c r="X949" i="5" s="1"/>
  <c r="Y949" i="5"/>
  <c r="W949" i="5"/>
  <c r="V949" i="5"/>
  <c r="T949" i="5" s="1"/>
  <c r="U949" i="5"/>
  <c r="S949" i="5"/>
  <c r="S936" i="5" s="1"/>
  <c r="R949" i="5"/>
  <c r="Q949" i="5"/>
  <c r="O949" i="5"/>
  <c r="O936" i="5" s="1"/>
  <c r="N949" i="5"/>
  <c r="M949" i="5"/>
  <c r="K949" i="5"/>
  <c r="K936" i="5" s="1"/>
  <c r="J949" i="5"/>
  <c r="H949" i="5" s="1"/>
  <c r="G936" i="5" s="1"/>
  <c r="I949" i="5"/>
  <c r="G949" i="5"/>
  <c r="F949" i="5"/>
  <c r="D949" i="5" s="1"/>
  <c r="E949" i="5"/>
  <c r="X948" i="5"/>
  <c r="T948" i="5"/>
  <c r="P948" i="5"/>
  <c r="L948" i="5"/>
  <c r="H948" i="5"/>
  <c r="D948" i="5"/>
  <c r="X947" i="5"/>
  <c r="T947" i="5"/>
  <c r="P947" i="5"/>
  <c r="L947" i="5"/>
  <c r="H947" i="5"/>
  <c r="D947" i="5"/>
  <c r="X946" i="5"/>
  <c r="T946" i="5"/>
  <c r="P946" i="5"/>
  <c r="L946" i="5"/>
  <c r="H946" i="5"/>
  <c r="D946" i="5"/>
  <c r="AA945" i="5"/>
  <c r="Z945" i="5"/>
  <c r="Y945" i="5"/>
  <c r="W945" i="5"/>
  <c r="V945" i="5"/>
  <c r="U945" i="5"/>
  <c r="T945" i="5" s="1"/>
  <c r="S945" i="5"/>
  <c r="R945" i="5"/>
  <c r="Q945" i="5"/>
  <c r="P945" i="5" s="1"/>
  <c r="O945" i="5"/>
  <c r="N945" i="5"/>
  <c r="M945" i="5"/>
  <c r="L945" i="5" s="1"/>
  <c r="K945" i="5"/>
  <c r="J945" i="5"/>
  <c r="I945" i="5"/>
  <c r="H945" i="5" s="1"/>
  <c r="G945" i="5"/>
  <c r="F945" i="5"/>
  <c r="E945" i="5"/>
  <c r="D945" i="5" s="1"/>
  <c r="X944" i="5"/>
  <c r="T944" i="5"/>
  <c r="D944" i="5"/>
  <c r="X943" i="5"/>
  <c r="T943" i="5"/>
  <c r="P943" i="5"/>
  <c r="L943" i="5"/>
  <c r="H943" i="5"/>
  <c r="D943" i="5"/>
  <c r="AA942" i="5"/>
  <c r="Z942" i="5"/>
  <c r="Z936" i="5" s="1"/>
  <c r="Z1399" i="5" s="1"/>
  <c r="Y942" i="5"/>
  <c r="W942" i="5"/>
  <c r="V942" i="5"/>
  <c r="V936" i="5" s="1"/>
  <c r="U942" i="5"/>
  <c r="T942" i="5" s="1"/>
  <c r="S942" i="5"/>
  <c r="R942" i="5"/>
  <c r="Q942" i="5"/>
  <c r="P942" i="5" s="1"/>
  <c r="O942" i="5"/>
  <c r="N942" i="5"/>
  <c r="M942" i="5"/>
  <c r="L942" i="5" s="1"/>
  <c r="K942" i="5"/>
  <c r="J942" i="5"/>
  <c r="J936" i="5" s="1"/>
  <c r="I942" i="5"/>
  <c r="G942" i="5"/>
  <c r="F942" i="5"/>
  <c r="F936" i="5" s="1"/>
  <c r="E942" i="5"/>
  <c r="D942" i="5" s="1"/>
  <c r="X941" i="5"/>
  <c r="T941" i="5"/>
  <c r="P941" i="5"/>
  <c r="L941" i="5"/>
  <c r="H941" i="5"/>
  <c r="D941" i="5"/>
  <c r="X940" i="5"/>
  <c r="T940" i="5"/>
  <c r="P940" i="5"/>
  <c r="L940" i="5"/>
  <c r="H940" i="5"/>
  <c r="D940" i="5"/>
  <c r="X939" i="5"/>
  <c r="T939" i="5"/>
  <c r="P939" i="5"/>
  <c r="L939" i="5"/>
  <c r="H939" i="5"/>
  <c r="D939" i="5"/>
  <c r="X938" i="5"/>
  <c r="T938" i="5"/>
  <c r="P938" i="5"/>
  <c r="L938" i="5"/>
  <c r="H938" i="5"/>
  <c r="D938" i="5"/>
  <c r="AA937" i="5"/>
  <c r="Z937" i="5"/>
  <c r="Y937" i="5"/>
  <c r="X937" i="5" s="1"/>
  <c r="W937" i="5"/>
  <c r="V937" i="5"/>
  <c r="U937" i="5"/>
  <c r="T937" i="5" s="1"/>
  <c r="S937" i="5"/>
  <c r="R937" i="5"/>
  <c r="R936" i="5" s="1"/>
  <c r="Q937" i="5"/>
  <c r="O937" i="5"/>
  <c r="N937" i="5"/>
  <c r="N936" i="5" s="1"/>
  <c r="N1399" i="5" s="1"/>
  <c r="M937" i="5"/>
  <c r="L937" i="5" s="1"/>
  <c r="K937" i="5"/>
  <c r="J937" i="5"/>
  <c r="I937" i="5"/>
  <c r="H937" i="5" s="1"/>
  <c r="G937" i="5"/>
  <c r="F937" i="5"/>
  <c r="E937" i="5"/>
  <c r="D937" i="5" s="1"/>
  <c r="Y936" i="5"/>
  <c r="Q936" i="5"/>
  <c r="I936" i="5"/>
  <c r="X935" i="5"/>
  <c r="T935" i="5"/>
  <c r="P935" i="5"/>
  <c r="L935" i="5"/>
  <c r="H935" i="5"/>
  <c r="D935" i="5"/>
  <c r="X934" i="5"/>
  <c r="T934" i="5"/>
  <c r="P934" i="5"/>
  <c r="L934" i="5"/>
  <c r="H934" i="5"/>
  <c r="D934" i="5"/>
  <c r="X933" i="5"/>
  <c r="T933" i="5"/>
  <c r="P933" i="5"/>
  <c r="L933" i="5"/>
  <c r="H933" i="5"/>
  <c r="D933" i="5"/>
  <c r="X932" i="5"/>
  <c r="T932" i="5"/>
  <c r="P932" i="5"/>
  <c r="L932" i="5"/>
  <c r="H932" i="5"/>
  <c r="D932" i="5"/>
  <c r="X931" i="5"/>
  <c r="T931" i="5"/>
  <c r="P931" i="5"/>
  <c r="L931" i="5"/>
  <c r="H931" i="5"/>
  <c r="D931" i="5"/>
  <c r="AA930" i="5"/>
  <c r="Z930" i="5"/>
  <c r="Y930" i="5"/>
  <c r="X930" i="5"/>
  <c r="W930" i="5"/>
  <c r="V930" i="5"/>
  <c r="U930" i="5"/>
  <c r="T930" i="5"/>
  <c r="S930" i="5"/>
  <c r="R930" i="5"/>
  <c r="Q930" i="5"/>
  <c r="P930" i="5"/>
  <c r="O930" i="5"/>
  <c r="N930" i="5"/>
  <c r="M930" i="5"/>
  <c r="L930" i="5"/>
  <c r="K930" i="5"/>
  <c r="J930" i="5"/>
  <c r="I930" i="5"/>
  <c r="H930" i="5"/>
  <c r="G930" i="5"/>
  <c r="F930" i="5"/>
  <c r="E930" i="5"/>
  <c r="D930" i="5"/>
  <c r="X929" i="5"/>
  <c r="T929" i="5"/>
  <c r="P929" i="5"/>
  <c r="L929" i="5"/>
  <c r="H929" i="5"/>
  <c r="D929" i="5"/>
  <c r="X928" i="5"/>
  <c r="T928" i="5"/>
  <c r="P928" i="5"/>
  <c r="L928" i="5"/>
  <c r="H928" i="5"/>
  <c r="D928" i="5"/>
  <c r="AA927" i="5"/>
  <c r="Z927" i="5"/>
  <c r="Y927" i="5"/>
  <c r="Y915" i="5" s="1"/>
  <c r="X927" i="5"/>
  <c r="W927" i="5"/>
  <c r="V927" i="5"/>
  <c r="U927" i="5"/>
  <c r="U915" i="5" s="1"/>
  <c r="T927" i="5"/>
  <c r="S927" i="5"/>
  <c r="R927" i="5"/>
  <c r="Q927" i="5"/>
  <c r="Q915" i="5" s="1"/>
  <c r="P927" i="5"/>
  <c r="O927" i="5"/>
  <c r="N927" i="5"/>
  <c r="M927" i="5"/>
  <c r="M915" i="5" s="1"/>
  <c r="L927" i="5"/>
  <c r="K927" i="5"/>
  <c r="J927" i="5"/>
  <c r="I927" i="5"/>
  <c r="I915" i="5" s="1"/>
  <c r="H927" i="5"/>
  <c r="G927" i="5"/>
  <c r="F927" i="5"/>
  <c r="E927" i="5"/>
  <c r="E915" i="5" s="1"/>
  <c r="D915" i="5" s="1"/>
  <c r="D927" i="5"/>
  <c r="T926" i="5"/>
  <c r="P926" i="5"/>
  <c r="L926" i="5"/>
  <c r="H926" i="5"/>
  <c r="D926" i="5"/>
  <c r="X925" i="5"/>
  <c r="T925" i="5"/>
  <c r="P925" i="5"/>
  <c r="L925" i="5"/>
  <c r="H925" i="5"/>
  <c r="D925" i="5"/>
  <c r="X924" i="5"/>
  <c r="T924" i="5"/>
  <c r="P924" i="5"/>
  <c r="L924" i="5"/>
  <c r="H924" i="5"/>
  <c r="D924" i="5"/>
  <c r="X923" i="5"/>
  <c r="T923" i="5"/>
  <c r="P923" i="5"/>
  <c r="L923" i="5"/>
  <c r="H923" i="5"/>
  <c r="D923" i="5"/>
  <c r="X922" i="5"/>
  <c r="T922" i="5"/>
  <c r="P922" i="5"/>
  <c r="L922" i="5"/>
  <c r="H922" i="5"/>
  <c r="D922" i="5"/>
  <c r="X921" i="5"/>
  <c r="T921" i="5"/>
  <c r="P921" i="5"/>
  <c r="L921" i="5"/>
  <c r="H921" i="5"/>
  <c r="D921" i="5"/>
  <c r="AA920" i="5"/>
  <c r="Z920" i="5"/>
  <c r="Y920" i="5"/>
  <c r="W920" i="5"/>
  <c r="W915" i="5" s="1"/>
  <c r="V920" i="5"/>
  <c r="T920" i="5" s="1"/>
  <c r="U920" i="5"/>
  <c r="S920" i="5"/>
  <c r="R920" i="5"/>
  <c r="P920" i="5" s="1"/>
  <c r="Q920" i="5"/>
  <c r="O920" i="5"/>
  <c r="N920" i="5"/>
  <c r="M920" i="5"/>
  <c r="K920" i="5"/>
  <c r="J920" i="5"/>
  <c r="I920" i="5"/>
  <c r="G920" i="5"/>
  <c r="F920" i="5"/>
  <c r="D920" i="5" s="1"/>
  <c r="E920" i="5"/>
  <c r="X919" i="5"/>
  <c r="T919" i="5"/>
  <c r="P919" i="5"/>
  <c r="L919" i="5"/>
  <c r="H919" i="5"/>
  <c r="D919" i="5"/>
  <c r="T918" i="5"/>
  <c r="P918" i="5"/>
  <c r="L918" i="5"/>
  <c r="H918" i="5"/>
  <c r="D918" i="5"/>
  <c r="X917" i="5"/>
  <c r="T917" i="5"/>
  <c r="P917" i="5"/>
  <c r="H917" i="5"/>
  <c r="D917" i="5"/>
  <c r="AA916" i="5"/>
  <c r="Z916" i="5"/>
  <c r="X916" i="5" s="1"/>
  <c r="Y916" i="5"/>
  <c r="W916" i="5"/>
  <c r="V916" i="5"/>
  <c r="T916" i="5" s="1"/>
  <c r="U916" i="5"/>
  <c r="S916" i="5"/>
  <c r="R916" i="5"/>
  <c r="Q916" i="5"/>
  <c r="O916" i="5"/>
  <c r="O915" i="5" s="1"/>
  <c r="N916" i="5"/>
  <c r="L916" i="5" s="1"/>
  <c r="M916" i="5"/>
  <c r="K916" i="5"/>
  <c r="J916" i="5"/>
  <c r="H916" i="5" s="1"/>
  <c r="I916" i="5"/>
  <c r="G916" i="5"/>
  <c r="F916" i="5"/>
  <c r="D916" i="5" s="1"/>
  <c r="E916" i="5"/>
  <c r="AA915" i="5"/>
  <c r="S915" i="5"/>
  <c r="K915" i="5"/>
  <c r="G915" i="5"/>
  <c r="F915" i="5"/>
  <c r="X1399" i="5" l="1"/>
  <c r="X945" i="5"/>
  <c r="W936" i="5"/>
  <c r="W1399" i="5" s="1"/>
  <c r="T1399" i="5" s="1"/>
  <c r="L949" i="5"/>
  <c r="L920" i="5"/>
  <c r="L1399" i="5"/>
  <c r="H915" i="5"/>
  <c r="H936" i="5"/>
  <c r="P936" i="5"/>
  <c r="X936" i="5"/>
  <c r="W954" i="5"/>
  <c r="W953" i="5" s="1"/>
  <c r="V961" i="5"/>
  <c r="N915" i="5"/>
  <c r="L915" i="5" s="1"/>
  <c r="V915" i="5"/>
  <c r="P915" i="5"/>
  <c r="T915" i="5"/>
  <c r="E936" i="5"/>
  <c r="D936" i="5" s="1"/>
  <c r="M936" i="5"/>
  <c r="L936" i="5" s="1"/>
  <c r="U936" i="5"/>
  <c r="T936" i="5" s="1"/>
  <c r="H964" i="5"/>
  <c r="J953" i="5"/>
  <c r="H953" i="5" s="1"/>
  <c r="X964" i="5"/>
  <c r="Z953" i="5"/>
  <c r="X953" i="5" s="1"/>
  <c r="J915" i="5"/>
  <c r="R915" i="5"/>
  <c r="Z915" i="5"/>
  <c r="X915" i="5" s="1"/>
  <c r="P916" i="5"/>
  <c r="H920" i="5"/>
  <c r="X920" i="5"/>
  <c r="P937" i="5"/>
  <c r="H942" i="5"/>
  <c r="X942" i="5"/>
  <c r="P949" i="5"/>
  <c r="D964" i="5"/>
  <c r="F953" i="5"/>
  <c r="D953" i="5" s="1"/>
  <c r="T964" i="5"/>
  <c r="V954" i="5" l="1"/>
  <c r="V953" i="5" s="1"/>
  <c r="U961" i="5"/>
  <c r="T961" i="5" l="1"/>
  <c r="S961" i="5" s="1"/>
  <c r="U954" i="5"/>
  <c r="S954" i="5" l="1"/>
  <c r="S953" i="5" s="1"/>
  <c r="R961" i="5"/>
  <c r="Q961" i="5" s="1"/>
  <c r="U953" i="5"/>
  <c r="T953" i="5" s="1"/>
  <c r="T954" i="5"/>
  <c r="P961" i="5" l="1"/>
  <c r="O961" i="5" s="1"/>
  <c r="Q954" i="5"/>
  <c r="O954" i="5" l="1"/>
  <c r="O953" i="5" s="1"/>
  <c r="N961" i="5"/>
  <c r="Q953" i="5"/>
  <c r="N954" i="5" l="1"/>
  <c r="N953" i="5" s="1"/>
  <c r="M961" i="5"/>
  <c r="L961" i="5" l="1"/>
  <c r="M954" i="5"/>
  <c r="M953" i="5" l="1"/>
  <c r="L953" i="5" s="1"/>
  <c r="L954" i="5"/>
  <c r="T826" i="5" l="1"/>
  <c r="X914" i="5"/>
  <c r="T914" i="5"/>
  <c r="P914" i="5"/>
  <c r="L914" i="5"/>
  <c r="H914" i="5"/>
  <c r="D914" i="5"/>
  <c r="AA913" i="5"/>
  <c r="Z913" i="5"/>
  <c r="Y913" i="5"/>
  <c r="W913" i="5"/>
  <c r="V913" i="5"/>
  <c r="U913" i="5"/>
  <c r="T913" i="5" s="1"/>
  <c r="S913" i="5"/>
  <c r="R913" i="5"/>
  <c r="Q913" i="5"/>
  <c r="P913" i="5" s="1"/>
  <c r="O913" i="5"/>
  <c r="N913" i="5"/>
  <c r="M913" i="5"/>
  <c r="K913" i="5"/>
  <c r="J913" i="5"/>
  <c r="I913" i="5"/>
  <c r="G913" i="5"/>
  <c r="F913" i="5"/>
  <c r="E913" i="5"/>
  <c r="D913" i="5" s="1"/>
  <c r="X912" i="5"/>
  <c r="T912" i="5"/>
  <c r="P912" i="5"/>
  <c r="L912" i="5"/>
  <c r="H912" i="5"/>
  <c r="D912" i="5"/>
  <c r="X911" i="5"/>
  <c r="T911" i="5"/>
  <c r="P911" i="5"/>
  <c r="L911" i="5"/>
  <c r="H911" i="5"/>
  <c r="D911" i="5"/>
  <c r="X910" i="5"/>
  <c r="T910" i="5"/>
  <c r="P910" i="5"/>
  <c r="L910" i="5"/>
  <c r="H910" i="5"/>
  <c r="D910" i="5"/>
  <c r="X909" i="5"/>
  <c r="T909" i="5"/>
  <c r="P909" i="5"/>
  <c r="L909" i="5"/>
  <c r="H909" i="5"/>
  <c r="D909" i="5"/>
  <c r="X908" i="5"/>
  <c r="T908" i="5"/>
  <c r="P908" i="5"/>
  <c r="L908" i="5"/>
  <c r="H908" i="5"/>
  <c r="D908" i="5"/>
  <c r="X907" i="5"/>
  <c r="T907" i="5"/>
  <c r="P907" i="5"/>
  <c r="L907" i="5"/>
  <c r="H907" i="5"/>
  <c r="D907" i="5"/>
  <c r="X906" i="5"/>
  <c r="T906" i="5"/>
  <c r="P906" i="5"/>
  <c r="L906" i="5"/>
  <c r="H906" i="5"/>
  <c r="D906" i="5"/>
  <c r="X905" i="5"/>
  <c r="T905" i="5"/>
  <c r="P905" i="5"/>
  <c r="L905" i="5"/>
  <c r="H905" i="5"/>
  <c r="D905" i="5"/>
  <c r="X904" i="5"/>
  <c r="T904" i="5"/>
  <c r="P904" i="5"/>
  <c r="L904" i="5"/>
  <c r="H904" i="5"/>
  <c r="D904" i="5"/>
  <c r="X903" i="5"/>
  <c r="T903" i="5"/>
  <c r="P903" i="5"/>
  <c r="L903" i="5"/>
  <c r="H903" i="5"/>
  <c r="D903" i="5"/>
  <c r="X902" i="5"/>
  <c r="T902" i="5"/>
  <c r="P902" i="5"/>
  <c r="L902" i="5"/>
  <c r="H902" i="5"/>
  <c r="D902" i="5"/>
  <c r="X901" i="5"/>
  <c r="T901" i="5"/>
  <c r="P901" i="5"/>
  <c r="L901" i="5"/>
  <c r="H901" i="5"/>
  <c r="D901" i="5"/>
  <c r="X900" i="5"/>
  <c r="T900" i="5"/>
  <c r="P900" i="5"/>
  <c r="L900" i="5"/>
  <c r="H900" i="5"/>
  <c r="D900" i="5"/>
  <c r="X899" i="5"/>
  <c r="T899" i="5"/>
  <c r="P899" i="5"/>
  <c r="L899" i="5"/>
  <c r="H899" i="5"/>
  <c r="D899" i="5"/>
  <c r="X898" i="5"/>
  <c r="T898" i="5"/>
  <c r="P898" i="5"/>
  <c r="L898" i="5"/>
  <c r="H898" i="5"/>
  <c r="D898" i="5"/>
  <c r="X897" i="5"/>
  <c r="T897" i="5"/>
  <c r="P897" i="5"/>
  <c r="L897" i="5"/>
  <c r="H897" i="5"/>
  <c r="D897" i="5"/>
  <c r="X896" i="5"/>
  <c r="T896" i="5"/>
  <c r="P896" i="5"/>
  <c r="L896" i="5"/>
  <c r="H896" i="5"/>
  <c r="D896" i="5"/>
  <c r="X895" i="5"/>
  <c r="T895" i="5"/>
  <c r="P895" i="5"/>
  <c r="L895" i="5"/>
  <c r="H895" i="5"/>
  <c r="D895" i="5"/>
  <c r="AA894" i="5"/>
  <c r="Z894" i="5"/>
  <c r="Y894" i="5"/>
  <c r="X894" i="5" s="1"/>
  <c r="W894" i="5"/>
  <c r="V894" i="5"/>
  <c r="U894" i="5"/>
  <c r="S894" i="5"/>
  <c r="R894" i="5"/>
  <c r="Q894" i="5"/>
  <c r="O894" i="5"/>
  <c r="N894" i="5"/>
  <c r="M894" i="5"/>
  <c r="L894" i="5" s="1"/>
  <c r="K894" i="5"/>
  <c r="J894" i="5"/>
  <c r="I894" i="5"/>
  <c r="H894" i="5" s="1"/>
  <c r="G894" i="5"/>
  <c r="F894" i="5"/>
  <c r="E894" i="5"/>
  <c r="X892" i="5"/>
  <c r="T892" i="5"/>
  <c r="P892" i="5"/>
  <c r="L892" i="5"/>
  <c r="H892" i="5"/>
  <c r="D892" i="5"/>
  <c r="X891" i="5"/>
  <c r="T891" i="5"/>
  <c r="P891" i="5"/>
  <c r="L891" i="5"/>
  <c r="H891" i="5"/>
  <c r="D891" i="5"/>
  <c r="X890" i="5"/>
  <c r="T890" i="5"/>
  <c r="P890" i="5"/>
  <c r="L890" i="5"/>
  <c r="H890" i="5"/>
  <c r="D890" i="5"/>
  <c r="X889" i="5"/>
  <c r="T889" i="5"/>
  <c r="P889" i="5"/>
  <c r="L889" i="5"/>
  <c r="H889" i="5"/>
  <c r="D889" i="5"/>
  <c r="X888" i="5"/>
  <c r="T888" i="5"/>
  <c r="P888" i="5"/>
  <c r="L888" i="5"/>
  <c r="H888" i="5"/>
  <c r="D888" i="5"/>
  <c r="X887" i="5"/>
  <c r="T887" i="5"/>
  <c r="P887" i="5"/>
  <c r="L887" i="5"/>
  <c r="H887" i="5"/>
  <c r="D887" i="5"/>
  <c r="X886" i="5"/>
  <c r="T886" i="5"/>
  <c r="P886" i="5"/>
  <c r="L886" i="5"/>
  <c r="H886" i="5"/>
  <c r="D886" i="5"/>
  <c r="X885" i="5"/>
  <c r="T885" i="5"/>
  <c r="P885" i="5"/>
  <c r="L885" i="5"/>
  <c r="H885" i="5"/>
  <c r="D885" i="5"/>
  <c r="X884" i="5"/>
  <c r="T884" i="5"/>
  <c r="P884" i="5"/>
  <c r="L884" i="5"/>
  <c r="H884" i="5"/>
  <c r="D884" i="5"/>
  <c r="X883" i="5"/>
  <c r="T883" i="5"/>
  <c r="P883" i="5"/>
  <c r="L883" i="5"/>
  <c r="H883" i="5"/>
  <c r="D883" i="5"/>
  <c r="X882" i="5"/>
  <c r="T882" i="5"/>
  <c r="P882" i="5"/>
  <c r="L882" i="5"/>
  <c r="H882" i="5"/>
  <c r="D882" i="5"/>
  <c r="X881" i="5"/>
  <c r="T881" i="5"/>
  <c r="P881" i="5"/>
  <c r="L881" i="5"/>
  <c r="H881" i="5"/>
  <c r="D881" i="5"/>
  <c r="X880" i="5"/>
  <c r="T880" i="5"/>
  <c r="P880" i="5"/>
  <c r="L880" i="5"/>
  <c r="H880" i="5"/>
  <c r="D880" i="5"/>
  <c r="X879" i="5"/>
  <c r="T879" i="5"/>
  <c r="P879" i="5"/>
  <c r="L879" i="5"/>
  <c r="H879" i="5"/>
  <c r="D879" i="5"/>
  <c r="X878" i="5"/>
  <c r="T878" i="5"/>
  <c r="P878" i="5"/>
  <c r="L878" i="5"/>
  <c r="H878" i="5"/>
  <c r="D878" i="5"/>
  <c r="X877" i="5"/>
  <c r="T877" i="5"/>
  <c r="P877" i="5"/>
  <c r="L877" i="5"/>
  <c r="H877" i="5"/>
  <c r="D877" i="5"/>
  <c r="X876" i="5"/>
  <c r="T876" i="5"/>
  <c r="P876" i="5"/>
  <c r="L876" i="5"/>
  <c r="H876" i="5"/>
  <c r="D876" i="5"/>
  <c r="X875" i="5"/>
  <c r="T875" i="5"/>
  <c r="P875" i="5"/>
  <c r="L875" i="5"/>
  <c r="H875" i="5"/>
  <c r="D875" i="5"/>
  <c r="X874" i="5"/>
  <c r="T874" i="5"/>
  <c r="P874" i="5"/>
  <c r="L874" i="5"/>
  <c r="H874" i="5"/>
  <c r="D874" i="5"/>
  <c r="X873" i="5"/>
  <c r="T873" i="5"/>
  <c r="P873" i="5"/>
  <c r="L873" i="5"/>
  <c r="H873" i="5"/>
  <c r="D873" i="5"/>
  <c r="X872" i="5"/>
  <c r="T872" i="5"/>
  <c r="P872" i="5"/>
  <c r="L872" i="5"/>
  <c r="H872" i="5"/>
  <c r="D872" i="5"/>
  <c r="X871" i="5"/>
  <c r="T871" i="5"/>
  <c r="P871" i="5"/>
  <c r="L871" i="5"/>
  <c r="H871" i="5"/>
  <c r="X870" i="5"/>
  <c r="T870" i="5"/>
  <c r="P870" i="5"/>
  <c r="L870" i="5"/>
  <c r="H870" i="5"/>
  <c r="D870" i="5"/>
  <c r="X869" i="5"/>
  <c r="T869" i="5"/>
  <c r="P869" i="5"/>
  <c r="L869" i="5"/>
  <c r="H869" i="5"/>
  <c r="D869" i="5"/>
  <c r="X868" i="5"/>
  <c r="T868" i="5"/>
  <c r="P868" i="5"/>
  <c r="L868" i="5"/>
  <c r="H868" i="5"/>
  <c r="D868" i="5"/>
  <c r="X867" i="5"/>
  <c r="T867" i="5"/>
  <c r="P867" i="5"/>
  <c r="L867" i="5"/>
  <c r="H867" i="5"/>
  <c r="D867" i="5"/>
  <c r="X866" i="5"/>
  <c r="T866" i="5"/>
  <c r="P866" i="5"/>
  <c r="L866" i="5"/>
  <c r="H866" i="5"/>
  <c r="D866" i="5"/>
  <c r="X865" i="5"/>
  <c r="T865" i="5"/>
  <c r="P865" i="5"/>
  <c r="L865" i="5"/>
  <c r="H865" i="5"/>
  <c r="D865" i="5"/>
  <c r="X864" i="5"/>
  <c r="T864" i="5"/>
  <c r="P864" i="5"/>
  <c r="L864" i="5"/>
  <c r="H864" i="5"/>
  <c r="D864" i="5"/>
  <c r="X863" i="5"/>
  <c r="T863" i="5"/>
  <c r="P863" i="5"/>
  <c r="L863" i="5"/>
  <c r="H863" i="5"/>
  <c r="D863" i="5"/>
  <c r="X862" i="5"/>
  <c r="T862" i="5"/>
  <c r="P862" i="5"/>
  <c r="L862" i="5"/>
  <c r="H862" i="5"/>
  <c r="D862" i="5"/>
  <c r="X861" i="5"/>
  <c r="T861" i="5"/>
  <c r="P861" i="5"/>
  <c r="L861" i="5"/>
  <c r="H861" i="5"/>
  <c r="D861" i="5"/>
  <c r="X860" i="5"/>
  <c r="T860" i="5"/>
  <c r="P860" i="5"/>
  <c r="L860" i="5"/>
  <c r="H860" i="5"/>
  <c r="D860" i="5"/>
  <c r="X859" i="5"/>
  <c r="T859" i="5"/>
  <c r="P859" i="5"/>
  <c r="L859" i="5"/>
  <c r="H859" i="5"/>
  <c r="D859" i="5"/>
  <c r="X858" i="5"/>
  <c r="T858" i="5"/>
  <c r="P858" i="5"/>
  <c r="L858" i="5"/>
  <c r="H858" i="5"/>
  <c r="D858" i="5"/>
  <c r="X857" i="5"/>
  <c r="T857" i="5"/>
  <c r="P857" i="5"/>
  <c r="L857" i="5"/>
  <c r="H857" i="5"/>
  <c r="D857" i="5"/>
  <c r="X856" i="5"/>
  <c r="T856" i="5"/>
  <c r="P856" i="5"/>
  <c r="L856" i="5"/>
  <c r="H856" i="5"/>
  <c r="D856" i="5"/>
  <c r="X855" i="5"/>
  <c r="T855" i="5"/>
  <c r="P855" i="5"/>
  <c r="L855" i="5"/>
  <c r="H855" i="5"/>
  <c r="D855" i="5"/>
  <c r="X854" i="5"/>
  <c r="T854" i="5"/>
  <c r="P854" i="5"/>
  <c r="L854" i="5"/>
  <c r="H854" i="5"/>
  <c r="D854" i="5"/>
  <c r="X853" i="5"/>
  <c r="T853" i="5"/>
  <c r="P853" i="5"/>
  <c r="L853" i="5"/>
  <c r="H853" i="5"/>
  <c r="D853" i="5"/>
  <c r="X852" i="5"/>
  <c r="T852" i="5"/>
  <c r="P852" i="5"/>
  <c r="L852" i="5"/>
  <c r="H852" i="5"/>
  <c r="D852" i="5"/>
  <c r="X851" i="5"/>
  <c r="T851" i="5"/>
  <c r="P851" i="5"/>
  <c r="L851" i="5"/>
  <c r="H851" i="5"/>
  <c r="D851" i="5"/>
  <c r="X850" i="5"/>
  <c r="T850" i="5"/>
  <c r="P850" i="5"/>
  <c r="L850" i="5"/>
  <c r="H850" i="5"/>
  <c r="D850" i="5"/>
  <c r="X849" i="5"/>
  <c r="T849" i="5"/>
  <c r="P849" i="5"/>
  <c r="L849" i="5"/>
  <c r="H849" i="5"/>
  <c r="D849" i="5"/>
  <c r="X848" i="5"/>
  <c r="T848" i="5"/>
  <c r="P848" i="5"/>
  <c r="L848" i="5"/>
  <c r="H848" i="5"/>
  <c r="D848" i="5"/>
  <c r="X847" i="5"/>
  <c r="T847" i="5"/>
  <c r="P847" i="5"/>
  <c r="L847" i="5"/>
  <c r="H847" i="5"/>
  <c r="D847" i="5"/>
  <c r="X846" i="5"/>
  <c r="T846" i="5"/>
  <c r="P846" i="5"/>
  <c r="L846" i="5"/>
  <c r="H846" i="5"/>
  <c r="D846" i="5"/>
  <c r="X845" i="5"/>
  <c r="T845" i="5"/>
  <c r="P845" i="5"/>
  <c r="L845" i="5"/>
  <c r="H845" i="5"/>
  <c r="D845" i="5"/>
  <c r="X844" i="5"/>
  <c r="T844" i="5"/>
  <c r="P844" i="5"/>
  <c r="L844" i="5"/>
  <c r="H844" i="5"/>
  <c r="D844" i="5"/>
  <c r="X843" i="5"/>
  <c r="T843" i="5"/>
  <c r="P843" i="5"/>
  <c r="L843" i="5"/>
  <c r="H843" i="5"/>
  <c r="D843" i="5"/>
  <c r="X842" i="5"/>
  <c r="T842" i="5"/>
  <c r="P842" i="5"/>
  <c r="L842" i="5"/>
  <c r="H842" i="5"/>
  <c r="D842" i="5"/>
  <c r="X841" i="5"/>
  <c r="T841" i="5"/>
  <c r="P841" i="5"/>
  <c r="L841" i="5"/>
  <c r="H841" i="5"/>
  <c r="D841" i="5"/>
  <c r="X840" i="5"/>
  <c r="T840" i="5"/>
  <c r="P840" i="5"/>
  <c r="L840" i="5"/>
  <c r="H840" i="5"/>
  <c r="D840" i="5"/>
  <c r="X839" i="5"/>
  <c r="T839" i="5"/>
  <c r="P839" i="5"/>
  <c r="L839" i="5"/>
  <c r="H839" i="5"/>
  <c r="D839" i="5"/>
  <c r="X838" i="5"/>
  <c r="T838" i="5"/>
  <c r="P838" i="5"/>
  <c r="L838" i="5"/>
  <c r="H838" i="5"/>
  <c r="D838" i="5"/>
  <c r="X837" i="5"/>
  <c r="T837" i="5"/>
  <c r="P837" i="5"/>
  <c r="L837" i="5"/>
  <c r="H837" i="5"/>
  <c r="D837" i="5"/>
  <c r="AA836" i="5"/>
  <c r="Z836" i="5"/>
  <c r="Y836" i="5"/>
  <c r="Y830" i="5" s="1"/>
  <c r="W836" i="5"/>
  <c r="V836" i="5"/>
  <c r="T836" i="5" s="1"/>
  <c r="U836" i="5"/>
  <c r="U830" i="5" s="1"/>
  <c r="S836" i="5"/>
  <c r="R836" i="5"/>
  <c r="P836" i="5" s="1"/>
  <c r="Q836" i="5"/>
  <c r="Q830" i="5" s="1"/>
  <c r="Q825" i="5" s="1"/>
  <c r="O836" i="5"/>
  <c r="N836" i="5"/>
  <c r="M836" i="5"/>
  <c r="M830" i="5" s="1"/>
  <c r="K836" i="5"/>
  <c r="J836" i="5"/>
  <c r="I836" i="5"/>
  <c r="I830" i="5" s="1"/>
  <c r="G836" i="5"/>
  <c r="F836" i="5"/>
  <c r="D836" i="5" s="1"/>
  <c r="E836" i="5"/>
  <c r="E830" i="5" s="1"/>
  <c r="X835" i="5"/>
  <c r="T835" i="5"/>
  <c r="P835" i="5"/>
  <c r="L835" i="5"/>
  <c r="H835" i="5"/>
  <c r="D835" i="5"/>
  <c r="X834" i="5"/>
  <c r="T834" i="5"/>
  <c r="P834" i="5"/>
  <c r="L834" i="5"/>
  <c r="H834" i="5"/>
  <c r="D834" i="5"/>
  <c r="X833" i="5"/>
  <c r="T833" i="5"/>
  <c r="P833" i="5"/>
  <c r="L833" i="5"/>
  <c r="H833" i="5"/>
  <c r="D833" i="5"/>
  <c r="X832" i="5"/>
  <c r="T832" i="5"/>
  <c r="P832" i="5"/>
  <c r="L832" i="5"/>
  <c r="H832" i="5"/>
  <c r="D832" i="5"/>
  <c r="X831" i="5"/>
  <c r="T831" i="5"/>
  <c r="P831" i="5"/>
  <c r="L831" i="5"/>
  <c r="H831" i="5"/>
  <c r="D831" i="5"/>
  <c r="AA830" i="5"/>
  <c r="AA825" i="5" s="1"/>
  <c r="AA816" i="5" s="1"/>
  <c r="AA810" i="5" s="1"/>
  <c r="AA809" i="5" s="1"/>
  <c r="W830" i="5"/>
  <c r="V830" i="5"/>
  <c r="S830" i="5"/>
  <c r="R830" i="5"/>
  <c r="R825" i="5" s="1"/>
  <c r="P830" i="5"/>
  <c r="O830" i="5"/>
  <c r="O825" i="5" s="1"/>
  <c r="K830" i="5"/>
  <c r="K825" i="5" s="1"/>
  <c r="G830" i="5"/>
  <c r="F830" i="5"/>
  <c r="H829" i="5"/>
  <c r="D829" i="5"/>
  <c r="H828" i="5"/>
  <c r="D828" i="5"/>
  <c r="X827" i="5"/>
  <c r="T827" i="5"/>
  <c r="P827" i="5"/>
  <c r="L827" i="5"/>
  <c r="H827" i="5"/>
  <c r="D827" i="5"/>
  <c r="AA826" i="5"/>
  <c r="Z826" i="5"/>
  <c r="Y826" i="5"/>
  <c r="X826" i="5"/>
  <c r="W826" i="5"/>
  <c r="V826" i="5"/>
  <c r="V825" i="5" s="1"/>
  <c r="U826" i="5"/>
  <c r="S826" i="5"/>
  <c r="R826" i="5"/>
  <c r="Q826" i="5"/>
  <c r="P826" i="5"/>
  <c r="O826" i="5"/>
  <c r="N826" i="5"/>
  <c r="M826" i="5"/>
  <c r="L826" i="5"/>
  <c r="K826" i="5"/>
  <c r="J826" i="5"/>
  <c r="I826" i="5"/>
  <c r="H826" i="5"/>
  <c r="G826" i="5"/>
  <c r="F826" i="5"/>
  <c r="F825" i="5" s="1"/>
  <c r="E826" i="5"/>
  <c r="D826" i="5"/>
  <c r="P824" i="5"/>
  <c r="L824" i="5"/>
  <c r="H824" i="5"/>
  <c r="D824" i="5"/>
  <c r="X823" i="5"/>
  <c r="T823" i="5"/>
  <c r="P823" i="5"/>
  <c r="L823" i="5"/>
  <c r="H823" i="5"/>
  <c r="D823" i="5"/>
  <c r="X822" i="5"/>
  <c r="T822" i="5"/>
  <c r="P822" i="5"/>
  <c r="L822" i="5"/>
  <c r="H822" i="5"/>
  <c r="D822" i="5"/>
  <c r="X821" i="5"/>
  <c r="T821" i="5"/>
  <c r="S821" i="5"/>
  <c r="R821" i="5"/>
  <c r="P821" i="5" s="1"/>
  <c r="Q821" i="5"/>
  <c r="O821" i="5"/>
  <c r="N821" i="5"/>
  <c r="L821" i="5" s="1"/>
  <c r="M821" i="5"/>
  <c r="K821" i="5"/>
  <c r="J821" i="5"/>
  <c r="H821" i="5" s="1"/>
  <c r="I821" i="5"/>
  <c r="G821" i="5"/>
  <c r="F821" i="5"/>
  <c r="D821" i="5" s="1"/>
  <c r="E821" i="5"/>
  <c r="X820" i="5"/>
  <c r="T820" i="5"/>
  <c r="P820" i="5"/>
  <c r="L820" i="5"/>
  <c r="H820" i="5"/>
  <c r="D820" i="5"/>
  <c r="X819" i="5"/>
  <c r="T819" i="5"/>
  <c r="P819" i="5"/>
  <c r="L819" i="5"/>
  <c r="H819" i="5"/>
  <c r="D819" i="5"/>
  <c r="X818" i="5"/>
  <c r="T818" i="5"/>
  <c r="P818" i="5"/>
  <c r="L818" i="5"/>
  <c r="H818" i="5"/>
  <c r="D818" i="5"/>
  <c r="X817" i="5"/>
  <c r="T817" i="5"/>
  <c r="P817" i="5"/>
  <c r="L817" i="5"/>
  <c r="H817" i="5"/>
  <c r="D817" i="5"/>
  <c r="V816" i="5"/>
  <c r="P816" i="5"/>
  <c r="L816" i="5"/>
  <c r="H816" i="5"/>
  <c r="D816" i="5"/>
  <c r="X815" i="5"/>
  <c r="T815" i="5"/>
  <c r="P815" i="5"/>
  <c r="L815" i="5"/>
  <c r="H815" i="5"/>
  <c r="D815" i="5"/>
  <c r="X814" i="5"/>
  <c r="T814" i="5"/>
  <c r="P814" i="5"/>
  <c r="L814" i="5"/>
  <c r="H814" i="5"/>
  <c r="D814" i="5"/>
  <c r="X813" i="5"/>
  <c r="T813" i="5"/>
  <c r="P813" i="5"/>
  <c r="L813" i="5"/>
  <c r="H813" i="5"/>
  <c r="D813" i="5"/>
  <c r="X812" i="5"/>
  <c r="T812" i="5"/>
  <c r="P812" i="5"/>
  <c r="L812" i="5"/>
  <c r="H812" i="5"/>
  <c r="D812" i="5"/>
  <c r="AA811" i="5"/>
  <c r="Z811" i="5"/>
  <c r="Y811" i="5"/>
  <c r="W811" i="5"/>
  <c r="V811" i="5"/>
  <c r="T811" i="5" s="1"/>
  <c r="U811" i="5"/>
  <c r="P811" i="5"/>
  <c r="L811" i="5"/>
  <c r="H811" i="5"/>
  <c r="D811" i="5"/>
  <c r="V810" i="5"/>
  <c r="V809" i="5" s="1"/>
  <c r="S810" i="5"/>
  <c r="R810" i="5"/>
  <c r="P810" i="5" s="1"/>
  <c r="Q810" i="5"/>
  <c r="O810" i="5"/>
  <c r="N810" i="5"/>
  <c r="L810" i="5" s="1"/>
  <c r="M810" i="5"/>
  <c r="K810" i="5"/>
  <c r="J810" i="5"/>
  <c r="H810" i="5" s="1"/>
  <c r="I810" i="5"/>
  <c r="G810" i="5"/>
  <c r="F810" i="5"/>
  <c r="D810" i="5" s="1"/>
  <c r="E810" i="5"/>
  <c r="S809" i="5"/>
  <c r="R809" i="5"/>
  <c r="P809" i="5" s="1"/>
  <c r="Q809" i="5"/>
  <c r="O809" i="5"/>
  <c r="N809" i="5"/>
  <c r="L809" i="5" s="1"/>
  <c r="M809" i="5"/>
  <c r="K809" i="5"/>
  <c r="I809" i="5"/>
  <c r="G809" i="5"/>
  <c r="E809" i="5"/>
  <c r="X808" i="5"/>
  <c r="T808" i="5"/>
  <c r="P808" i="5"/>
  <c r="L808" i="5"/>
  <c r="H808" i="5"/>
  <c r="D808" i="5"/>
  <c r="X807" i="5"/>
  <c r="T807" i="5"/>
  <c r="P807" i="5"/>
  <c r="L807" i="5"/>
  <c r="H807" i="5"/>
  <c r="D807" i="5"/>
  <c r="AA806" i="5"/>
  <c r="AA804" i="5" s="1"/>
  <c r="AA798" i="5" s="1"/>
  <c r="Z806" i="5"/>
  <c r="X806" i="5" s="1"/>
  <c r="Y806" i="5"/>
  <c r="W806" i="5"/>
  <c r="W804" i="5" s="1"/>
  <c r="W798" i="5" s="1"/>
  <c r="V806" i="5"/>
  <c r="T806" i="5" s="1"/>
  <c r="U806" i="5"/>
  <c r="S806" i="5"/>
  <c r="S804" i="5" s="1"/>
  <c r="S798" i="5" s="1"/>
  <c r="R806" i="5"/>
  <c r="Q806" i="5"/>
  <c r="O806" i="5"/>
  <c r="O804" i="5" s="1"/>
  <c r="O798" i="5" s="1"/>
  <c r="N806" i="5"/>
  <c r="M806" i="5"/>
  <c r="K806" i="5"/>
  <c r="K804" i="5" s="1"/>
  <c r="K798" i="5" s="1"/>
  <c r="J806" i="5"/>
  <c r="H806" i="5" s="1"/>
  <c r="I806" i="5"/>
  <c r="G806" i="5"/>
  <c r="G804" i="5" s="1"/>
  <c r="G798" i="5" s="1"/>
  <c r="F806" i="5"/>
  <c r="D806" i="5" s="1"/>
  <c r="E806" i="5"/>
  <c r="X805" i="5"/>
  <c r="T805" i="5"/>
  <c r="P805" i="5"/>
  <c r="L805" i="5"/>
  <c r="H805" i="5"/>
  <c r="D805" i="5"/>
  <c r="Y804" i="5"/>
  <c r="U804" i="5"/>
  <c r="Q804" i="5"/>
  <c r="M804" i="5"/>
  <c r="I804" i="5"/>
  <c r="E804" i="5"/>
  <c r="X803" i="5"/>
  <c r="T803" i="5"/>
  <c r="P803" i="5"/>
  <c r="L803" i="5"/>
  <c r="H803" i="5"/>
  <c r="D803" i="5"/>
  <c r="X802" i="5"/>
  <c r="T802" i="5"/>
  <c r="P802" i="5"/>
  <c r="L802" i="5"/>
  <c r="H802" i="5"/>
  <c r="D802" i="5"/>
  <c r="X801" i="5"/>
  <c r="T801" i="5"/>
  <c r="P801" i="5"/>
  <c r="L801" i="5"/>
  <c r="H801" i="5"/>
  <c r="D801" i="5"/>
  <c r="X800" i="5"/>
  <c r="T800" i="5"/>
  <c r="P800" i="5"/>
  <c r="L800" i="5"/>
  <c r="H800" i="5"/>
  <c r="D800" i="5"/>
  <c r="AA799" i="5"/>
  <c r="Z799" i="5"/>
  <c r="Y799" i="5"/>
  <c r="W799" i="5"/>
  <c r="V799" i="5"/>
  <c r="U799" i="5"/>
  <c r="S799" i="5"/>
  <c r="R799" i="5"/>
  <c r="P799" i="5" s="1"/>
  <c r="Q799" i="5"/>
  <c r="O799" i="5"/>
  <c r="N799" i="5"/>
  <c r="L799" i="5" s="1"/>
  <c r="M799" i="5"/>
  <c r="K799" i="5"/>
  <c r="J799" i="5"/>
  <c r="I799" i="5"/>
  <c r="G799" i="5"/>
  <c r="F799" i="5"/>
  <c r="E799" i="5"/>
  <c r="Y798" i="5"/>
  <c r="U798" i="5"/>
  <c r="Q798" i="5"/>
  <c r="M798" i="5"/>
  <c r="I798" i="5"/>
  <c r="E798" i="5"/>
  <c r="X797" i="5"/>
  <c r="T797" i="5"/>
  <c r="P797" i="5"/>
  <c r="L797" i="5"/>
  <c r="H797" i="5"/>
  <c r="D797" i="5"/>
  <c r="T796" i="5"/>
  <c r="P796" i="5"/>
  <c r="L796" i="5"/>
  <c r="H796" i="5"/>
  <c r="D796" i="5"/>
  <c r="T795" i="5"/>
  <c r="P795" i="5"/>
  <c r="L795" i="5"/>
  <c r="H795" i="5"/>
  <c r="D795" i="5"/>
  <c r="T794" i="5"/>
  <c r="P794" i="5"/>
  <c r="L794" i="5"/>
  <c r="H794" i="5"/>
  <c r="D794" i="5"/>
  <c r="T793" i="5"/>
  <c r="P793" i="5"/>
  <c r="L793" i="5"/>
  <c r="H793" i="5"/>
  <c r="D793" i="5"/>
  <c r="T792" i="5"/>
  <c r="P792" i="5"/>
  <c r="L792" i="5"/>
  <c r="H792" i="5"/>
  <c r="D792" i="5"/>
  <c r="T791" i="5"/>
  <c r="P791" i="5"/>
  <c r="L791" i="5"/>
  <c r="H791" i="5"/>
  <c r="D791" i="5"/>
  <c r="T790" i="5"/>
  <c r="P790" i="5"/>
  <c r="L790" i="5"/>
  <c r="H790" i="5"/>
  <c r="D790" i="5"/>
  <c r="T789" i="5"/>
  <c r="P789" i="5"/>
  <c r="L789" i="5"/>
  <c r="H789" i="5"/>
  <c r="D789" i="5"/>
  <c r="X788" i="5"/>
  <c r="T788" i="5"/>
  <c r="P788" i="5"/>
  <c r="L788" i="5"/>
  <c r="H788" i="5"/>
  <c r="D788" i="5"/>
  <c r="AA787" i="5"/>
  <c r="Z787" i="5"/>
  <c r="Y787" i="5"/>
  <c r="X787" i="5"/>
  <c r="W787" i="5"/>
  <c r="V787" i="5"/>
  <c r="U787" i="5"/>
  <c r="T787" i="5"/>
  <c r="S787" i="5"/>
  <c r="R787" i="5"/>
  <c r="Q787" i="5"/>
  <c r="P787" i="5"/>
  <c r="O787" i="5"/>
  <c r="N787" i="5"/>
  <c r="M787" i="5"/>
  <c r="L787" i="5"/>
  <c r="K787" i="5"/>
  <c r="J787" i="5"/>
  <c r="I787" i="5"/>
  <c r="H787" i="5"/>
  <c r="G787" i="5"/>
  <c r="F787" i="5"/>
  <c r="E787" i="5"/>
  <c r="D787" i="5"/>
  <c r="X786" i="5"/>
  <c r="T786" i="5"/>
  <c r="P786" i="5"/>
  <c r="L786" i="5"/>
  <c r="H786" i="5"/>
  <c r="D786" i="5"/>
  <c r="X785" i="5"/>
  <c r="T785" i="5"/>
  <c r="P785" i="5"/>
  <c r="L785" i="5"/>
  <c r="H785" i="5"/>
  <c r="D785" i="5"/>
  <c r="AA784" i="5"/>
  <c r="Z784" i="5"/>
  <c r="Y784" i="5"/>
  <c r="X784" i="5"/>
  <c r="W784" i="5"/>
  <c r="V784" i="5"/>
  <c r="U784" i="5"/>
  <c r="T784" i="5"/>
  <c r="S784" i="5"/>
  <c r="R784" i="5"/>
  <c r="Q784" i="5"/>
  <c r="P784" i="5"/>
  <c r="O784" i="5"/>
  <c r="N784" i="5"/>
  <c r="M784" i="5"/>
  <c r="L784" i="5"/>
  <c r="K784" i="5"/>
  <c r="J784" i="5"/>
  <c r="I784" i="5"/>
  <c r="H784" i="5"/>
  <c r="G784" i="5"/>
  <c r="F784" i="5"/>
  <c r="E784" i="5"/>
  <c r="D784" i="5"/>
  <c r="AA783" i="5"/>
  <c r="Z783" i="5"/>
  <c r="Y783" i="5"/>
  <c r="X783" i="5"/>
  <c r="W783" i="5"/>
  <c r="V783" i="5"/>
  <c r="U783" i="5"/>
  <c r="T783" i="5"/>
  <c r="S783" i="5"/>
  <c r="R783" i="5"/>
  <c r="Q783" i="5"/>
  <c r="P783" i="5"/>
  <c r="O783" i="5"/>
  <c r="N783" i="5"/>
  <c r="M783" i="5"/>
  <c r="L783" i="5"/>
  <c r="K783" i="5"/>
  <c r="J783" i="5"/>
  <c r="I783" i="5"/>
  <c r="H783" i="5"/>
  <c r="G783" i="5"/>
  <c r="F783" i="5"/>
  <c r="E783" i="5"/>
  <c r="D783" i="5"/>
  <c r="X782" i="5"/>
  <c r="T782" i="5"/>
  <c r="P782" i="5"/>
  <c r="L782" i="5"/>
  <c r="H782" i="5"/>
  <c r="D782" i="5"/>
  <c r="X781" i="5"/>
  <c r="T781" i="5"/>
  <c r="P781" i="5"/>
  <c r="L781" i="5"/>
  <c r="H781" i="5"/>
  <c r="D781" i="5"/>
  <c r="X780" i="5"/>
  <c r="T780" i="5"/>
  <c r="P780" i="5"/>
  <c r="L780" i="5"/>
  <c r="H780" i="5"/>
  <c r="D780" i="5"/>
  <c r="X779" i="5"/>
  <c r="T779" i="5"/>
  <c r="P779" i="5"/>
  <c r="L779" i="5"/>
  <c r="H779" i="5"/>
  <c r="D779" i="5"/>
  <c r="X778" i="5"/>
  <c r="T778" i="5"/>
  <c r="P778" i="5"/>
  <c r="L778" i="5"/>
  <c r="H778" i="5"/>
  <c r="D778" i="5"/>
  <c r="AA777" i="5"/>
  <c r="Z777" i="5"/>
  <c r="X777" i="5" s="1"/>
  <c r="Y777" i="5"/>
  <c r="W777" i="5"/>
  <c r="V777" i="5"/>
  <c r="T777" i="5" s="1"/>
  <c r="U777" i="5"/>
  <c r="S777" i="5"/>
  <c r="R777" i="5"/>
  <c r="P777" i="5" s="1"/>
  <c r="Q777" i="5"/>
  <c r="O777" i="5"/>
  <c r="N777" i="5"/>
  <c r="L777" i="5" s="1"/>
  <c r="M777" i="5"/>
  <c r="K777" i="5"/>
  <c r="J777" i="5"/>
  <c r="H777" i="5" s="1"/>
  <c r="I777" i="5"/>
  <c r="G777" i="5"/>
  <c r="F777" i="5"/>
  <c r="D777" i="5" s="1"/>
  <c r="E777" i="5"/>
  <c r="AA776" i="5"/>
  <c r="Y776" i="5"/>
  <c r="W776" i="5"/>
  <c r="U776" i="5"/>
  <c r="S776" i="5"/>
  <c r="R776" i="5"/>
  <c r="P776" i="5" s="1"/>
  <c r="Q776" i="5"/>
  <c r="O776" i="5"/>
  <c r="N776" i="5"/>
  <c r="L776" i="5" s="1"/>
  <c r="M776" i="5"/>
  <c r="K776" i="5"/>
  <c r="I776" i="5"/>
  <c r="G776" i="5"/>
  <c r="E776" i="5"/>
  <c r="X775" i="5"/>
  <c r="T775" i="5"/>
  <c r="P775" i="5"/>
  <c r="L775" i="5"/>
  <c r="H775" i="5"/>
  <c r="D775" i="5"/>
  <c r="AA774" i="5"/>
  <c r="Z774" i="5"/>
  <c r="Y774" i="5"/>
  <c r="X774" i="5"/>
  <c r="W774" i="5"/>
  <c r="V774" i="5"/>
  <c r="U774" i="5"/>
  <c r="T774" i="5"/>
  <c r="S774" i="5"/>
  <c r="R774" i="5"/>
  <c r="Q774" i="5"/>
  <c r="P774" i="5"/>
  <c r="O774" i="5"/>
  <c r="N774" i="5"/>
  <c r="M774" i="5"/>
  <c r="L774" i="5"/>
  <c r="K774" i="5"/>
  <c r="J774" i="5"/>
  <c r="I774" i="5"/>
  <c r="H774" i="5"/>
  <c r="G774" i="5"/>
  <c r="F774" i="5"/>
  <c r="E774" i="5"/>
  <c r="D774" i="5"/>
  <c r="AA773" i="5"/>
  <c r="Z773" i="5"/>
  <c r="Y773" i="5"/>
  <c r="X773" i="5"/>
  <c r="W773" i="5"/>
  <c r="V773" i="5"/>
  <c r="U773" i="5"/>
  <c r="T773" i="5"/>
  <c r="S773" i="5"/>
  <c r="R773" i="5"/>
  <c r="Q773" i="5"/>
  <c r="P773" i="5"/>
  <c r="O773" i="5"/>
  <c r="N773" i="5"/>
  <c r="M773" i="5"/>
  <c r="L773" i="5"/>
  <c r="K773" i="5"/>
  <c r="J773" i="5"/>
  <c r="I773" i="5"/>
  <c r="H773" i="5"/>
  <c r="G773" i="5"/>
  <c r="F773" i="5"/>
  <c r="E773" i="5"/>
  <c r="D773" i="5"/>
  <c r="X772" i="5"/>
  <c r="T772" i="5"/>
  <c r="P772" i="5"/>
  <c r="L772" i="5"/>
  <c r="H772" i="5"/>
  <c r="D772" i="5"/>
  <c r="AA771" i="5"/>
  <c r="Z771" i="5"/>
  <c r="X771" i="5" s="1"/>
  <c r="Y771" i="5"/>
  <c r="W771" i="5"/>
  <c r="V771" i="5"/>
  <c r="T771" i="5" s="1"/>
  <c r="U771" i="5"/>
  <c r="S771" i="5"/>
  <c r="R771" i="5"/>
  <c r="P771" i="5" s="1"/>
  <c r="Q771" i="5"/>
  <c r="O771" i="5"/>
  <c r="N771" i="5"/>
  <c r="L771" i="5" s="1"/>
  <c r="M771" i="5"/>
  <c r="K771" i="5"/>
  <c r="J771" i="5"/>
  <c r="H771" i="5" s="1"/>
  <c r="I771" i="5"/>
  <c r="G771" i="5"/>
  <c r="F771" i="5"/>
  <c r="D771" i="5" s="1"/>
  <c r="E771" i="5"/>
  <c r="X770" i="5"/>
  <c r="T770" i="5"/>
  <c r="P770" i="5"/>
  <c r="L770" i="5"/>
  <c r="H770" i="5"/>
  <c r="D770" i="5"/>
  <c r="X769" i="5"/>
  <c r="T769" i="5"/>
  <c r="P769" i="5"/>
  <c r="L769" i="5"/>
  <c r="H769" i="5"/>
  <c r="D769" i="5"/>
  <c r="AA768" i="5"/>
  <c r="Z768" i="5"/>
  <c r="X768" i="5" s="1"/>
  <c r="Y768" i="5"/>
  <c r="W768" i="5"/>
  <c r="V768" i="5"/>
  <c r="T768" i="5" s="1"/>
  <c r="U768" i="5"/>
  <c r="S768" i="5"/>
  <c r="R768" i="5"/>
  <c r="P768" i="5" s="1"/>
  <c r="Q768" i="5"/>
  <c r="O768" i="5"/>
  <c r="N768" i="5"/>
  <c r="L768" i="5" s="1"/>
  <c r="M768" i="5"/>
  <c r="K768" i="5"/>
  <c r="J768" i="5"/>
  <c r="H768" i="5" s="1"/>
  <c r="I768" i="5"/>
  <c r="G768" i="5"/>
  <c r="F768" i="5"/>
  <c r="D768" i="5" s="1"/>
  <c r="E768" i="5"/>
  <c r="X767" i="5"/>
  <c r="T767" i="5"/>
  <c r="P767" i="5"/>
  <c r="L767" i="5"/>
  <c r="H767" i="5"/>
  <c r="D767" i="5"/>
  <c r="AA766" i="5"/>
  <c r="Z766" i="5"/>
  <c r="Y766" i="5"/>
  <c r="X766" i="5"/>
  <c r="W766" i="5"/>
  <c r="V766" i="5"/>
  <c r="U766" i="5"/>
  <c r="T766" i="5"/>
  <c r="S766" i="5"/>
  <c r="R766" i="5"/>
  <c r="Q766" i="5"/>
  <c r="P766" i="5"/>
  <c r="O766" i="5"/>
  <c r="N766" i="5"/>
  <c r="M766" i="5"/>
  <c r="L766" i="5"/>
  <c r="K766" i="5"/>
  <c r="J766" i="5"/>
  <c r="I766" i="5"/>
  <c r="H766" i="5"/>
  <c r="G766" i="5"/>
  <c r="F766" i="5"/>
  <c r="E766" i="5"/>
  <c r="D766" i="5"/>
  <c r="L765" i="5"/>
  <c r="H765" i="5"/>
  <c r="D765" i="5"/>
  <c r="T764" i="5"/>
  <c r="P764" i="5"/>
  <c r="L764" i="5"/>
  <c r="H764" i="5"/>
  <c r="D764" i="5"/>
  <c r="T763" i="5"/>
  <c r="P763" i="5"/>
  <c r="L763" i="5"/>
  <c r="H763" i="5"/>
  <c r="D763" i="5"/>
  <c r="T762" i="5"/>
  <c r="P762" i="5"/>
  <c r="L762" i="5"/>
  <c r="H762" i="5"/>
  <c r="D762" i="5"/>
  <c r="T761" i="5"/>
  <c r="P761" i="5"/>
  <c r="L761" i="5"/>
  <c r="H761" i="5"/>
  <c r="D761" i="5"/>
  <c r="T760" i="5"/>
  <c r="P760" i="5"/>
  <c r="L760" i="5"/>
  <c r="H760" i="5"/>
  <c r="D760" i="5"/>
  <c r="T759" i="5"/>
  <c r="P759" i="5"/>
  <c r="L759" i="5"/>
  <c r="H759" i="5"/>
  <c r="D759" i="5"/>
  <c r="T758" i="5"/>
  <c r="P758" i="5"/>
  <c r="L758" i="5"/>
  <c r="H758" i="5"/>
  <c r="D758" i="5"/>
  <c r="X757" i="5"/>
  <c r="T757" i="5"/>
  <c r="P757" i="5"/>
  <c r="L757" i="5"/>
  <c r="H757" i="5"/>
  <c r="D757" i="5"/>
  <c r="X756" i="5"/>
  <c r="T756" i="5"/>
  <c r="P756" i="5"/>
  <c r="L756" i="5"/>
  <c r="H756" i="5"/>
  <c r="D756" i="5"/>
  <c r="X755" i="5"/>
  <c r="T755" i="5"/>
  <c r="P755" i="5"/>
  <c r="L755" i="5"/>
  <c r="H755" i="5"/>
  <c r="D755" i="5"/>
  <c r="X754" i="5"/>
  <c r="T754" i="5"/>
  <c r="P754" i="5"/>
  <c r="L754" i="5"/>
  <c r="H754" i="5"/>
  <c r="D754" i="5"/>
  <c r="X753" i="5"/>
  <c r="T753" i="5"/>
  <c r="P753" i="5"/>
  <c r="L753" i="5"/>
  <c r="H753" i="5"/>
  <c r="D753" i="5"/>
  <c r="X752" i="5"/>
  <c r="T752" i="5"/>
  <c r="P752" i="5"/>
  <c r="L752" i="5"/>
  <c r="H752" i="5"/>
  <c r="D752" i="5"/>
  <c r="X751" i="5"/>
  <c r="T751" i="5"/>
  <c r="P751" i="5"/>
  <c r="L751" i="5"/>
  <c r="H751" i="5"/>
  <c r="D751" i="5"/>
  <c r="X750" i="5"/>
  <c r="T750" i="5"/>
  <c r="P750" i="5"/>
  <c r="L750" i="5"/>
  <c r="H750" i="5"/>
  <c r="D750" i="5"/>
  <c r="X749" i="5"/>
  <c r="T749" i="5"/>
  <c r="P749" i="5"/>
  <c r="L749" i="5"/>
  <c r="H749" i="5"/>
  <c r="D749" i="5"/>
  <c r="X748" i="5"/>
  <c r="T748" i="5"/>
  <c r="P748" i="5"/>
  <c r="L748" i="5"/>
  <c r="H748" i="5"/>
  <c r="D748" i="5"/>
  <c r="X747" i="5"/>
  <c r="T747" i="5"/>
  <c r="P747" i="5"/>
  <c r="L747" i="5"/>
  <c r="H747" i="5"/>
  <c r="D747" i="5"/>
  <c r="X746" i="5"/>
  <c r="T746" i="5"/>
  <c r="P746" i="5"/>
  <c r="L746" i="5"/>
  <c r="H746" i="5"/>
  <c r="D746" i="5"/>
  <c r="X745" i="5"/>
  <c r="T745" i="5"/>
  <c r="P745" i="5"/>
  <c r="L745" i="5"/>
  <c r="H745" i="5"/>
  <c r="D745" i="5"/>
  <c r="X744" i="5"/>
  <c r="T744" i="5"/>
  <c r="P744" i="5"/>
  <c r="L744" i="5"/>
  <c r="H744" i="5"/>
  <c r="D744" i="5"/>
  <c r="X743" i="5"/>
  <c r="T743" i="5"/>
  <c r="P743" i="5"/>
  <c r="L743" i="5"/>
  <c r="H743" i="5"/>
  <c r="D743" i="5"/>
  <c r="X742" i="5"/>
  <c r="T742" i="5"/>
  <c r="P742" i="5"/>
  <c r="L742" i="5"/>
  <c r="H742" i="5"/>
  <c r="D742" i="5"/>
  <c r="P741" i="5"/>
  <c r="H741" i="5"/>
  <c r="D741" i="5"/>
  <c r="P740" i="5"/>
  <c r="L740" i="5"/>
  <c r="H740" i="5"/>
  <c r="D740" i="5"/>
  <c r="X739" i="5"/>
  <c r="T739" i="5"/>
  <c r="P739" i="5"/>
  <c r="L739" i="5"/>
  <c r="H739" i="5"/>
  <c r="D739" i="5"/>
  <c r="X738" i="5"/>
  <c r="T738" i="5"/>
  <c r="P738" i="5"/>
  <c r="L738" i="5"/>
  <c r="H738" i="5"/>
  <c r="D738" i="5"/>
  <c r="X737" i="5"/>
  <c r="T737" i="5"/>
  <c r="P737" i="5"/>
  <c r="L737" i="5"/>
  <c r="H737" i="5"/>
  <c r="D737" i="5"/>
  <c r="X736" i="5"/>
  <c r="T736" i="5"/>
  <c r="P736" i="5"/>
  <c r="L736" i="5"/>
  <c r="H736" i="5"/>
  <c r="D736" i="5"/>
  <c r="X735" i="5"/>
  <c r="T735" i="5"/>
  <c r="P735" i="5"/>
  <c r="L735" i="5"/>
  <c r="H735" i="5"/>
  <c r="D735" i="5"/>
  <c r="X734" i="5"/>
  <c r="T734" i="5"/>
  <c r="P734" i="5"/>
  <c r="L734" i="5"/>
  <c r="H734" i="5"/>
  <c r="D734" i="5"/>
  <c r="AA733" i="5"/>
  <c r="Z733" i="5"/>
  <c r="Y733" i="5"/>
  <c r="X733" i="5" s="1"/>
  <c r="W733" i="5"/>
  <c r="V733" i="5"/>
  <c r="U733" i="5"/>
  <c r="S733" i="5"/>
  <c r="R733" i="5"/>
  <c r="Q733" i="5"/>
  <c r="O733" i="5"/>
  <c r="N733" i="5"/>
  <c r="N727" i="5" s="1"/>
  <c r="N726" i="5" s="1"/>
  <c r="M733" i="5"/>
  <c r="K733" i="5"/>
  <c r="J733" i="5"/>
  <c r="I733" i="5"/>
  <c r="H733" i="5" s="1"/>
  <c r="G733" i="5"/>
  <c r="F733" i="5"/>
  <c r="E733" i="5"/>
  <c r="X732" i="5"/>
  <c r="T732" i="5"/>
  <c r="P732" i="5"/>
  <c r="L732" i="5"/>
  <c r="H732" i="5"/>
  <c r="D732" i="5"/>
  <c r="X731" i="5"/>
  <c r="T731" i="5"/>
  <c r="P731" i="5"/>
  <c r="L731" i="5"/>
  <c r="H731" i="5"/>
  <c r="D731" i="5"/>
  <c r="X730" i="5"/>
  <c r="T730" i="5"/>
  <c r="P730" i="5"/>
  <c r="L730" i="5"/>
  <c r="H730" i="5"/>
  <c r="D730" i="5"/>
  <c r="X729" i="5"/>
  <c r="T729" i="5"/>
  <c r="P729" i="5"/>
  <c r="L729" i="5"/>
  <c r="H729" i="5"/>
  <c r="D729" i="5"/>
  <c r="AA728" i="5"/>
  <c r="AA727" i="5" s="1"/>
  <c r="AA726" i="5" s="1"/>
  <c r="Z728" i="5"/>
  <c r="Y728" i="5"/>
  <c r="W728" i="5"/>
  <c r="V728" i="5"/>
  <c r="V727" i="5" s="1"/>
  <c r="U728" i="5"/>
  <c r="S728" i="5"/>
  <c r="R728" i="5"/>
  <c r="Q728" i="5"/>
  <c r="O728" i="5"/>
  <c r="O727" i="5" s="1"/>
  <c r="N728" i="5"/>
  <c r="M728" i="5"/>
  <c r="K728" i="5"/>
  <c r="K727" i="5" s="1"/>
  <c r="K726" i="5" s="1"/>
  <c r="J728" i="5"/>
  <c r="I728" i="5"/>
  <c r="G728" i="5"/>
  <c r="F728" i="5"/>
  <c r="F727" i="5" s="1"/>
  <c r="E728" i="5"/>
  <c r="W727" i="5"/>
  <c r="W726" i="5" s="1"/>
  <c r="S727" i="5"/>
  <c r="S726" i="5" s="1"/>
  <c r="M727" i="5"/>
  <c r="I727" i="5"/>
  <c r="G727" i="5"/>
  <c r="G726" i="5" s="1"/>
  <c r="O726" i="5"/>
  <c r="X725" i="5"/>
  <c r="T725" i="5"/>
  <c r="P725" i="5"/>
  <c r="L725" i="5"/>
  <c r="H725" i="5"/>
  <c r="D725" i="5"/>
  <c r="AA724" i="5"/>
  <c r="Z724" i="5"/>
  <c r="Y724" i="5"/>
  <c r="W724" i="5"/>
  <c r="V724" i="5"/>
  <c r="U724" i="5"/>
  <c r="S724" i="5"/>
  <c r="R724" i="5"/>
  <c r="Q724" i="5"/>
  <c r="P724" i="5" s="1"/>
  <c r="O724" i="5"/>
  <c r="N724" i="5"/>
  <c r="M724" i="5"/>
  <c r="L724" i="5" s="1"/>
  <c r="K724" i="5"/>
  <c r="J724" i="5"/>
  <c r="I724" i="5"/>
  <c r="G724" i="5"/>
  <c r="F724" i="5"/>
  <c r="E724" i="5"/>
  <c r="X723" i="5"/>
  <c r="T723" i="5"/>
  <c r="P723" i="5"/>
  <c r="L723" i="5"/>
  <c r="H723" i="5"/>
  <c r="D723" i="5"/>
  <c r="AA722" i="5"/>
  <c r="AA721" i="5" s="1"/>
  <c r="AA665" i="5" s="1"/>
  <c r="Z722" i="5"/>
  <c r="Y722" i="5"/>
  <c r="W722" i="5"/>
  <c r="W721" i="5" s="1"/>
  <c r="V722" i="5"/>
  <c r="V721" i="5" s="1"/>
  <c r="U722" i="5"/>
  <c r="S722" i="5"/>
  <c r="R722" i="5"/>
  <c r="R721" i="5" s="1"/>
  <c r="Q722" i="5"/>
  <c r="P722" i="5" s="1"/>
  <c r="O722" i="5"/>
  <c r="N722" i="5"/>
  <c r="M722" i="5"/>
  <c r="K722" i="5"/>
  <c r="K721" i="5" s="1"/>
  <c r="K665" i="5" s="1"/>
  <c r="J722" i="5"/>
  <c r="I722" i="5"/>
  <c r="G722" i="5"/>
  <c r="G721" i="5" s="1"/>
  <c r="F722" i="5"/>
  <c r="F721" i="5" s="1"/>
  <c r="E722" i="5"/>
  <c r="Z721" i="5"/>
  <c r="Y721" i="5"/>
  <c r="U721" i="5"/>
  <c r="S721" i="5"/>
  <c r="Q721" i="5"/>
  <c r="P721" i="5" s="1"/>
  <c r="O721" i="5"/>
  <c r="N721" i="5"/>
  <c r="J721" i="5"/>
  <c r="I721" i="5"/>
  <c r="E721" i="5"/>
  <c r="X720" i="5"/>
  <c r="T720" i="5"/>
  <c r="P720" i="5"/>
  <c r="L720" i="5"/>
  <c r="H720" i="5"/>
  <c r="D720" i="5"/>
  <c r="X719" i="5"/>
  <c r="T719" i="5"/>
  <c r="P719" i="5"/>
  <c r="L719" i="5"/>
  <c r="H719" i="5"/>
  <c r="D719" i="5"/>
  <c r="X718" i="5"/>
  <c r="T718" i="5"/>
  <c r="P718" i="5"/>
  <c r="L718" i="5"/>
  <c r="H718" i="5"/>
  <c r="D718" i="5"/>
  <c r="X717" i="5"/>
  <c r="T717" i="5"/>
  <c r="P717" i="5"/>
  <c r="L717" i="5"/>
  <c r="H717" i="5"/>
  <c r="D717" i="5"/>
  <c r="X716" i="5"/>
  <c r="T716" i="5"/>
  <c r="P716" i="5"/>
  <c r="L716" i="5"/>
  <c r="H716" i="5"/>
  <c r="D716" i="5"/>
  <c r="AA715" i="5"/>
  <c r="X715" i="5" s="1"/>
  <c r="W715" i="5"/>
  <c r="T715" i="5"/>
  <c r="S715" i="5"/>
  <c r="R715" i="5"/>
  <c r="Q715" i="5"/>
  <c r="P715" i="5"/>
  <c r="O715" i="5"/>
  <c r="L715" i="5" s="1"/>
  <c r="K715" i="5"/>
  <c r="K701" i="5" s="1"/>
  <c r="K700" i="5" s="1"/>
  <c r="J715" i="5"/>
  <c r="J701" i="5" s="1"/>
  <c r="J700" i="5" s="1"/>
  <c r="I715" i="5"/>
  <c r="H715" i="5" s="1"/>
  <c r="G715" i="5"/>
  <c r="F715" i="5"/>
  <c r="E715" i="5"/>
  <c r="D715" i="5" s="1"/>
  <c r="X714" i="5"/>
  <c r="T714" i="5"/>
  <c r="P714" i="5"/>
  <c r="L714" i="5"/>
  <c r="H714" i="5"/>
  <c r="D714" i="5"/>
  <c r="X713" i="5"/>
  <c r="T713" i="5"/>
  <c r="P713" i="5"/>
  <c r="L713" i="5"/>
  <c r="H713" i="5"/>
  <c r="D713" i="5"/>
  <c r="X712" i="5"/>
  <c r="T712" i="5"/>
  <c r="P712" i="5"/>
  <c r="L712" i="5"/>
  <c r="H712" i="5"/>
  <c r="D712" i="5"/>
  <c r="X711" i="5"/>
  <c r="T711" i="5"/>
  <c r="P711" i="5"/>
  <c r="L711" i="5"/>
  <c r="H711" i="5"/>
  <c r="D711" i="5"/>
  <c r="X710" i="5"/>
  <c r="T710" i="5"/>
  <c r="P710" i="5"/>
  <c r="L710" i="5"/>
  <c r="H710" i="5"/>
  <c r="D710" i="5"/>
  <c r="X709" i="5"/>
  <c r="T709" i="5"/>
  <c r="P709" i="5"/>
  <c r="L709" i="5"/>
  <c r="H709" i="5"/>
  <c r="D709" i="5"/>
  <c r="X708" i="5"/>
  <c r="T708" i="5"/>
  <c r="P708" i="5"/>
  <c r="L708" i="5"/>
  <c r="H708" i="5"/>
  <c r="D708" i="5"/>
  <c r="X707" i="5"/>
  <c r="T707" i="5"/>
  <c r="P707" i="5"/>
  <c r="L707" i="5"/>
  <c r="H707" i="5"/>
  <c r="D707" i="5"/>
  <c r="X706" i="5"/>
  <c r="T706" i="5"/>
  <c r="P706" i="5"/>
  <c r="L706" i="5"/>
  <c r="H706" i="5"/>
  <c r="D706" i="5"/>
  <c r="X705" i="5"/>
  <c r="T705" i="5"/>
  <c r="P705" i="5"/>
  <c r="L705" i="5"/>
  <c r="H705" i="5"/>
  <c r="D705" i="5"/>
  <c r="X704" i="5"/>
  <c r="T704" i="5"/>
  <c r="P704" i="5"/>
  <c r="L704" i="5"/>
  <c r="H704" i="5"/>
  <c r="D704" i="5"/>
  <c r="X703" i="5"/>
  <c r="T703" i="5"/>
  <c r="P703" i="5"/>
  <c r="L703" i="5"/>
  <c r="H703" i="5"/>
  <c r="D703" i="5"/>
  <c r="AA702" i="5"/>
  <c r="AA701" i="5" s="1"/>
  <c r="AA700" i="5" s="1"/>
  <c r="X700" i="5" s="1"/>
  <c r="Z702" i="5"/>
  <c r="Y702" i="5"/>
  <c r="W702" i="5"/>
  <c r="W701" i="5" s="1"/>
  <c r="W700" i="5" s="1"/>
  <c r="V702" i="5"/>
  <c r="U702" i="5"/>
  <c r="S702" i="5"/>
  <c r="S701" i="5" s="1"/>
  <c r="S700" i="5" s="1"/>
  <c r="R702" i="5"/>
  <c r="Q702" i="5"/>
  <c r="P702" i="5" s="1"/>
  <c r="O702" i="5"/>
  <c r="N702" i="5"/>
  <c r="M702" i="5"/>
  <c r="L702" i="5"/>
  <c r="K702" i="5"/>
  <c r="J702" i="5"/>
  <c r="I702" i="5"/>
  <c r="H702" i="5"/>
  <c r="G702" i="5"/>
  <c r="F702" i="5"/>
  <c r="E702" i="5"/>
  <c r="D702" i="5"/>
  <c r="Z701" i="5"/>
  <c r="Y701" i="5"/>
  <c r="V701" i="5"/>
  <c r="T701" i="5" s="1"/>
  <c r="U701" i="5"/>
  <c r="R701" i="5"/>
  <c r="Q701" i="5"/>
  <c r="P701" i="5" s="1"/>
  <c r="O701" i="5"/>
  <c r="N701" i="5"/>
  <c r="M701" i="5"/>
  <c r="L701" i="5" s="1"/>
  <c r="G701" i="5"/>
  <c r="F701" i="5"/>
  <c r="E701" i="5"/>
  <c r="D701" i="5"/>
  <c r="Z700" i="5"/>
  <c r="Y700" i="5"/>
  <c r="V700" i="5"/>
  <c r="T700" i="5" s="1"/>
  <c r="U700" i="5"/>
  <c r="R700" i="5"/>
  <c r="Q700" i="5"/>
  <c r="P700" i="5" s="1"/>
  <c r="O700" i="5"/>
  <c r="N700" i="5"/>
  <c r="M700" i="5"/>
  <c r="L700" i="5" s="1"/>
  <c r="G700" i="5"/>
  <c r="F700" i="5"/>
  <c r="E700" i="5"/>
  <c r="D700" i="5"/>
  <c r="X699" i="5"/>
  <c r="T699" i="5"/>
  <c r="P699" i="5"/>
  <c r="L699" i="5"/>
  <c r="H699" i="5"/>
  <c r="D699" i="5"/>
  <c r="X698" i="5"/>
  <c r="T698" i="5"/>
  <c r="P698" i="5"/>
  <c r="L698" i="5"/>
  <c r="H698" i="5"/>
  <c r="D698" i="5"/>
  <c r="X697" i="5"/>
  <c r="T697" i="5"/>
  <c r="P697" i="5"/>
  <c r="L697" i="5"/>
  <c r="H697" i="5"/>
  <c r="D697" i="5"/>
  <c r="X696" i="5"/>
  <c r="T696" i="5"/>
  <c r="P696" i="5"/>
  <c r="L696" i="5"/>
  <c r="H696" i="5"/>
  <c r="D696" i="5"/>
  <c r="AA695" i="5"/>
  <c r="Z695" i="5"/>
  <c r="Y695" i="5"/>
  <c r="X695" i="5"/>
  <c r="W695" i="5"/>
  <c r="V695" i="5"/>
  <c r="U695" i="5"/>
  <c r="T695" i="5"/>
  <c r="S695" i="5"/>
  <c r="R695" i="5"/>
  <c r="Q695" i="5"/>
  <c r="P695" i="5"/>
  <c r="O695" i="5"/>
  <c r="N695" i="5"/>
  <c r="M695" i="5"/>
  <c r="L695" i="5"/>
  <c r="K695" i="5"/>
  <c r="J695" i="5"/>
  <c r="I695" i="5"/>
  <c r="H695" i="5"/>
  <c r="G695" i="5"/>
  <c r="F695" i="5"/>
  <c r="E695" i="5"/>
  <c r="D695" i="5"/>
  <c r="AA694" i="5"/>
  <c r="Z694" i="5"/>
  <c r="Y694" i="5"/>
  <c r="X694" i="5"/>
  <c r="W694" i="5"/>
  <c r="V694" i="5"/>
  <c r="U694" i="5"/>
  <c r="T694" i="5"/>
  <c r="S694" i="5"/>
  <c r="R694" i="5"/>
  <c r="Q694" i="5"/>
  <c r="P694" i="5"/>
  <c r="O694" i="5"/>
  <c r="N694" i="5"/>
  <c r="M694" i="5"/>
  <c r="L694" i="5"/>
  <c r="K694" i="5"/>
  <c r="J694" i="5"/>
  <c r="I694" i="5"/>
  <c r="H694" i="5"/>
  <c r="G694" i="5"/>
  <c r="F694" i="5"/>
  <c r="E694" i="5"/>
  <c r="D694" i="5"/>
  <c r="AA693" i="5"/>
  <c r="Z693" i="5"/>
  <c r="Y693" i="5"/>
  <c r="X693" i="5"/>
  <c r="W693" i="5"/>
  <c r="V693" i="5"/>
  <c r="U693" i="5"/>
  <c r="T693" i="5"/>
  <c r="S693" i="5"/>
  <c r="R693" i="5"/>
  <c r="Q693" i="5"/>
  <c r="P693" i="5"/>
  <c r="O693" i="5"/>
  <c r="N693" i="5"/>
  <c r="M693" i="5"/>
  <c r="L693" i="5"/>
  <c r="K693" i="5"/>
  <c r="J693" i="5"/>
  <c r="I693" i="5"/>
  <c r="H693" i="5"/>
  <c r="G693" i="5"/>
  <c r="F693" i="5"/>
  <c r="E693" i="5"/>
  <c r="D693" i="5"/>
  <c r="X692" i="5"/>
  <c r="T692" i="5"/>
  <c r="P692" i="5"/>
  <c r="L692" i="5"/>
  <c r="H692" i="5"/>
  <c r="D692" i="5"/>
  <c r="X691" i="5"/>
  <c r="T691" i="5"/>
  <c r="P691" i="5"/>
  <c r="L691" i="5"/>
  <c r="H691" i="5"/>
  <c r="D691" i="5"/>
  <c r="X690" i="5"/>
  <c r="T690" i="5"/>
  <c r="P690" i="5"/>
  <c r="L690" i="5"/>
  <c r="H690" i="5"/>
  <c r="D690" i="5"/>
  <c r="X689" i="5"/>
  <c r="T689" i="5"/>
  <c r="P689" i="5"/>
  <c r="L689" i="5"/>
  <c r="H689" i="5"/>
  <c r="D689" i="5"/>
  <c r="X688" i="5"/>
  <c r="T688" i="5"/>
  <c r="P688" i="5"/>
  <c r="L688" i="5"/>
  <c r="H688" i="5"/>
  <c r="D688" i="5"/>
  <c r="X687" i="5"/>
  <c r="T687" i="5"/>
  <c r="P687" i="5"/>
  <c r="L687" i="5"/>
  <c r="H687" i="5"/>
  <c r="D687" i="5"/>
  <c r="X686" i="5"/>
  <c r="T686" i="5"/>
  <c r="P686" i="5"/>
  <c r="L686" i="5"/>
  <c r="H686" i="5"/>
  <c r="D686" i="5"/>
  <c r="X685" i="5"/>
  <c r="T685" i="5"/>
  <c r="P685" i="5"/>
  <c r="L685" i="5"/>
  <c r="H685" i="5"/>
  <c r="D685" i="5"/>
  <c r="X684" i="5"/>
  <c r="T684" i="5"/>
  <c r="P684" i="5"/>
  <c r="L684" i="5"/>
  <c r="H684" i="5"/>
  <c r="D684" i="5"/>
  <c r="X683" i="5"/>
  <c r="T683" i="5"/>
  <c r="P683" i="5"/>
  <c r="L683" i="5"/>
  <c r="H683" i="5"/>
  <c r="D683" i="5"/>
  <c r="X682" i="5"/>
  <c r="T682" i="5"/>
  <c r="P682" i="5"/>
  <c r="L682" i="5"/>
  <c r="H682" i="5"/>
  <c r="D682" i="5"/>
  <c r="X681" i="5"/>
  <c r="T681" i="5"/>
  <c r="P681" i="5"/>
  <c r="L681" i="5"/>
  <c r="H681" i="5"/>
  <c r="D681" i="5"/>
  <c r="X680" i="5"/>
  <c r="T680" i="5"/>
  <c r="P680" i="5"/>
  <c r="L680" i="5"/>
  <c r="H680" i="5"/>
  <c r="D680" i="5"/>
  <c r="X679" i="5"/>
  <c r="T679" i="5"/>
  <c r="P679" i="5"/>
  <c r="L679" i="5"/>
  <c r="H679" i="5"/>
  <c r="D679" i="5"/>
  <c r="P678" i="5"/>
  <c r="H678" i="5"/>
  <c r="D678" i="5"/>
  <c r="X677" i="5"/>
  <c r="T677" i="5"/>
  <c r="P677" i="5"/>
  <c r="L677" i="5"/>
  <c r="H677" i="5"/>
  <c r="D677" i="5"/>
  <c r="X676" i="5"/>
  <c r="T676" i="5"/>
  <c r="P676" i="5"/>
  <c r="L676" i="5"/>
  <c r="H676" i="5"/>
  <c r="D676" i="5"/>
  <c r="X675" i="5"/>
  <c r="T675" i="5"/>
  <c r="P675" i="5"/>
  <c r="L675" i="5"/>
  <c r="H675" i="5"/>
  <c r="D675" i="5"/>
  <c r="X674" i="5"/>
  <c r="T674" i="5"/>
  <c r="P674" i="5"/>
  <c r="L674" i="5"/>
  <c r="H674" i="5"/>
  <c r="D674" i="5"/>
  <c r="X673" i="5"/>
  <c r="T673" i="5"/>
  <c r="P673" i="5"/>
  <c r="L673" i="5"/>
  <c r="H673" i="5"/>
  <c r="D673" i="5"/>
  <c r="X672" i="5"/>
  <c r="T672" i="5"/>
  <c r="P672" i="5"/>
  <c r="L672" i="5"/>
  <c r="H672" i="5"/>
  <c r="D672" i="5"/>
  <c r="X671" i="5"/>
  <c r="T671" i="5"/>
  <c r="P671" i="5"/>
  <c r="L671" i="5"/>
  <c r="H671" i="5"/>
  <c r="D671" i="5"/>
  <c r="X670" i="5"/>
  <c r="T670" i="5"/>
  <c r="P670" i="5"/>
  <c r="L670" i="5"/>
  <c r="H670" i="5"/>
  <c r="D670" i="5"/>
  <c r="X669" i="5"/>
  <c r="T669" i="5"/>
  <c r="P669" i="5"/>
  <c r="L669" i="5"/>
  <c r="H669" i="5"/>
  <c r="D669" i="5"/>
  <c r="X668" i="5"/>
  <c r="T668" i="5"/>
  <c r="P668" i="5"/>
  <c r="L668" i="5"/>
  <c r="H668" i="5"/>
  <c r="D668" i="5"/>
  <c r="AA667" i="5"/>
  <c r="X667" i="5" s="1"/>
  <c r="Z667" i="5"/>
  <c r="Y667" i="5"/>
  <c r="W667" i="5"/>
  <c r="T667" i="5" s="1"/>
  <c r="V667" i="5"/>
  <c r="U667" i="5"/>
  <c r="S667" i="5"/>
  <c r="P667" i="5" s="1"/>
  <c r="R667" i="5"/>
  <c r="Q667" i="5"/>
  <c r="O667" i="5"/>
  <c r="L667" i="5" s="1"/>
  <c r="N667" i="5"/>
  <c r="M667" i="5"/>
  <c r="K667" i="5"/>
  <c r="H667" i="5" s="1"/>
  <c r="J667" i="5"/>
  <c r="I667" i="5"/>
  <c r="G667" i="5"/>
  <c r="D667" i="5" s="1"/>
  <c r="F667" i="5"/>
  <c r="E667" i="5"/>
  <c r="AA666" i="5"/>
  <c r="X666" i="5" s="1"/>
  <c r="Z666" i="5"/>
  <c r="Y666" i="5"/>
  <c r="Y665" i="5" s="1"/>
  <c r="W666" i="5"/>
  <c r="T666" i="5" s="1"/>
  <c r="V666" i="5"/>
  <c r="U666" i="5"/>
  <c r="S666" i="5"/>
  <c r="S665" i="5" s="1"/>
  <c r="R666" i="5"/>
  <c r="Q666" i="5"/>
  <c r="O666" i="5"/>
  <c r="O665" i="5" s="1"/>
  <c r="N666" i="5"/>
  <c r="M666" i="5"/>
  <c r="K666" i="5"/>
  <c r="H666" i="5" s="1"/>
  <c r="J666" i="5"/>
  <c r="I666" i="5"/>
  <c r="G666" i="5"/>
  <c r="D666" i="5" s="1"/>
  <c r="F666" i="5"/>
  <c r="E666" i="5"/>
  <c r="U665" i="5"/>
  <c r="E665" i="5"/>
  <c r="M665" i="5" l="1"/>
  <c r="L665" i="5" s="1"/>
  <c r="T665" i="5"/>
  <c r="X721" i="5"/>
  <c r="H799" i="5"/>
  <c r="J798" i="5"/>
  <c r="H798" i="5" s="1"/>
  <c r="X799" i="5"/>
  <c r="Y825" i="5"/>
  <c r="G665" i="5"/>
  <c r="W665" i="5"/>
  <c r="P666" i="5"/>
  <c r="I701" i="5"/>
  <c r="D721" i="5"/>
  <c r="L727" i="5"/>
  <c r="M726" i="5"/>
  <c r="L726" i="5" s="1"/>
  <c r="T799" i="5"/>
  <c r="J804" i="5"/>
  <c r="H804" i="5" s="1"/>
  <c r="G825" i="5"/>
  <c r="W825" i="5"/>
  <c r="W816" i="5" s="1"/>
  <c r="W810" i="5" s="1"/>
  <c r="W809" i="5" s="1"/>
  <c r="H836" i="5"/>
  <c r="J830" i="5"/>
  <c r="J825" i="5" s="1"/>
  <c r="X836" i="5"/>
  <c r="Z830" i="5"/>
  <c r="Z825" i="5" s="1"/>
  <c r="Z816" i="5" s="1"/>
  <c r="J665" i="5"/>
  <c r="N665" i="5"/>
  <c r="Z665" i="5"/>
  <c r="X665" i="5" s="1"/>
  <c r="T721" i="5"/>
  <c r="H722" i="5"/>
  <c r="X722" i="5"/>
  <c r="H724" i="5"/>
  <c r="X724" i="5"/>
  <c r="Y727" i="5"/>
  <c r="J776" i="5"/>
  <c r="H776" i="5" s="1"/>
  <c r="Z776" i="5"/>
  <c r="X776" i="5" s="1"/>
  <c r="P806" i="5"/>
  <c r="R804" i="5"/>
  <c r="P804" i="5" s="1"/>
  <c r="J809" i="5"/>
  <c r="H809" i="5" s="1"/>
  <c r="X811" i="5"/>
  <c r="Z810" i="5"/>
  <c r="Z809" i="5" s="1"/>
  <c r="P728" i="5"/>
  <c r="Q727" i="5"/>
  <c r="I825" i="5"/>
  <c r="H825" i="5" s="1"/>
  <c r="H830" i="5"/>
  <c r="L836" i="5"/>
  <c r="N830" i="5"/>
  <c r="L830" i="5" s="1"/>
  <c r="Q665" i="5"/>
  <c r="L666" i="5"/>
  <c r="X701" i="5"/>
  <c r="L722" i="5"/>
  <c r="M721" i="5"/>
  <c r="L721" i="5" s="1"/>
  <c r="I726" i="5"/>
  <c r="H726" i="5" s="1"/>
  <c r="D799" i="5"/>
  <c r="Z804" i="5"/>
  <c r="X804" i="5" s="1"/>
  <c r="E825" i="5"/>
  <c r="D825" i="5" s="1"/>
  <c r="D830" i="5"/>
  <c r="U825" i="5"/>
  <c r="T830" i="5"/>
  <c r="F665" i="5"/>
  <c r="D665" i="5" s="1"/>
  <c r="R665" i="5"/>
  <c r="V665" i="5"/>
  <c r="X702" i="5"/>
  <c r="H721" i="5"/>
  <c r="D724" i="5"/>
  <c r="T724" i="5"/>
  <c r="R727" i="5"/>
  <c r="R726" i="5" s="1"/>
  <c r="D728" i="5"/>
  <c r="E727" i="5"/>
  <c r="J727" i="5"/>
  <c r="J726" i="5" s="1"/>
  <c r="T728" i="5"/>
  <c r="U727" i="5"/>
  <c r="Z727" i="5"/>
  <c r="Z726" i="5" s="1"/>
  <c r="L733" i="5"/>
  <c r="F776" i="5"/>
  <c r="V776" i="5"/>
  <c r="R798" i="5"/>
  <c r="P798" i="5" s="1"/>
  <c r="F804" i="5"/>
  <c r="D804" i="5" s="1"/>
  <c r="V804" i="5"/>
  <c r="T804" i="5" s="1"/>
  <c r="L806" i="5"/>
  <c r="N804" i="5"/>
  <c r="F809" i="5"/>
  <c r="D809" i="5" s="1"/>
  <c r="M825" i="5"/>
  <c r="T702" i="5"/>
  <c r="D722" i="5"/>
  <c r="T722" i="5"/>
  <c r="L728" i="5"/>
  <c r="D733" i="5"/>
  <c r="T733" i="5"/>
  <c r="S825" i="5"/>
  <c r="P825" i="5" s="1"/>
  <c r="D894" i="5"/>
  <c r="T894" i="5"/>
  <c r="L913" i="5"/>
  <c r="H728" i="5"/>
  <c r="X728" i="5"/>
  <c r="P733" i="5"/>
  <c r="P894" i="5"/>
  <c r="H913" i="5"/>
  <c r="X913" i="5"/>
  <c r="P727" i="5" l="1"/>
  <c r="Q726" i="5"/>
  <c r="P726" i="5" s="1"/>
  <c r="T776" i="5"/>
  <c r="V726" i="5"/>
  <c r="Y816" i="5"/>
  <c r="X825" i="5"/>
  <c r="D776" i="5"/>
  <c r="F726" i="5"/>
  <c r="P665" i="5"/>
  <c r="H727" i="5"/>
  <c r="Z798" i="5"/>
  <c r="X798" i="5" s="1"/>
  <c r="L804" i="5"/>
  <c r="N798" i="5"/>
  <c r="L798" i="5" s="1"/>
  <c r="D727" i="5"/>
  <c r="E726" i="5"/>
  <c r="D726" i="5" s="1"/>
  <c r="H701" i="5"/>
  <c r="I700" i="5"/>
  <c r="X830" i="5"/>
  <c r="T727" i="5"/>
  <c r="U726" i="5"/>
  <c r="T726" i="5" s="1"/>
  <c r="U816" i="5"/>
  <c r="T825" i="5"/>
  <c r="F798" i="5"/>
  <c r="D798" i="5" s="1"/>
  <c r="N825" i="5"/>
  <c r="L825" i="5" s="1"/>
  <c r="X727" i="5"/>
  <c r="Y726" i="5"/>
  <c r="X726" i="5" s="1"/>
  <c r="V798" i="5"/>
  <c r="T798" i="5" s="1"/>
  <c r="U810" i="5" l="1"/>
  <c r="T816" i="5"/>
  <c r="H700" i="5"/>
  <c r="I665" i="5"/>
  <c r="H665" i="5" s="1"/>
  <c r="Y810" i="5"/>
  <c r="X816" i="5"/>
  <c r="Y809" i="5" l="1"/>
  <c r="X809" i="5" s="1"/>
  <c r="X810" i="5"/>
  <c r="U809" i="5"/>
  <c r="T809" i="5" s="1"/>
  <c r="T810" i="5"/>
  <c r="H34" i="5" l="1"/>
  <c r="O27" i="5"/>
  <c r="N27" i="5"/>
  <c r="M27" i="5"/>
  <c r="Q643" i="5"/>
  <c r="R643" i="5"/>
  <c r="I662" i="5"/>
  <c r="F662" i="5"/>
  <c r="E662" i="5"/>
  <c r="E659" i="5"/>
  <c r="E653" i="5"/>
  <c r="E612" i="5"/>
  <c r="G604" i="5"/>
  <c r="X519" i="5"/>
  <c r="X518" i="5"/>
  <c r="X517" i="5"/>
  <c r="X516" i="5"/>
  <c r="X515" i="5"/>
  <c r="X514" i="5"/>
  <c r="X513" i="5"/>
  <c r="AA512" i="5"/>
  <c r="Z512" i="5"/>
  <c r="Y512" i="5"/>
  <c r="X512" i="5" s="1"/>
  <c r="X511" i="5"/>
  <c r="X510" i="5"/>
  <c r="X509" i="5"/>
  <c r="X508" i="5"/>
  <c r="X507" i="5"/>
  <c r="X506" i="5"/>
  <c r="X505" i="5"/>
  <c r="X504" i="5"/>
  <c r="X503" i="5"/>
  <c r="X502" i="5"/>
  <c r="X501" i="5"/>
  <c r="X500" i="5"/>
  <c r="X499" i="5"/>
  <c r="X498" i="5"/>
  <c r="X497" i="5"/>
  <c r="AA496" i="5"/>
  <c r="AA495" i="5" s="1"/>
  <c r="AA494" i="5" s="1"/>
  <c r="Z496" i="5"/>
  <c r="Z495" i="5" s="1"/>
  <c r="Z494" i="5" s="1"/>
  <c r="Y496" i="5"/>
  <c r="Y495" i="5" s="1"/>
  <c r="X493" i="5"/>
  <c r="X492" i="5"/>
  <c r="X491" i="5"/>
  <c r="X490" i="5"/>
  <c r="X489" i="5"/>
  <c r="X488" i="5"/>
  <c r="X487" i="5"/>
  <c r="X486" i="5"/>
  <c r="X485" i="5"/>
  <c r="X484" i="5"/>
  <c r="X483" i="5"/>
  <c r="X482" i="5"/>
  <c r="X481" i="5"/>
  <c r="X480" i="5"/>
  <c r="X479" i="5"/>
  <c r="X478" i="5"/>
  <c r="X477" i="5"/>
  <c r="X476" i="5"/>
  <c r="X475" i="5"/>
  <c r="X474" i="5"/>
  <c r="X473" i="5"/>
  <c r="X472" i="5"/>
  <c r="X471" i="5"/>
  <c r="X470" i="5"/>
  <c r="X469" i="5"/>
  <c r="X468" i="5"/>
  <c r="X467" i="5"/>
  <c r="X466" i="5"/>
  <c r="X465" i="5"/>
  <c r="X464" i="5"/>
  <c r="AA463" i="5"/>
  <c r="Z463" i="5"/>
  <c r="Y463" i="5"/>
  <c r="X462" i="5"/>
  <c r="X461" i="5"/>
  <c r="X460" i="5"/>
  <c r="X459" i="5"/>
  <c r="X458" i="5"/>
  <c r="X457" i="5"/>
  <c r="X456" i="5"/>
  <c r="AA455" i="5"/>
  <c r="Z455" i="5"/>
  <c r="Y455" i="5"/>
  <c r="X454" i="5"/>
  <c r="X453" i="5"/>
  <c r="X452" i="5"/>
  <c r="X451" i="5"/>
  <c r="X450" i="5"/>
  <c r="X449" i="5"/>
  <c r="X448" i="5"/>
  <c r="AA447" i="5"/>
  <c r="Z447" i="5"/>
  <c r="Y447" i="5"/>
  <c r="X446" i="5"/>
  <c r="X445" i="5"/>
  <c r="X444" i="5"/>
  <c r="X443" i="5"/>
  <c r="X442" i="5"/>
  <c r="AA441" i="5"/>
  <c r="AA440" i="5" s="1"/>
  <c r="AA439" i="5" s="1"/>
  <c r="Z441" i="5"/>
  <c r="Y441" i="5"/>
  <c r="Y440" i="5" s="1"/>
  <c r="Z440" i="5"/>
  <c r="Z439" i="5" s="1"/>
  <c r="Z434" i="5" s="1"/>
  <c r="X438" i="5"/>
  <c r="X437" i="5"/>
  <c r="AA436" i="5"/>
  <c r="Z436" i="5"/>
  <c r="Y436" i="5"/>
  <c r="X435" i="5"/>
  <c r="T519" i="5"/>
  <c r="T518" i="5"/>
  <c r="T517" i="5"/>
  <c r="T516" i="5"/>
  <c r="T515" i="5"/>
  <c r="T514" i="5"/>
  <c r="T513" i="5"/>
  <c r="W512" i="5"/>
  <c r="V512" i="5"/>
  <c r="U512" i="5"/>
  <c r="T511" i="5"/>
  <c r="T510" i="5"/>
  <c r="T509" i="5"/>
  <c r="T508" i="5"/>
  <c r="T507" i="5"/>
  <c r="T506" i="5"/>
  <c r="T505" i="5"/>
  <c r="T504" i="5"/>
  <c r="T503" i="5"/>
  <c r="T502" i="5"/>
  <c r="T501" i="5"/>
  <c r="T500" i="5"/>
  <c r="T499" i="5"/>
  <c r="T498" i="5"/>
  <c r="T497" i="5"/>
  <c r="W496" i="5"/>
  <c r="V496" i="5"/>
  <c r="U496" i="5"/>
  <c r="U495" i="5" s="1"/>
  <c r="T496" i="5"/>
  <c r="W495" i="5"/>
  <c r="V495" i="5"/>
  <c r="T493" i="5"/>
  <c r="T492" i="5"/>
  <c r="T491" i="5"/>
  <c r="T490" i="5"/>
  <c r="T489" i="5"/>
  <c r="T488" i="5"/>
  <c r="T487" i="5"/>
  <c r="T486" i="5"/>
  <c r="T485" i="5"/>
  <c r="T484" i="5"/>
  <c r="T483" i="5"/>
  <c r="T482" i="5"/>
  <c r="T481" i="5"/>
  <c r="T480" i="5"/>
  <c r="T479" i="5"/>
  <c r="T478" i="5"/>
  <c r="T477" i="5"/>
  <c r="T476" i="5"/>
  <c r="T475" i="5"/>
  <c r="T474" i="5"/>
  <c r="T473" i="5"/>
  <c r="T472" i="5"/>
  <c r="T471" i="5"/>
  <c r="T470" i="5"/>
  <c r="T469" i="5"/>
  <c r="T468" i="5"/>
  <c r="T467" i="5"/>
  <c r="T466" i="5"/>
  <c r="T465" i="5"/>
  <c r="T464" i="5"/>
  <c r="W463" i="5"/>
  <c r="V463" i="5"/>
  <c r="U463" i="5"/>
  <c r="T462" i="5"/>
  <c r="T461" i="5"/>
  <c r="T460" i="5"/>
  <c r="T459" i="5"/>
  <c r="T458" i="5"/>
  <c r="T457" i="5"/>
  <c r="T456" i="5"/>
  <c r="W455" i="5"/>
  <c r="V455" i="5"/>
  <c r="U455" i="5"/>
  <c r="T454" i="5"/>
  <c r="T453" i="5"/>
  <c r="T452" i="5"/>
  <c r="T451" i="5"/>
  <c r="T450" i="5"/>
  <c r="T449" i="5"/>
  <c r="T448" i="5"/>
  <c r="W447" i="5"/>
  <c r="V447" i="5"/>
  <c r="U447" i="5"/>
  <c r="T447" i="5"/>
  <c r="T446" i="5"/>
  <c r="T445" i="5"/>
  <c r="T444" i="5"/>
  <c r="T443" i="5"/>
  <c r="T442" i="5"/>
  <c r="W441" i="5"/>
  <c r="V441" i="5"/>
  <c r="V440" i="5" s="1"/>
  <c r="U441" i="5"/>
  <c r="T441" i="5" s="1"/>
  <c r="W440" i="5"/>
  <c r="T438" i="5"/>
  <c r="T437" i="5"/>
  <c r="W436" i="5"/>
  <c r="V436" i="5"/>
  <c r="U436" i="5"/>
  <c r="T436" i="5" s="1"/>
  <c r="T435" i="5"/>
  <c r="I436" i="5"/>
  <c r="K441" i="5"/>
  <c r="K440" i="5" s="1"/>
  <c r="I441" i="5"/>
  <c r="M512" i="5"/>
  <c r="E512" i="5"/>
  <c r="E496" i="5"/>
  <c r="E495" i="5"/>
  <c r="E463" i="5"/>
  <c r="E455" i="5"/>
  <c r="E447" i="5"/>
  <c r="P432" i="5"/>
  <c r="S431" i="5"/>
  <c r="R431" i="5"/>
  <c r="Q431" i="5"/>
  <c r="P430" i="5"/>
  <c r="P429" i="5"/>
  <c r="P428" i="5"/>
  <c r="P427" i="5"/>
  <c r="P426" i="5"/>
  <c r="P425" i="5"/>
  <c r="P424" i="5"/>
  <c r="P423" i="5"/>
  <c r="P422" i="5"/>
  <c r="P421" i="5"/>
  <c r="P420" i="5"/>
  <c r="P419" i="5"/>
  <c r="P418" i="5"/>
  <c r="P417" i="5"/>
  <c r="P416" i="5"/>
  <c r="P415" i="5"/>
  <c r="P414" i="5"/>
  <c r="P413" i="5"/>
  <c r="S412" i="5"/>
  <c r="R412" i="5"/>
  <c r="Q412" i="5"/>
  <c r="P412" i="5" s="1"/>
  <c r="P411" i="5"/>
  <c r="P410" i="5"/>
  <c r="P409" i="5"/>
  <c r="P408" i="5"/>
  <c r="P407" i="5"/>
  <c r="P406" i="5"/>
  <c r="P405" i="5"/>
  <c r="P404" i="5"/>
  <c r="P403" i="5"/>
  <c r="P402" i="5"/>
  <c r="P401" i="5"/>
  <c r="P400" i="5"/>
  <c r="P399" i="5"/>
  <c r="P398" i="5"/>
  <c r="P397" i="5"/>
  <c r="P396" i="5"/>
  <c r="P395" i="5"/>
  <c r="P394" i="5"/>
  <c r="P393" i="5"/>
  <c r="P392" i="5"/>
  <c r="P391" i="5"/>
  <c r="P390" i="5"/>
  <c r="P389" i="5"/>
  <c r="P388" i="5"/>
  <c r="P387" i="5"/>
  <c r="P386" i="5"/>
  <c r="P385" i="5"/>
  <c r="P384" i="5"/>
  <c r="P383" i="5"/>
  <c r="P382" i="5"/>
  <c r="P381" i="5"/>
  <c r="P380" i="5"/>
  <c r="P379" i="5"/>
  <c r="P378" i="5"/>
  <c r="P377" i="5"/>
  <c r="P376" i="5"/>
  <c r="P375" i="5"/>
  <c r="P374" i="5"/>
  <c r="P373" i="5"/>
  <c r="P372" i="5"/>
  <c r="P371" i="5"/>
  <c r="P370" i="5"/>
  <c r="P369" i="5"/>
  <c r="P368" i="5"/>
  <c r="P367" i="5"/>
  <c r="P366" i="5"/>
  <c r="P365" i="5"/>
  <c r="P364" i="5"/>
  <c r="P363" i="5"/>
  <c r="P362" i="5"/>
  <c r="P361" i="5"/>
  <c r="P360" i="5"/>
  <c r="P359" i="5"/>
  <c r="P358" i="5"/>
  <c r="P357" i="5"/>
  <c r="P356" i="5"/>
  <c r="S355" i="5"/>
  <c r="R355" i="5"/>
  <c r="Q355" i="5"/>
  <c r="P354" i="5"/>
  <c r="P353" i="5"/>
  <c r="P352" i="5"/>
  <c r="P351" i="5"/>
  <c r="P350" i="5"/>
  <c r="S349" i="5"/>
  <c r="R349" i="5"/>
  <c r="Q349" i="5"/>
  <c r="P349" i="5" s="1"/>
  <c r="P346" i="5"/>
  <c r="S345" i="5"/>
  <c r="R345" i="5"/>
  <c r="Q345" i="5"/>
  <c r="X432" i="5"/>
  <c r="AA431" i="5"/>
  <c r="Z431" i="5"/>
  <c r="Y431" i="5"/>
  <c r="X430" i="5"/>
  <c r="X429" i="5"/>
  <c r="X428" i="5"/>
  <c r="X427" i="5"/>
  <c r="X426" i="5"/>
  <c r="X425" i="5"/>
  <c r="X424" i="5"/>
  <c r="X423" i="5"/>
  <c r="X422" i="5"/>
  <c r="X421" i="5"/>
  <c r="X420" i="5"/>
  <c r="X419" i="5"/>
  <c r="X418" i="5"/>
  <c r="X417" i="5"/>
  <c r="X416" i="5"/>
  <c r="X415" i="5"/>
  <c r="X414" i="5"/>
  <c r="X413" i="5"/>
  <c r="AA412" i="5"/>
  <c r="Z412" i="5"/>
  <c r="Y412" i="5"/>
  <c r="X411" i="5"/>
  <c r="X410" i="5"/>
  <c r="X409" i="5"/>
  <c r="X408" i="5"/>
  <c r="X407" i="5"/>
  <c r="X406" i="5"/>
  <c r="X405" i="5"/>
  <c r="X404" i="5"/>
  <c r="X403" i="5"/>
  <c r="X402" i="5"/>
  <c r="X401" i="5"/>
  <c r="X400" i="5"/>
  <c r="X399" i="5"/>
  <c r="X398" i="5"/>
  <c r="X397" i="5"/>
  <c r="X396" i="5"/>
  <c r="X395" i="5"/>
  <c r="X394" i="5"/>
  <c r="X393" i="5"/>
  <c r="X392" i="5"/>
  <c r="X391" i="5"/>
  <c r="X390" i="5"/>
  <c r="X389" i="5"/>
  <c r="X388" i="5"/>
  <c r="X387" i="5"/>
  <c r="X386" i="5"/>
  <c r="X385" i="5"/>
  <c r="X384" i="5"/>
  <c r="X383" i="5"/>
  <c r="X382" i="5"/>
  <c r="X381" i="5"/>
  <c r="X380" i="5"/>
  <c r="X379" i="5"/>
  <c r="X378" i="5"/>
  <c r="X377" i="5"/>
  <c r="X376" i="5"/>
  <c r="X375" i="5"/>
  <c r="X374" i="5"/>
  <c r="X373" i="5"/>
  <c r="X372" i="5"/>
  <c r="X371" i="5"/>
  <c r="X370" i="5"/>
  <c r="X369" i="5"/>
  <c r="X368" i="5"/>
  <c r="X367" i="5"/>
  <c r="X366" i="5"/>
  <c r="X365" i="5"/>
  <c r="X364" i="5"/>
  <c r="X363" i="5"/>
  <c r="X362" i="5"/>
  <c r="X361" i="5"/>
  <c r="X360" i="5"/>
  <c r="X359" i="5"/>
  <c r="X358" i="5"/>
  <c r="X357" i="5"/>
  <c r="X356" i="5"/>
  <c r="AA355" i="5"/>
  <c r="Z355" i="5"/>
  <c r="X355" i="5" s="1"/>
  <c r="Y355" i="5"/>
  <c r="X354" i="5"/>
  <c r="X353" i="5"/>
  <c r="X352" i="5"/>
  <c r="X351" i="5"/>
  <c r="X350" i="5"/>
  <c r="AA349" i="5"/>
  <c r="Y349" i="5"/>
  <c r="X346" i="5"/>
  <c r="AA345" i="5"/>
  <c r="Z345" i="5"/>
  <c r="Y345" i="5"/>
  <c r="T432" i="5"/>
  <c r="W431" i="5"/>
  <c r="V431" i="5"/>
  <c r="U431" i="5"/>
  <c r="T430" i="5"/>
  <c r="T429" i="5"/>
  <c r="T428" i="5"/>
  <c r="T427" i="5"/>
  <c r="T426" i="5"/>
  <c r="T425" i="5"/>
  <c r="T424" i="5"/>
  <c r="T423" i="5"/>
  <c r="T422" i="5"/>
  <c r="T421" i="5"/>
  <c r="T420" i="5"/>
  <c r="T419" i="5"/>
  <c r="T418" i="5"/>
  <c r="T417" i="5"/>
  <c r="T416" i="5"/>
  <c r="T415" i="5"/>
  <c r="T414" i="5"/>
  <c r="T413" i="5"/>
  <c r="W412" i="5"/>
  <c r="V412" i="5"/>
  <c r="U412" i="5"/>
  <c r="T411" i="5"/>
  <c r="T410" i="5"/>
  <c r="T409" i="5"/>
  <c r="T408" i="5"/>
  <c r="T407" i="5"/>
  <c r="T406" i="5"/>
  <c r="T405" i="5"/>
  <c r="T404" i="5"/>
  <c r="T403" i="5"/>
  <c r="T402" i="5"/>
  <c r="T401" i="5"/>
  <c r="T400" i="5"/>
  <c r="T399" i="5"/>
  <c r="T398" i="5"/>
  <c r="T397" i="5"/>
  <c r="T396" i="5"/>
  <c r="T395" i="5"/>
  <c r="T394" i="5"/>
  <c r="T393" i="5"/>
  <c r="T392" i="5"/>
  <c r="T391" i="5"/>
  <c r="T390" i="5"/>
  <c r="T389" i="5"/>
  <c r="T388" i="5"/>
  <c r="T387" i="5"/>
  <c r="T386" i="5"/>
  <c r="T385" i="5"/>
  <c r="T384" i="5"/>
  <c r="T383" i="5"/>
  <c r="T382" i="5"/>
  <c r="T381" i="5"/>
  <c r="T380" i="5"/>
  <c r="T379" i="5"/>
  <c r="T378" i="5"/>
  <c r="T377" i="5"/>
  <c r="T376" i="5"/>
  <c r="T375" i="5"/>
  <c r="T374" i="5"/>
  <c r="T373" i="5"/>
  <c r="T372" i="5"/>
  <c r="T371" i="5"/>
  <c r="T370" i="5"/>
  <c r="T369" i="5"/>
  <c r="T368" i="5"/>
  <c r="T367" i="5"/>
  <c r="T366" i="5"/>
  <c r="T365" i="5"/>
  <c r="T364" i="5"/>
  <c r="T363" i="5"/>
  <c r="T362" i="5"/>
  <c r="T361" i="5"/>
  <c r="T360" i="5"/>
  <c r="T359" i="5"/>
  <c r="T358" i="5"/>
  <c r="T357" i="5"/>
  <c r="T356" i="5"/>
  <c r="W355" i="5"/>
  <c r="V355" i="5"/>
  <c r="V349" i="5" s="1"/>
  <c r="U355" i="5"/>
  <c r="T355" i="5" s="1"/>
  <c r="T354" i="5"/>
  <c r="T353" i="5"/>
  <c r="T352" i="5"/>
  <c r="T351" i="5"/>
  <c r="T350" i="5"/>
  <c r="W349" i="5"/>
  <c r="W344" i="5" s="1"/>
  <c r="W335" i="5" s="1"/>
  <c r="U349" i="5"/>
  <c r="U344" i="5" s="1"/>
  <c r="T346" i="5"/>
  <c r="W345" i="5"/>
  <c r="V345" i="5"/>
  <c r="U345" i="5"/>
  <c r="L369" i="5"/>
  <c r="L352" i="5"/>
  <c r="I355" i="5"/>
  <c r="O355" i="5"/>
  <c r="N355" i="5"/>
  <c r="M355" i="5"/>
  <c r="K355" i="5"/>
  <c r="J355" i="5"/>
  <c r="G355" i="5"/>
  <c r="F355" i="5"/>
  <c r="E355" i="5"/>
  <c r="E340" i="5"/>
  <c r="X342" i="5"/>
  <c r="X341" i="5"/>
  <c r="X340" i="5"/>
  <c r="X339" i="5"/>
  <c r="X338" i="5"/>
  <c r="X337" i="5"/>
  <c r="X336" i="5"/>
  <c r="X334" i="5"/>
  <c r="X333" i="5"/>
  <c r="X332" i="5"/>
  <c r="X331" i="5"/>
  <c r="AA330" i="5"/>
  <c r="Z330" i="5"/>
  <c r="Y330" i="5"/>
  <c r="T342" i="5"/>
  <c r="T341" i="5"/>
  <c r="T340" i="5"/>
  <c r="T339" i="5"/>
  <c r="T338" i="5"/>
  <c r="T337" i="5"/>
  <c r="T336" i="5"/>
  <c r="T334" i="5"/>
  <c r="T333" i="5"/>
  <c r="T332" i="5"/>
  <c r="T331" i="5"/>
  <c r="W330" i="5"/>
  <c r="V330" i="5"/>
  <c r="U330" i="5"/>
  <c r="E306" i="5"/>
  <c r="O303" i="5"/>
  <c r="O302" i="5" s="1"/>
  <c r="N303" i="5"/>
  <c r="N302" i="5" s="1"/>
  <c r="M303" i="5"/>
  <c r="M302" i="5" s="1"/>
  <c r="E303" i="5"/>
  <c r="E302" i="5"/>
  <c r="N249" i="5"/>
  <c r="M249" i="5"/>
  <c r="S254" i="5"/>
  <c r="R254" i="5"/>
  <c r="Q254" i="5"/>
  <c r="O254" i="5"/>
  <c r="N254" i="5"/>
  <c r="M254" i="5"/>
  <c r="K254" i="5"/>
  <c r="J254" i="5"/>
  <c r="I254" i="5"/>
  <c r="G254" i="5"/>
  <c r="F254" i="5"/>
  <c r="E254" i="5"/>
  <c r="L287" i="5"/>
  <c r="L279" i="5"/>
  <c r="L280" i="5"/>
  <c r="L281" i="5"/>
  <c r="L282" i="5"/>
  <c r="L283" i="5"/>
  <c r="L284" i="5"/>
  <c r="L285" i="5"/>
  <c r="L278" i="5"/>
  <c r="H285" i="5"/>
  <c r="H280" i="5"/>
  <c r="O286" i="5"/>
  <c r="X241" i="5"/>
  <c r="P241" i="5"/>
  <c r="H241" i="5"/>
  <c r="H240" i="5"/>
  <c r="E188" i="5"/>
  <c r="X181" i="5"/>
  <c r="X179" i="5"/>
  <c r="T181" i="5"/>
  <c r="T179" i="5"/>
  <c r="L181" i="5"/>
  <c r="L179" i="5"/>
  <c r="L178" i="5"/>
  <c r="L180" i="5"/>
  <c r="X185" i="5"/>
  <c r="AA184" i="5"/>
  <c r="Z184" i="5"/>
  <c r="Y184" i="5"/>
  <c r="X183" i="5"/>
  <c r="AA182" i="5"/>
  <c r="Z182" i="5"/>
  <c r="Y182" i="5"/>
  <c r="X182" i="5" s="1"/>
  <c r="X180" i="5"/>
  <c r="X178" i="5"/>
  <c r="AA177" i="5"/>
  <c r="Z177" i="5"/>
  <c r="Y177" i="5"/>
  <c r="X176" i="5"/>
  <c r="X175" i="5"/>
  <c r="AA174" i="5"/>
  <c r="Z174" i="5"/>
  <c r="Y174" i="5"/>
  <c r="X174" i="5" s="1"/>
  <c r="X173" i="5"/>
  <c r="X172" i="5"/>
  <c r="X171" i="5"/>
  <c r="X170" i="5"/>
  <c r="AA169" i="5"/>
  <c r="Z169" i="5"/>
  <c r="X168" i="5"/>
  <c r="X167" i="5"/>
  <c r="X166" i="5"/>
  <c r="X165" i="5"/>
  <c r="AA164" i="5"/>
  <c r="AA163" i="5" s="1"/>
  <c r="Z164" i="5"/>
  <c r="Y164" i="5"/>
  <c r="T185" i="5"/>
  <c r="W184" i="5"/>
  <c r="V184" i="5"/>
  <c r="U184" i="5"/>
  <c r="T184" i="5" s="1"/>
  <c r="T183" i="5"/>
  <c r="W182" i="5"/>
  <c r="V182" i="5"/>
  <c r="U182" i="5"/>
  <c r="T180" i="5"/>
  <c r="T178" i="5"/>
  <c r="W177" i="5"/>
  <c r="V177" i="5"/>
  <c r="U177" i="5"/>
  <c r="T176" i="5"/>
  <c r="T175" i="5"/>
  <c r="W174" i="5"/>
  <c r="V174" i="5"/>
  <c r="U174" i="5"/>
  <c r="T174" i="5" s="1"/>
  <c r="T173" i="5"/>
  <c r="T172" i="5"/>
  <c r="T171" i="5"/>
  <c r="T170" i="5"/>
  <c r="W169" i="5"/>
  <c r="V169" i="5"/>
  <c r="U169" i="5"/>
  <c r="T169" i="5" s="1"/>
  <c r="T168" i="5"/>
  <c r="T167" i="5"/>
  <c r="T166" i="5"/>
  <c r="T165" i="5"/>
  <c r="W164" i="5"/>
  <c r="V164" i="5"/>
  <c r="T164" i="5" s="1"/>
  <c r="U164" i="5"/>
  <c r="M164" i="5"/>
  <c r="M182" i="5"/>
  <c r="Q177" i="5"/>
  <c r="M177" i="5"/>
  <c r="M174" i="5"/>
  <c r="M169" i="5" s="1"/>
  <c r="E174" i="5"/>
  <c r="E169" i="5" s="1"/>
  <c r="H172" i="5"/>
  <c r="L172" i="5"/>
  <c r="E184" i="5"/>
  <c r="E182" i="5"/>
  <c r="X162" i="5"/>
  <c r="X161" i="5"/>
  <c r="AA160" i="5"/>
  <c r="AA149" i="5" s="1"/>
  <c r="Z160" i="5"/>
  <c r="Z149" i="5" s="1"/>
  <c r="Y160" i="5"/>
  <c r="X159" i="5"/>
  <c r="X158" i="5"/>
  <c r="X156" i="5"/>
  <c r="AA155" i="5"/>
  <c r="Z155" i="5"/>
  <c r="Y155" i="5"/>
  <c r="X155" i="5" s="1"/>
  <c r="X154" i="5"/>
  <c r="X153" i="5"/>
  <c r="X152" i="5"/>
  <c r="X151" i="5"/>
  <c r="AA150" i="5"/>
  <c r="Z150" i="5"/>
  <c r="Y150" i="5"/>
  <c r="X150" i="5" s="1"/>
  <c r="T162" i="5"/>
  <c r="T161" i="5"/>
  <c r="W160" i="5"/>
  <c r="V160" i="5"/>
  <c r="U160" i="5"/>
  <c r="T160" i="5"/>
  <c r="T159" i="5"/>
  <c r="T158" i="5"/>
  <c r="T156" i="5"/>
  <c r="W155" i="5"/>
  <c r="W149" i="5" s="1"/>
  <c r="V155" i="5"/>
  <c r="U155" i="5"/>
  <c r="T154" i="5"/>
  <c r="T153" i="5"/>
  <c r="T152" i="5"/>
  <c r="T151" i="5"/>
  <c r="W150" i="5"/>
  <c r="V150" i="5"/>
  <c r="U150" i="5"/>
  <c r="M150" i="5"/>
  <c r="M155" i="5"/>
  <c r="O155" i="5"/>
  <c r="N155" i="5"/>
  <c r="K155" i="5"/>
  <c r="J155" i="5"/>
  <c r="I155" i="5"/>
  <c r="G155" i="5"/>
  <c r="F155" i="5"/>
  <c r="E155" i="5"/>
  <c r="X148" i="5"/>
  <c r="X147" i="5"/>
  <c r="AA146" i="5"/>
  <c r="Z146" i="5"/>
  <c r="Y146" i="5"/>
  <c r="X146" i="5" s="1"/>
  <c r="X145" i="5"/>
  <c r="X144" i="5"/>
  <c r="X143" i="5"/>
  <c r="X142" i="5"/>
  <c r="X141" i="5"/>
  <c r="X140" i="5"/>
  <c r="AA139" i="5"/>
  <c r="AA138" i="5" s="1"/>
  <c r="Z139" i="5"/>
  <c r="Z138" i="5" s="1"/>
  <c r="Y139" i="5"/>
  <c r="Y138" i="5" s="1"/>
  <c r="X137" i="5"/>
  <c r="X136" i="5"/>
  <c r="X135" i="5"/>
  <c r="X134" i="5"/>
  <c r="AA133" i="5"/>
  <c r="AA132" i="5" s="1"/>
  <c r="Z133" i="5"/>
  <c r="Z132" i="5" s="1"/>
  <c r="Y133" i="5"/>
  <c r="X133" i="5" s="1"/>
  <c r="X131" i="5"/>
  <c r="X130" i="5"/>
  <c r="X129" i="5"/>
  <c r="X128" i="5"/>
  <c r="X127" i="5"/>
  <c r="X126" i="5"/>
  <c r="AA125" i="5"/>
  <c r="AA124" i="5" s="1"/>
  <c r="Z125" i="5"/>
  <c r="Y125" i="5"/>
  <c r="Y124" i="5"/>
  <c r="T148" i="5"/>
  <c r="T147" i="5"/>
  <c r="W146" i="5"/>
  <c r="V146" i="5"/>
  <c r="U146" i="5"/>
  <c r="T145" i="5"/>
  <c r="T144" i="5"/>
  <c r="T143" i="5"/>
  <c r="T142" i="5"/>
  <c r="T141" i="5"/>
  <c r="T140" i="5"/>
  <c r="W139" i="5"/>
  <c r="W138" i="5" s="1"/>
  <c r="V139" i="5"/>
  <c r="V138" i="5" s="1"/>
  <c r="U139" i="5"/>
  <c r="U138" i="5" s="1"/>
  <c r="T137" i="5"/>
  <c r="T136" i="5"/>
  <c r="T135" i="5"/>
  <c r="T134" i="5"/>
  <c r="W133" i="5"/>
  <c r="V133" i="5"/>
  <c r="V132" i="5" s="1"/>
  <c r="T132" i="5" s="1"/>
  <c r="U133" i="5"/>
  <c r="T133" i="5" s="1"/>
  <c r="W132" i="5"/>
  <c r="U132" i="5"/>
  <c r="T131" i="5"/>
  <c r="T130" i="5"/>
  <c r="T129" i="5"/>
  <c r="T128" i="5"/>
  <c r="T127" i="5"/>
  <c r="T126" i="5"/>
  <c r="W125" i="5"/>
  <c r="W124" i="5" s="1"/>
  <c r="V125" i="5"/>
  <c r="V124" i="5" s="1"/>
  <c r="U125" i="5"/>
  <c r="L147" i="5"/>
  <c r="M139" i="5"/>
  <c r="M138" i="5" s="1"/>
  <c r="X122" i="5"/>
  <c r="X121" i="5"/>
  <c r="X120" i="5"/>
  <c r="X119" i="5"/>
  <c r="X118" i="5"/>
  <c r="X117" i="5"/>
  <c r="X116" i="5"/>
  <c r="X115" i="5"/>
  <c r="X114" i="5"/>
  <c r="X113" i="5"/>
  <c r="X112" i="5"/>
  <c r="X111" i="5"/>
  <c r="X110" i="5"/>
  <c r="AA109" i="5"/>
  <c r="AA108" i="5" s="1"/>
  <c r="AA107" i="5" s="1"/>
  <c r="Z109" i="5"/>
  <c r="Z108" i="5" s="1"/>
  <c r="Z107" i="5" s="1"/>
  <c r="Y109" i="5"/>
  <c r="X106" i="5"/>
  <c r="AA105" i="5"/>
  <c r="Z105" i="5"/>
  <c r="Y105" i="5"/>
  <c r="X104" i="5"/>
  <c r="AA103" i="5"/>
  <c r="Z103" i="5"/>
  <c r="Y103" i="5"/>
  <c r="X102" i="5"/>
  <c r="X101" i="5"/>
  <c r="X100" i="5"/>
  <c r="AA99" i="5"/>
  <c r="Z99" i="5"/>
  <c r="Y99" i="5"/>
  <c r="AA98" i="5"/>
  <c r="Z98" i="5"/>
  <c r="Y98" i="5"/>
  <c r="X97" i="5"/>
  <c r="AA96" i="5"/>
  <c r="Z96" i="5"/>
  <c r="Y96" i="5"/>
  <c r="T122" i="5"/>
  <c r="T121" i="5"/>
  <c r="T120" i="5"/>
  <c r="T119" i="5"/>
  <c r="T118" i="5"/>
  <c r="T117" i="5"/>
  <c r="T116" i="5"/>
  <c r="T115" i="5"/>
  <c r="T114" i="5"/>
  <c r="T113" i="5"/>
  <c r="T112" i="5"/>
  <c r="T111" i="5"/>
  <c r="T110" i="5"/>
  <c r="W109" i="5"/>
  <c r="W108" i="5" s="1"/>
  <c r="W107" i="5" s="1"/>
  <c r="V109" i="5"/>
  <c r="V108" i="5" s="1"/>
  <c r="V107" i="5" s="1"/>
  <c r="U109" i="5"/>
  <c r="T106" i="5"/>
  <c r="W105" i="5"/>
  <c r="V105" i="5"/>
  <c r="U105" i="5"/>
  <c r="T104" i="5"/>
  <c r="W103" i="5"/>
  <c r="V103" i="5"/>
  <c r="U103" i="5"/>
  <c r="T102" i="5"/>
  <c r="T101" i="5"/>
  <c r="T100" i="5"/>
  <c r="W99" i="5"/>
  <c r="V99" i="5"/>
  <c r="U99" i="5"/>
  <c r="U98" i="5" s="1"/>
  <c r="W98" i="5"/>
  <c r="T97" i="5"/>
  <c r="W96" i="5"/>
  <c r="V96" i="5"/>
  <c r="U96" i="5"/>
  <c r="M105" i="5"/>
  <c r="M103" i="5"/>
  <c r="K99" i="5"/>
  <c r="K98" i="5" s="1"/>
  <c r="K96" i="5"/>
  <c r="E109" i="5"/>
  <c r="E108" i="5" s="1"/>
  <c r="E105" i="5"/>
  <c r="G99" i="5"/>
  <c r="E96" i="5"/>
  <c r="X94" i="5"/>
  <c r="X93" i="5"/>
  <c r="X92" i="5"/>
  <c r="X91" i="5"/>
  <c r="AA90" i="5"/>
  <c r="AA86" i="5" s="1"/>
  <c r="Z90" i="5"/>
  <c r="Y90" i="5"/>
  <c r="X89" i="5"/>
  <c r="X88" i="5"/>
  <c r="X87" i="5"/>
  <c r="Z86" i="5"/>
  <c r="T94" i="5"/>
  <c r="T93" i="5"/>
  <c r="T92" i="5"/>
  <c r="T91" i="5"/>
  <c r="W90" i="5"/>
  <c r="V90" i="5"/>
  <c r="T90" i="5" s="1"/>
  <c r="U90" i="5"/>
  <c r="T89" i="5"/>
  <c r="T88" i="5"/>
  <c r="T87" i="5"/>
  <c r="W86" i="5"/>
  <c r="U86" i="5"/>
  <c r="L87" i="5"/>
  <c r="L92" i="5"/>
  <c r="L91" i="5"/>
  <c r="H91" i="5"/>
  <c r="O90" i="5"/>
  <c r="O86" i="5" s="1"/>
  <c r="N90" i="5"/>
  <c r="N86" i="5" s="1"/>
  <c r="M90" i="5"/>
  <c r="L90" i="5" s="1"/>
  <c r="E90" i="5"/>
  <c r="E86" i="5" s="1"/>
  <c r="AA84" i="5"/>
  <c r="Z84" i="5"/>
  <c r="Y84" i="5"/>
  <c r="AA80" i="5"/>
  <c r="Z80" i="5"/>
  <c r="Y80" i="5"/>
  <c r="W84" i="5"/>
  <c r="V84" i="5"/>
  <c r="U84" i="5"/>
  <c r="W80" i="5"/>
  <c r="V80" i="5"/>
  <c r="U80" i="5"/>
  <c r="S75" i="5"/>
  <c r="AA75" i="5"/>
  <c r="AA74" i="5" s="1"/>
  <c r="Z75" i="5"/>
  <c r="Z74" i="5" s="1"/>
  <c r="Y75" i="5"/>
  <c r="Y74" i="5" s="1"/>
  <c r="AA71" i="5"/>
  <c r="Z71" i="5"/>
  <c r="Y71" i="5"/>
  <c r="AA63" i="5"/>
  <c r="Z63" i="5"/>
  <c r="Y63" i="5"/>
  <c r="AA56" i="5"/>
  <c r="Z56" i="5"/>
  <c r="Y56" i="5"/>
  <c r="W75" i="5"/>
  <c r="W74" i="5" s="1"/>
  <c r="V75" i="5"/>
  <c r="V74" i="5" s="1"/>
  <c r="U75" i="5"/>
  <c r="U74" i="5" s="1"/>
  <c r="W71" i="5"/>
  <c r="V71" i="5"/>
  <c r="U71" i="5"/>
  <c r="W63" i="5"/>
  <c r="V63" i="5"/>
  <c r="U63" i="5"/>
  <c r="W56" i="5"/>
  <c r="V56" i="5"/>
  <c r="U56" i="5"/>
  <c r="K75" i="5"/>
  <c r="G75" i="5"/>
  <c r="F75" i="5"/>
  <c r="E71" i="5"/>
  <c r="S38" i="5"/>
  <c r="R38" i="5"/>
  <c r="K38" i="5"/>
  <c r="J38" i="5"/>
  <c r="I38" i="5"/>
  <c r="E38" i="5"/>
  <c r="E37" i="5" s="1"/>
  <c r="G38" i="5"/>
  <c r="F38" i="5"/>
  <c r="F37" i="5" s="1"/>
  <c r="H39" i="5"/>
  <c r="D39" i="5"/>
  <c r="AA46" i="5"/>
  <c r="AA45" i="5" s="1"/>
  <c r="Z46" i="5"/>
  <c r="Y46" i="5"/>
  <c r="Y45" i="5" s="1"/>
  <c r="Z45" i="5"/>
  <c r="AA43" i="5"/>
  <c r="Z43" i="5"/>
  <c r="Y43" i="5"/>
  <c r="AA41" i="5"/>
  <c r="AA40" i="5" s="1"/>
  <c r="AA39" i="5" s="1"/>
  <c r="AA38" i="5" s="1"/>
  <c r="AA37" i="5" s="1"/>
  <c r="Z41" i="5"/>
  <c r="Y41" i="5"/>
  <c r="Y40" i="5" s="1"/>
  <c r="Y39" i="5" s="1"/>
  <c r="W46" i="5"/>
  <c r="W45" i="5" s="1"/>
  <c r="V46" i="5"/>
  <c r="V45" i="5" s="1"/>
  <c r="U46" i="5"/>
  <c r="U45" i="5" s="1"/>
  <c r="W43" i="5"/>
  <c r="W40" i="5" s="1"/>
  <c r="W39" i="5" s="1"/>
  <c r="V43" i="5"/>
  <c r="U43" i="5"/>
  <c r="U40" i="5" s="1"/>
  <c r="U39" i="5" s="1"/>
  <c r="W41" i="5"/>
  <c r="V41" i="5"/>
  <c r="V40" i="5" s="1"/>
  <c r="V39" i="5" s="1"/>
  <c r="U41" i="5"/>
  <c r="E27" i="5"/>
  <c r="AA18" i="5"/>
  <c r="V439" i="5" l="1"/>
  <c r="V434" i="5" s="1"/>
  <c r="T99" i="5"/>
  <c r="T177" i="5"/>
  <c r="T182" i="5"/>
  <c r="Y169" i="5"/>
  <c r="X169" i="5" s="1"/>
  <c r="T345" i="5"/>
  <c r="W329" i="5"/>
  <c r="V344" i="5"/>
  <c r="V335" i="5" s="1"/>
  <c r="V329" i="5" s="1"/>
  <c r="V328" i="5" s="1"/>
  <c r="AA344" i="5"/>
  <c r="AA335" i="5" s="1"/>
  <c r="AA329" i="5" s="1"/>
  <c r="AA328" i="5" s="1"/>
  <c r="X440" i="5"/>
  <c r="Z40" i="5"/>
  <c r="Z39" i="5" s="1"/>
  <c r="X39" i="5" s="1"/>
  <c r="X90" i="5"/>
  <c r="T105" i="5"/>
  <c r="X99" i="5"/>
  <c r="T125" i="5"/>
  <c r="T138" i="5"/>
  <c r="Y163" i="5"/>
  <c r="L254" i="5"/>
  <c r="X330" i="5"/>
  <c r="P431" i="5"/>
  <c r="V494" i="5"/>
  <c r="X463" i="5"/>
  <c r="X98" i="5"/>
  <c r="X105" i="5"/>
  <c r="T146" i="5"/>
  <c r="X125" i="5"/>
  <c r="X138" i="5"/>
  <c r="X184" i="5"/>
  <c r="T412" i="5"/>
  <c r="X412" i="5"/>
  <c r="P345" i="5"/>
  <c r="T512" i="5"/>
  <c r="AA434" i="5"/>
  <c r="V38" i="5"/>
  <c r="V37" i="5" s="1"/>
  <c r="T39" i="5"/>
  <c r="U38" i="5"/>
  <c r="U37" i="5" s="1"/>
  <c r="W38" i="5"/>
  <c r="W37" i="5" s="1"/>
  <c r="Y38" i="5"/>
  <c r="Y37" i="5" s="1"/>
  <c r="V98" i="5"/>
  <c r="T98" i="5" s="1"/>
  <c r="Z124" i="5"/>
  <c r="Z123" i="5" s="1"/>
  <c r="U440" i="5"/>
  <c r="M86" i="5"/>
  <c r="Y86" i="5"/>
  <c r="X86" i="5" s="1"/>
  <c r="T103" i="5"/>
  <c r="X96" i="5"/>
  <c r="X103" i="5"/>
  <c r="X139" i="5"/>
  <c r="U149" i="5"/>
  <c r="V149" i="5"/>
  <c r="X160" i="5"/>
  <c r="W163" i="5"/>
  <c r="Z163" i="5"/>
  <c r="X177" i="5"/>
  <c r="T349" i="5"/>
  <c r="Z349" i="5"/>
  <c r="X349" i="5" s="1"/>
  <c r="S344" i="5"/>
  <c r="W494" i="5"/>
  <c r="X436" i="5"/>
  <c r="V86" i="5"/>
  <c r="T86" i="5" s="1"/>
  <c r="U124" i="5"/>
  <c r="T124" i="5" s="1"/>
  <c r="V123" i="5"/>
  <c r="Y132" i="5"/>
  <c r="X132" i="5" s="1"/>
  <c r="T150" i="5"/>
  <c r="Y149" i="5"/>
  <c r="X149" i="5" s="1"/>
  <c r="U163" i="5"/>
  <c r="X164" i="5"/>
  <c r="T330" i="5"/>
  <c r="T431" i="5"/>
  <c r="X345" i="5"/>
  <c r="X431" i="5"/>
  <c r="Q344" i="5"/>
  <c r="P355" i="5"/>
  <c r="T455" i="5"/>
  <c r="T463" i="5"/>
  <c r="T109" i="5"/>
  <c r="X109" i="5"/>
  <c r="AA123" i="5"/>
  <c r="T155" i="5"/>
  <c r="V163" i="5"/>
  <c r="Z344" i="5"/>
  <c r="Z335" i="5" s="1"/>
  <c r="Z329" i="5" s="1"/>
  <c r="Z328" i="5" s="1"/>
  <c r="Y344" i="5"/>
  <c r="R344" i="5"/>
  <c r="X441" i="5"/>
  <c r="X447" i="5"/>
  <c r="X455" i="5"/>
  <c r="X495" i="5"/>
  <c r="Y494" i="5"/>
  <c r="X494" i="5" s="1"/>
  <c r="Z433" i="5"/>
  <c r="AA433" i="5"/>
  <c r="Y439" i="5"/>
  <c r="X496" i="5"/>
  <c r="T495" i="5"/>
  <c r="U494" i="5"/>
  <c r="V433" i="5"/>
  <c r="W439" i="5"/>
  <c r="W434" i="5" s="1"/>
  <c r="E494" i="5"/>
  <c r="Y335" i="5"/>
  <c r="Y329" i="5" s="1"/>
  <c r="Y328" i="5" s="1"/>
  <c r="X328" i="5" s="1"/>
  <c r="U335" i="5"/>
  <c r="U329" i="5" s="1"/>
  <c r="U328" i="5" s="1"/>
  <c r="T328" i="5" s="1"/>
  <c r="T344" i="5"/>
  <c r="W328" i="5"/>
  <c r="T329" i="5"/>
  <c r="X163" i="5"/>
  <c r="T149" i="5"/>
  <c r="Y123" i="5"/>
  <c r="U123" i="5"/>
  <c r="T139" i="5"/>
  <c r="W123" i="5"/>
  <c r="AA95" i="5"/>
  <c r="Z95" i="5"/>
  <c r="Y108" i="5"/>
  <c r="W95" i="5"/>
  <c r="V95" i="5"/>
  <c r="U108" i="5"/>
  <c r="T96" i="5"/>
  <c r="P343" i="5"/>
  <c r="L343" i="5"/>
  <c r="H343" i="5"/>
  <c r="D343" i="5"/>
  <c r="P342" i="5"/>
  <c r="L342" i="5"/>
  <c r="H342" i="5"/>
  <c r="D342" i="5"/>
  <c r="P341" i="5"/>
  <c r="L341" i="5"/>
  <c r="H341" i="5"/>
  <c r="D341" i="5"/>
  <c r="S340" i="5"/>
  <c r="R340" i="5"/>
  <c r="Q340" i="5"/>
  <c r="P340" i="5" s="1"/>
  <c r="O340" i="5"/>
  <c r="N340" i="5"/>
  <c r="M340" i="5"/>
  <c r="K340" i="5"/>
  <c r="J340" i="5"/>
  <c r="H340" i="5" s="1"/>
  <c r="I340" i="5"/>
  <c r="G340" i="5"/>
  <c r="F340" i="5"/>
  <c r="D340" i="5" s="1"/>
  <c r="P339" i="5"/>
  <c r="L339" i="5"/>
  <c r="H339" i="5"/>
  <c r="D339" i="5"/>
  <c r="P338" i="5"/>
  <c r="L338" i="5"/>
  <c r="H338" i="5"/>
  <c r="D338" i="5"/>
  <c r="P337" i="5"/>
  <c r="L337" i="5"/>
  <c r="H337" i="5"/>
  <c r="D337" i="5"/>
  <c r="P336" i="5"/>
  <c r="L336" i="5"/>
  <c r="H336" i="5"/>
  <c r="D336" i="5"/>
  <c r="P335" i="5"/>
  <c r="L335" i="5"/>
  <c r="H335" i="5"/>
  <c r="D335" i="5"/>
  <c r="P334" i="5"/>
  <c r="L334" i="5"/>
  <c r="H334" i="5"/>
  <c r="D334" i="5"/>
  <c r="P333" i="5"/>
  <c r="L333" i="5"/>
  <c r="H333" i="5"/>
  <c r="D333" i="5"/>
  <c r="P332" i="5"/>
  <c r="L332" i="5"/>
  <c r="H332" i="5"/>
  <c r="D332" i="5"/>
  <c r="P331" i="5"/>
  <c r="L331" i="5"/>
  <c r="H331" i="5"/>
  <c r="D331" i="5"/>
  <c r="P330" i="5"/>
  <c r="L330" i="5"/>
  <c r="H330" i="5"/>
  <c r="D330" i="5"/>
  <c r="S329" i="5"/>
  <c r="S328" i="5" s="1"/>
  <c r="R329" i="5"/>
  <c r="R328" i="5" s="1"/>
  <c r="Q329" i="5"/>
  <c r="O329" i="5"/>
  <c r="N329" i="5"/>
  <c r="M329" i="5"/>
  <c r="K329" i="5"/>
  <c r="J329" i="5"/>
  <c r="I329" i="5"/>
  <c r="I328" i="5" s="1"/>
  <c r="G329" i="5"/>
  <c r="G328" i="5" s="1"/>
  <c r="F329" i="5"/>
  <c r="E329" i="5"/>
  <c r="E328" i="5" s="1"/>
  <c r="M328" i="5"/>
  <c r="X327" i="5"/>
  <c r="T327" i="5"/>
  <c r="P327" i="5"/>
  <c r="L327" i="5"/>
  <c r="H327" i="5"/>
  <c r="D327" i="5"/>
  <c r="X326" i="5"/>
  <c r="T326" i="5"/>
  <c r="P326" i="5"/>
  <c r="L326" i="5"/>
  <c r="H326" i="5"/>
  <c r="D326" i="5"/>
  <c r="AA325" i="5"/>
  <c r="AA323" i="5" s="1"/>
  <c r="Z325" i="5"/>
  <c r="Z323" i="5" s="1"/>
  <c r="Y325" i="5"/>
  <c r="Y323" i="5" s="1"/>
  <c r="W325" i="5"/>
  <c r="W323" i="5" s="1"/>
  <c r="V325" i="5"/>
  <c r="V323" i="5" s="1"/>
  <c r="U325" i="5"/>
  <c r="U323" i="5" s="1"/>
  <c r="S325" i="5"/>
  <c r="S323" i="5" s="1"/>
  <c r="R325" i="5"/>
  <c r="R323" i="5" s="1"/>
  <c r="Q325" i="5"/>
  <c r="Q323" i="5" s="1"/>
  <c r="O325" i="5"/>
  <c r="O323" i="5" s="1"/>
  <c r="N325" i="5"/>
  <c r="N323" i="5" s="1"/>
  <c r="M325" i="5"/>
  <c r="K325" i="5"/>
  <c r="K323" i="5" s="1"/>
  <c r="J325" i="5"/>
  <c r="J323" i="5" s="1"/>
  <c r="I325" i="5"/>
  <c r="I323" i="5" s="1"/>
  <c r="G325" i="5"/>
  <c r="G323" i="5" s="1"/>
  <c r="F325" i="5"/>
  <c r="F323" i="5" s="1"/>
  <c r="E325" i="5"/>
  <c r="E323" i="5" s="1"/>
  <c r="X324" i="5"/>
  <c r="T324" i="5"/>
  <c r="P324" i="5"/>
  <c r="L324" i="5"/>
  <c r="H324" i="5"/>
  <c r="D324" i="5"/>
  <c r="X322" i="5"/>
  <c r="T322" i="5"/>
  <c r="P322" i="5"/>
  <c r="L322" i="5"/>
  <c r="H322" i="5"/>
  <c r="D322" i="5"/>
  <c r="X321" i="5"/>
  <c r="T321" i="5"/>
  <c r="P321" i="5"/>
  <c r="L321" i="5"/>
  <c r="H321" i="5"/>
  <c r="D321" i="5"/>
  <c r="X320" i="5"/>
  <c r="T320" i="5"/>
  <c r="P320" i="5"/>
  <c r="L320" i="5"/>
  <c r="H320" i="5"/>
  <c r="D320" i="5"/>
  <c r="X319" i="5"/>
  <c r="T319" i="5"/>
  <c r="P319" i="5"/>
  <c r="L319" i="5"/>
  <c r="H319" i="5"/>
  <c r="D319" i="5"/>
  <c r="AA318" i="5"/>
  <c r="Z318" i="5"/>
  <c r="Y318" i="5"/>
  <c r="W318" i="5"/>
  <c r="V318" i="5"/>
  <c r="U318" i="5"/>
  <c r="S318" i="5"/>
  <c r="S317" i="5" s="1"/>
  <c r="R318" i="5"/>
  <c r="R317" i="5" s="1"/>
  <c r="Q318" i="5"/>
  <c r="Q317" i="5" s="1"/>
  <c r="O318" i="5"/>
  <c r="O317" i="5" s="1"/>
  <c r="N318" i="5"/>
  <c r="M318" i="5"/>
  <c r="K318" i="5"/>
  <c r="J318" i="5"/>
  <c r="I318" i="5"/>
  <c r="G318" i="5"/>
  <c r="F318" i="5"/>
  <c r="E318" i="5"/>
  <c r="X246" i="5"/>
  <c r="T246" i="5"/>
  <c r="P246" i="5"/>
  <c r="L246" i="5"/>
  <c r="H246" i="5"/>
  <c r="D246" i="5"/>
  <c r="AA245" i="5"/>
  <c r="Z245" i="5"/>
  <c r="Y245" i="5"/>
  <c r="X245" i="5" s="1"/>
  <c r="W245" i="5"/>
  <c r="V245" i="5"/>
  <c r="U245" i="5"/>
  <c r="T245" i="5" s="1"/>
  <c r="S245" i="5"/>
  <c r="R245" i="5"/>
  <c r="Q245" i="5"/>
  <c r="O245" i="5"/>
  <c r="N245" i="5"/>
  <c r="M245" i="5"/>
  <c r="K245" i="5"/>
  <c r="J245" i="5"/>
  <c r="I245" i="5"/>
  <c r="G245" i="5"/>
  <c r="F245" i="5"/>
  <c r="E245" i="5"/>
  <c r="D245" i="5" s="1"/>
  <c r="X244" i="5"/>
  <c r="T244" i="5"/>
  <c r="P244" i="5"/>
  <c r="L244" i="5"/>
  <c r="H244" i="5"/>
  <c r="D244" i="5"/>
  <c r="AA243" i="5"/>
  <c r="AA242" i="5" s="1"/>
  <c r="Z243" i="5"/>
  <c r="Z242" i="5" s="1"/>
  <c r="Y243" i="5"/>
  <c r="W243" i="5"/>
  <c r="W242" i="5" s="1"/>
  <c r="V243" i="5"/>
  <c r="U243" i="5"/>
  <c r="S243" i="5"/>
  <c r="R243" i="5"/>
  <c r="Q243" i="5"/>
  <c r="O243" i="5"/>
  <c r="L243" i="5" s="1"/>
  <c r="N243" i="5"/>
  <c r="M243" i="5"/>
  <c r="K243" i="5"/>
  <c r="J243" i="5"/>
  <c r="J242" i="5" s="1"/>
  <c r="I243" i="5"/>
  <c r="G243" i="5"/>
  <c r="F243" i="5"/>
  <c r="F242" i="5" s="1"/>
  <c r="E243" i="5"/>
  <c r="T241" i="5"/>
  <c r="L241" i="5"/>
  <c r="X240" i="5"/>
  <c r="T240" i="5"/>
  <c r="P240" i="5"/>
  <c r="L240" i="5"/>
  <c r="D240" i="5"/>
  <c r="X239" i="5"/>
  <c r="T239" i="5"/>
  <c r="P239" i="5"/>
  <c r="L239" i="5"/>
  <c r="H239" i="5"/>
  <c r="D239" i="5"/>
  <c r="X238" i="5"/>
  <c r="T238" i="5"/>
  <c r="P238" i="5"/>
  <c r="L238" i="5"/>
  <c r="H238" i="5"/>
  <c r="D238" i="5"/>
  <c r="X237" i="5"/>
  <c r="T237" i="5"/>
  <c r="P237" i="5"/>
  <c r="L237" i="5"/>
  <c r="H237" i="5"/>
  <c r="D237" i="5"/>
  <c r="X236" i="5"/>
  <c r="T236" i="5"/>
  <c r="S236" i="5"/>
  <c r="R236" i="5"/>
  <c r="Q236" i="5"/>
  <c r="L236" i="5"/>
  <c r="K236" i="5"/>
  <c r="J236" i="5"/>
  <c r="I236" i="5"/>
  <c r="G236" i="5"/>
  <c r="F236" i="5"/>
  <c r="E236" i="5"/>
  <c r="X235" i="5"/>
  <c r="T235" i="5"/>
  <c r="P235" i="5"/>
  <c r="L235" i="5"/>
  <c r="H235" i="5"/>
  <c r="D235" i="5"/>
  <c r="X234" i="5"/>
  <c r="T234" i="5"/>
  <c r="P234" i="5"/>
  <c r="L234" i="5"/>
  <c r="H234" i="5"/>
  <c r="D234" i="5"/>
  <c r="X233" i="5"/>
  <c r="T233" i="5"/>
  <c r="P233" i="5"/>
  <c r="L233" i="5"/>
  <c r="H233" i="5"/>
  <c r="D233" i="5"/>
  <c r="X232" i="5"/>
  <c r="T232" i="5"/>
  <c r="P232" i="5"/>
  <c r="L232" i="5"/>
  <c r="H232" i="5"/>
  <c r="D232" i="5"/>
  <c r="X231" i="5"/>
  <c r="T231" i="5"/>
  <c r="P231" i="5"/>
  <c r="L231" i="5"/>
  <c r="H231" i="5"/>
  <c r="D231" i="5"/>
  <c r="X230" i="5"/>
  <c r="T230" i="5"/>
  <c r="P230" i="5"/>
  <c r="L230" i="5"/>
  <c r="H230" i="5"/>
  <c r="D230" i="5"/>
  <c r="X229" i="5"/>
  <c r="T229" i="5"/>
  <c r="P229" i="5"/>
  <c r="L229" i="5"/>
  <c r="H229" i="5"/>
  <c r="D229" i="5"/>
  <c r="X228" i="5"/>
  <c r="T228" i="5"/>
  <c r="P228" i="5"/>
  <c r="L228" i="5"/>
  <c r="H228" i="5"/>
  <c r="D228" i="5"/>
  <c r="X227" i="5"/>
  <c r="T227" i="5"/>
  <c r="P227" i="5"/>
  <c r="L227" i="5"/>
  <c r="H227" i="5"/>
  <c r="D227" i="5"/>
  <c r="X226" i="5"/>
  <c r="T226" i="5"/>
  <c r="P226" i="5"/>
  <c r="L226" i="5"/>
  <c r="H226" i="5"/>
  <c r="D226" i="5"/>
  <c r="X225" i="5"/>
  <c r="T225" i="5"/>
  <c r="P225" i="5"/>
  <c r="L225" i="5"/>
  <c r="H225" i="5"/>
  <c r="D225" i="5"/>
  <c r="X224" i="5"/>
  <c r="T224" i="5"/>
  <c r="P224" i="5"/>
  <c r="L224" i="5"/>
  <c r="H224" i="5"/>
  <c r="D224" i="5"/>
  <c r="AA223" i="5"/>
  <c r="AA222" i="5" s="1"/>
  <c r="AA221" i="5" s="1"/>
  <c r="Z223" i="5"/>
  <c r="Y223" i="5"/>
  <c r="Y222" i="5" s="1"/>
  <c r="W223" i="5"/>
  <c r="W222" i="5" s="1"/>
  <c r="W221" i="5" s="1"/>
  <c r="V223" i="5"/>
  <c r="V222" i="5" s="1"/>
  <c r="V221" i="5" s="1"/>
  <c r="U223" i="5"/>
  <c r="U222" i="5" s="1"/>
  <c r="S223" i="5"/>
  <c r="R223" i="5"/>
  <c r="Q223" i="5"/>
  <c r="O223" i="5"/>
  <c r="O222" i="5" s="1"/>
  <c r="O221" i="5" s="1"/>
  <c r="N223" i="5"/>
  <c r="N222" i="5" s="1"/>
  <c r="N221" i="5" s="1"/>
  <c r="M223" i="5"/>
  <c r="K223" i="5"/>
  <c r="J223" i="5"/>
  <c r="I223" i="5"/>
  <c r="G223" i="5"/>
  <c r="F223" i="5"/>
  <c r="E223" i="5"/>
  <c r="Z222" i="5"/>
  <c r="Z221" i="5" s="1"/>
  <c r="X220" i="5"/>
  <c r="T220" i="5"/>
  <c r="P220" i="5"/>
  <c r="L220" i="5"/>
  <c r="H220" i="5"/>
  <c r="D220" i="5"/>
  <c r="X219" i="5"/>
  <c r="T219" i="5"/>
  <c r="P219" i="5"/>
  <c r="L219" i="5"/>
  <c r="H219" i="5"/>
  <c r="D219" i="5"/>
  <c r="X218" i="5"/>
  <c r="T218" i="5"/>
  <c r="P218" i="5"/>
  <c r="L218" i="5"/>
  <c r="H218" i="5"/>
  <c r="D218" i="5"/>
  <c r="X217" i="5"/>
  <c r="T217" i="5"/>
  <c r="P217" i="5"/>
  <c r="L217" i="5"/>
  <c r="H217" i="5"/>
  <c r="D217" i="5"/>
  <c r="AA216" i="5"/>
  <c r="Z216" i="5"/>
  <c r="Z215" i="5" s="1"/>
  <c r="Z214" i="5" s="1"/>
  <c r="Y216" i="5"/>
  <c r="Y215" i="5" s="1"/>
  <c r="W216" i="5"/>
  <c r="W215" i="5" s="1"/>
  <c r="W214" i="5" s="1"/>
  <c r="V216" i="5"/>
  <c r="V215" i="5" s="1"/>
  <c r="V214" i="5" s="1"/>
  <c r="U216" i="5"/>
  <c r="U215" i="5" s="1"/>
  <c r="S216" i="5"/>
  <c r="S215" i="5" s="1"/>
  <c r="S214" i="5" s="1"/>
  <c r="R216" i="5"/>
  <c r="Q216" i="5"/>
  <c r="Q215" i="5" s="1"/>
  <c r="Q214" i="5" s="1"/>
  <c r="O216" i="5"/>
  <c r="O215" i="5" s="1"/>
  <c r="O214" i="5" s="1"/>
  <c r="N216" i="5"/>
  <c r="N215" i="5" s="1"/>
  <c r="N214" i="5" s="1"/>
  <c r="M216" i="5"/>
  <c r="M215" i="5" s="1"/>
  <c r="M214" i="5" s="1"/>
  <c r="K216" i="5"/>
  <c r="K215" i="5" s="1"/>
  <c r="K214" i="5" s="1"/>
  <c r="J216" i="5"/>
  <c r="J215" i="5" s="1"/>
  <c r="J214" i="5" s="1"/>
  <c r="I216" i="5"/>
  <c r="I215" i="5" s="1"/>
  <c r="G216" i="5"/>
  <c r="G215" i="5" s="1"/>
  <c r="G214" i="5" s="1"/>
  <c r="F216" i="5"/>
  <c r="F215" i="5" s="1"/>
  <c r="F214" i="5" s="1"/>
  <c r="E216" i="5"/>
  <c r="E215" i="5" s="1"/>
  <c r="AA215" i="5"/>
  <c r="AA214" i="5" s="1"/>
  <c r="X213" i="5"/>
  <c r="T213" i="5"/>
  <c r="P213" i="5"/>
  <c r="L213" i="5"/>
  <c r="H213" i="5"/>
  <c r="D213" i="5"/>
  <c r="X212" i="5"/>
  <c r="T212" i="5"/>
  <c r="P212" i="5"/>
  <c r="L212" i="5"/>
  <c r="H212" i="5"/>
  <c r="D212" i="5"/>
  <c r="X211" i="5"/>
  <c r="T211" i="5"/>
  <c r="P211" i="5"/>
  <c r="L211" i="5"/>
  <c r="H211" i="5"/>
  <c r="D211" i="5"/>
  <c r="X210" i="5"/>
  <c r="T210" i="5"/>
  <c r="P210" i="5"/>
  <c r="L210" i="5"/>
  <c r="H210" i="5"/>
  <c r="D210" i="5"/>
  <c r="X209" i="5"/>
  <c r="T209" i="5"/>
  <c r="P209" i="5"/>
  <c r="L209" i="5"/>
  <c r="H209" i="5"/>
  <c r="D209" i="5"/>
  <c r="X208" i="5"/>
  <c r="T208" i="5"/>
  <c r="P208" i="5"/>
  <c r="L208" i="5"/>
  <c r="H208" i="5"/>
  <c r="D208" i="5"/>
  <c r="X207" i="5"/>
  <c r="T207" i="5"/>
  <c r="P207" i="5"/>
  <c r="L207" i="5"/>
  <c r="H207" i="5"/>
  <c r="D207" i="5"/>
  <c r="X206" i="5"/>
  <c r="T206" i="5"/>
  <c r="P206" i="5"/>
  <c r="L206" i="5"/>
  <c r="H206" i="5"/>
  <c r="D206" i="5"/>
  <c r="X205" i="5"/>
  <c r="T205" i="5"/>
  <c r="P205" i="5"/>
  <c r="L205" i="5"/>
  <c r="H205" i="5"/>
  <c r="D205" i="5"/>
  <c r="X204" i="5"/>
  <c r="T204" i="5"/>
  <c r="P204" i="5"/>
  <c r="L204" i="5"/>
  <c r="H204" i="5"/>
  <c r="D204" i="5"/>
  <c r="X203" i="5"/>
  <c r="T203" i="5"/>
  <c r="P203" i="5"/>
  <c r="L203" i="5"/>
  <c r="H203" i="5"/>
  <c r="D203" i="5"/>
  <c r="X202" i="5"/>
  <c r="T202" i="5"/>
  <c r="P202" i="5"/>
  <c r="L202" i="5"/>
  <c r="H202" i="5"/>
  <c r="D202" i="5"/>
  <c r="X201" i="5"/>
  <c r="T201" i="5"/>
  <c r="P201" i="5"/>
  <c r="L201" i="5"/>
  <c r="H201" i="5"/>
  <c r="D201" i="5"/>
  <c r="X200" i="5"/>
  <c r="T200" i="5"/>
  <c r="P200" i="5"/>
  <c r="L200" i="5"/>
  <c r="H200" i="5"/>
  <c r="D200" i="5"/>
  <c r="P199" i="5"/>
  <c r="H199" i="5"/>
  <c r="D199" i="5"/>
  <c r="X198" i="5"/>
  <c r="T198" i="5"/>
  <c r="P198" i="5"/>
  <c r="L198" i="5"/>
  <c r="H198" i="5"/>
  <c r="D198" i="5"/>
  <c r="X197" i="5"/>
  <c r="T197" i="5"/>
  <c r="P197" i="5"/>
  <c r="L197" i="5"/>
  <c r="H197" i="5"/>
  <c r="D197" i="5"/>
  <c r="X196" i="5"/>
  <c r="T196" i="5"/>
  <c r="P196" i="5"/>
  <c r="L196" i="5"/>
  <c r="H196" i="5"/>
  <c r="D196" i="5"/>
  <c r="X195" i="5"/>
  <c r="T195" i="5"/>
  <c r="P195" i="5"/>
  <c r="L195" i="5"/>
  <c r="H195" i="5"/>
  <c r="D195" i="5"/>
  <c r="X194" i="5"/>
  <c r="T194" i="5"/>
  <c r="P194" i="5"/>
  <c r="L194" i="5"/>
  <c r="H194" i="5"/>
  <c r="D194" i="5"/>
  <c r="X193" i="5"/>
  <c r="T193" i="5"/>
  <c r="P193" i="5"/>
  <c r="L193" i="5"/>
  <c r="H193" i="5"/>
  <c r="D193" i="5"/>
  <c r="X192" i="5"/>
  <c r="T192" i="5"/>
  <c r="P192" i="5"/>
  <c r="L192" i="5"/>
  <c r="H192" i="5"/>
  <c r="D192" i="5"/>
  <c r="X191" i="5"/>
  <c r="T191" i="5"/>
  <c r="P191" i="5"/>
  <c r="L191" i="5"/>
  <c r="H191" i="5"/>
  <c r="D191" i="5"/>
  <c r="X190" i="5"/>
  <c r="T190" i="5"/>
  <c r="P190" i="5"/>
  <c r="L190" i="5"/>
  <c r="H190" i="5"/>
  <c r="D190" i="5"/>
  <c r="X189" i="5"/>
  <c r="T189" i="5"/>
  <c r="P189" i="5"/>
  <c r="L189" i="5"/>
  <c r="H189" i="5"/>
  <c r="D189" i="5"/>
  <c r="AA188" i="5"/>
  <c r="Z188" i="5"/>
  <c r="Z187" i="5" s="1"/>
  <c r="Y188" i="5"/>
  <c r="Y187" i="5" s="1"/>
  <c r="W188" i="5"/>
  <c r="W187" i="5" s="1"/>
  <c r="V188" i="5"/>
  <c r="V187" i="5" s="1"/>
  <c r="U188" i="5"/>
  <c r="U187" i="5" s="1"/>
  <c r="S188" i="5"/>
  <c r="S187" i="5" s="1"/>
  <c r="R188" i="5"/>
  <c r="R187" i="5" s="1"/>
  <c r="Q188" i="5"/>
  <c r="Q187" i="5" s="1"/>
  <c r="O188" i="5"/>
  <c r="O187" i="5" s="1"/>
  <c r="N188" i="5"/>
  <c r="N187" i="5" s="1"/>
  <c r="M188" i="5"/>
  <c r="K188" i="5"/>
  <c r="K187" i="5" s="1"/>
  <c r="J188" i="5"/>
  <c r="J187" i="5" s="1"/>
  <c r="I188" i="5"/>
  <c r="I187" i="5" s="1"/>
  <c r="G188" i="5"/>
  <c r="G187" i="5" s="1"/>
  <c r="F188" i="5"/>
  <c r="F187" i="5" s="1"/>
  <c r="E187" i="5"/>
  <c r="AA187" i="5"/>
  <c r="E249" i="5"/>
  <c r="F249" i="5"/>
  <c r="G249" i="5"/>
  <c r="I249" i="5"/>
  <c r="J249" i="5"/>
  <c r="K249" i="5"/>
  <c r="O249" i="5"/>
  <c r="Q249" i="5"/>
  <c r="R249" i="5"/>
  <c r="S249" i="5"/>
  <c r="U249" i="5"/>
  <c r="V249" i="5"/>
  <c r="W249" i="5"/>
  <c r="Y249" i="5"/>
  <c r="Z249" i="5"/>
  <c r="AA249" i="5"/>
  <c r="D250" i="5"/>
  <c r="H250" i="5"/>
  <c r="L250" i="5"/>
  <c r="P250" i="5"/>
  <c r="T250" i="5"/>
  <c r="X250" i="5"/>
  <c r="D251" i="5"/>
  <c r="H251" i="5"/>
  <c r="L251" i="5"/>
  <c r="P251" i="5"/>
  <c r="T251" i="5"/>
  <c r="X251" i="5"/>
  <c r="D252" i="5"/>
  <c r="H252" i="5"/>
  <c r="L252" i="5"/>
  <c r="P252" i="5"/>
  <c r="T252" i="5"/>
  <c r="X252" i="5"/>
  <c r="W186" i="5" l="1"/>
  <c r="X223" i="5"/>
  <c r="D188" i="5"/>
  <c r="D318" i="5"/>
  <c r="X318" i="5"/>
  <c r="F328" i="5"/>
  <c r="K328" i="5"/>
  <c r="H328" i="5" s="1"/>
  <c r="P329" i="5"/>
  <c r="X124" i="5"/>
  <c r="T335" i="5"/>
  <c r="X344" i="5"/>
  <c r="Z38" i="5"/>
  <c r="Z37" i="5" s="1"/>
  <c r="AA186" i="5"/>
  <c r="H318" i="5"/>
  <c r="T325" i="5"/>
  <c r="J328" i="5"/>
  <c r="W433" i="5"/>
  <c r="X188" i="5"/>
  <c r="K222" i="5"/>
  <c r="K221" i="5" s="1"/>
  <c r="Q222" i="5"/>
  <c r="Q221" i="5" s="1"/>
  <c r="P243" i="5"/>
  <c r="X243" i="5"/>
  <c r="T318" i="5"/>
  <c r="X123" i="5"/>
  <c r="X329" i="5"/>
  <c r="T494" i="5"/>
  <c r="T163" i="5"/>
  <c r="J317" i="5"/>
  <c r="O328" i="5"/>
  <c r="X187" i="5"/>
  <c r="H245" i="5"/>
  <c r="P318" i="5"/>
  <c r="K317" i="5"/>
  <c r="P323" i="5"/>
  <c r="Z317" i="5"/>
  <c r="D329" i="5"/>
  <c r="H329" i="5"/>
  <c r="Z186" i="5"/>
  <c r="I242" i="5"/>
  <c r="P245" i="5"/>
  <c r="L318" i="5"/>
  <c r="P317" i="5"/>
  <c r="H325" i="5"/>
  <c r="L325" i="5"/>
  <c r="AA317" i="5"/>
  <c r="D328" i="5"/>
  <c r="T123" i="5"/>
  <c r="U439" i="5"/>
  <c r="U434" i="5" s="1"/>
  <c r="T440" i="5"/>
  <c r="L188" i="5"/>
  <c r="L223" i="5"/>
  <c r="H236" i="5"/>
  <c r="L245" i="5"/>
  <c r="L329" i="5"/>
  <c r="N328" i="5"/>
  <c r="L328" i="5" s="1"/>
  <c r="X335" i="5"/>
  <c r="P344" i="5"/>
  <c r="Y434" i="5"/>
  <c r="X439" i="5"/>
  <c r="T439" i="5"/>
  <c r="T434" i="5"/>
  <c r="U433" i="5"/>
  <c r="T433" i="5" s="1"/>
  <c r="X108" i="5"/>
  <c r="Y107" i="5"/>
  <c r="T108" i="5"/>
  <c r="U107" i="5"/>
  <c r="Q328" i="5"/>
  <c r="P328" i="5" s="1"/>
  <c r="M323" i="5"/>
  <c r="M317" i="5" s="1"/>
  <c r="H243" i="5"/>
  <c r="P325" i="5"/>
  <c r="D249" i="5"/>
  <c r="M242" i="5"/>
  <c r="E222" i="5"/>
  <c r="N242" i="5"/>
  <c r="N186" i="5" s="1"/>
  <c r="P188" i="5"/>
  <c r="O242" i="5"/>
  <c r="O186" i="5" s="1"/>
  <c r="D325" i="5"/>
  <c r="H223" i="5"/>
  <c r="V317" i="5"/>
  <c r="J222" i="5"/>
  <c r="J221" i="5" s="1"/>
  <c r="J186" i="5" s="1"/>
  <c r="F317" i="5"/>
  <c r="W317" i="5"/>
  <c r="D187" i="5"/>
  <c r="T187" i="5"/>
  <c r="Y242" i="5"/>
  <c r="X242" i="5" s="1"/>
  <c r="G317" i="5"/>
  <c r="X325" i="5"/>
  <c r="L340" i="5"/>
  <c r="X323" i="5"/>
  <c r="Y317" i="5"/>
  <c r="H323" i="5"/>
  <c r="I317" i="5"/>
  <c r="H317" i="5" s="1"/>
  <c r="T323" i="5"/>
  <c r="U317" i="5"/>
  <c r="D323" i="5"/>
  <c r="E317" i="5"/>
  <c r="N317" i="5"/>
  <c r="H187" i="5"/>
  <c r="L214" i="5"/>
  <c r="P216" i="5"/>
  <c r="K242" i="5"/>
  <c r="H242" i="5" s="1"/>
  <c r="T188" i="5"/>
  <c r="M222" i="5"/>
  <c r="M221" i="5" s="1"/>
  <c r="L221" i="5" s="1"/>
  <c r="P249" i="5"/>
  <c r="P223" i="5"/>
  <c r="Q242" i="5"/>
  <c r="X216" i="5"/>
  <c r="S222" i="5"/>
  <c r="S221" i="5" s="1"/>
  <c r="S186" i="5" s="1"/>
  <c r="D236" i="5"/>
  <c r="R242" i="5"/>
  <c r="S242" i="5"/>
  <c r="U242" i="5"/>
  <c r="H188" i="5"/>
  <c r="L249" i="5"/>
  <c r="H216" i="5"/>
  <c r="E242" i="5"/>
  <c r="V242" i="5"/>
  <c r="V186" i="5" s="1"/>
  <c r="F222" i="5"/>
  <c r="F221" i="5" s="1"/>
  <c r="F186" i="5" s="1"/>
  <c r="G242" i="5"/>
  <c r="T249" i="5"/>
  <c r="G222" i="5"/>
  <c r="G221" i="5" s="1"/>
  <c r="G186" i="5" s="1"/>
  <c r="L216" i="5"/>
  <c r="I222" i="5"/>
  <c r="I221" i="5" s="1"/>
  <c r="P236" i="5"/>
  <c r="P187" i="5"/>
  <c r="T215" i="5"/>
  <c r="U214" i="5"/>
  <c r="T214" i="5" s="1"/>
  <c r="D215" i="5"/>
  <c r="E214" i="5"/>
  <c r="D214" i="5" s="1"/>
  <c r="Y214" i="5"/>
  <c r="X214" i="5" s="1"/>
  <c r="X215" i="5"/>
  <c r="T222" i="5"/>
  <c r="U221" i="5"/>
  <c r="T221" i="5" s="1"/>
  <c r="H215" i="5"/>
  <c r="I214" i="5"/>
  <c r="H214" i="5" s="1"/>
  <c r="E221" i="5"/>
  <c r="X222" i="5"/>
  <c r="Y221" i="5"/>
  <c r="X221" i="5" s="1"/>
  <c r="L215" i="5"/>
  <c r="D216" i="5"/>
  <c r="T216" i="5"/>
  <c r="D223" i="5"/>
  <c r="T223" i="5"/>
  <c r="D243" i="5"/>
  <c r="T243" i="5"/>
  <c r="M187" i="5"/>
  <c r="R215" i="5"/>
  <c r="R222" i="5"/>
  <c r="X249" i="5"/>
  <c r="H249" i="5"/>
  <c r="R177" i="5"/>
  <c r="S177" i="5"/>
  <c r="P181" i="5"/>
  <c r="P179" i="5"/>
  <c r="H181" i="5"/>
  <c r="H179" i="5"/>
  <c r="D181" i="5"/>
  <c r="D179" i="5"/>
  <c r="P77" i="5"/>
  <c r="P69" i="5"/>
  <c r="H69" i="5"/>
  <c r="D77" i="5"/>
  <c r="D69" i="5"/>
  <c r="D61" i="5"/>
  <c r="X317" i="5" l="1"/>
  <c r="P242" i="5"/>
  <c r="L317" i="5"/>
  <c r="L242" i="5"/>
  <c r="L323" i="5"/>
  <c r="H221" i="5"/>
  <c r="X434" i="5"/>
  <c r="Y433" i="5"/>
  <c r="X433" i="5" s="1"/>
  <c r="X107" i="5"/>
  <c r="Y95" i="5"/>
  <c r="X95" i="5" s="1"/>
  <c r="T107" i="5"/>
  <c r="U95" i="5"/>
  <c r="T95" i="5" s="1"/>
  <c r="D242" i="5"/>
  <c r="D317" i="5"/>
  <c r="T317" i="5"/>
  <c r="Q186" i="5"/>
  <c r="D221" i="5"/>
  <c r="D222" i="5"/>
  <c r="L222" i="5"/>
  <c r="H222" i="5"/>
  <c r="K186" i="5"/>
  <c r="T242" i="5"/>
  <c r="R221" i="5"/>
  <c r="P221" i="5" s="1"/>
  <c r="P222" i="5"/>
  <c r="L187" i="5"/>
  <c r="M186" i="5"/>
  <c r="L186" i="5" s="1"/>
  <c r="P215" i="5"/>
  <c r="R214" i="5"/>
  <c r="E186" i="5"/>
  <c r="D186" i="5" s="1"/>
  <c r="U186" i="5"/>
  <c r="T186" i="5" s="1"/>
  <c r="I186" i="5"/>
  <c r="Y186" i="5"/>
  <c r="X186" i="5" s="1"/>
  <c r="F634" i="5"/>
  <c r="X630" i="5"/>
  <c r="T630" i="5"/>
  <c r="P630" i="5"/>
  <c r="L630" i="5"/>
  <c r="H630" i="5"/>
  <c r="W626" i="5"/>
  <c r="V626" i="5"/>
  <c r="U626" i="5"/>
  <c r="AA626" i="5"/>
  <c r="Z626" i="5"/>
  <c r="Y626" i="5"/>
  <c r="S626" i="5"/>
  <c r="R626" i="5"/>
  <c r="Q626" i="5"/>
  <c r="O626" i="5"/>
  <c r="N626" i="5"/>
  <c r="M626" i="5"/>
  <c r="K626" i="5"/>
  <c r="J626" i="5"/>
  <c r="I626" i="5"/>
  <c r="F626" i="5"/>
  <c r="W631" i="5"/>
  <c r="V631" i="5"/>
  <c r="U631" i="5"/>
  <c r="AA631" i="5"/>
  <c r="Z631" i="5"/>
  <c r="Y631" i="5"/>
  <c r="S631" i="5"/>
  <c r="R631" i="5"/>
  <c r="Q631" i="5"/>
  <c r="O631" i="5"/>
  <c r="N631" i="5"/>
  <c r="M631" i="5"/>
  <c r="K631" i="5"/>
  <c r="J631" i="5"/>
  <c r="I631" i="5"/>
  <c r="G631" i="5"/>
  <c r="F631" i="5"/>
  <c r="E631" i="5"/>
  <c r="G626" i="5"/>
  <c r="E626" i="5"/>
  <c r="D630" i="5"/>
  <c r="X663" i="5"/>
  <c r="T663" i="5"/>
  <c r="P663" i="5"/>
  <c r="L663" i="5"/>
  <c r="H663" i="5"/>
  <c r="D663" i="5"/>
  <c r="Z662" i="5"/>
  <c r="Y662" i="5"/>
  <c r="V662" i="5"/>
  <c r="U662" i="5"/>
  <c r="R662" i="5"/>
  <c r="Q662" i="5"/>
  <c r="N662" i="5"/>
  <c r="M662" i="5"/>
  <c r="J662" i="5"/>
  <c r="G662" i="5"/>
  <c r="X661" i="5"/>
  <c r="T661" i="5"/>
  <c r="P661" i="5"/>
  <c r="L661" i="5"/>
  <c r="H661" i="5"/>
  <c r="D661" i="5"/>
  <c r="X660" i="5"/>
  <c r="T660" i="5"/>
  <c r="P660" i="5"/>
  <c r="L660" i="5"/>
  <c r="H660" i="5"/>
  <c r="D660" i="5"/>
  <c r="AA659" i="5"/>
  <c r="Z659" i="5"/>
  <c r="Y659" i="5"/>
  <c r="W659" i="5"/>
  <c r="V659" i="5"/>
  <c r="U659" i="5"/>
  <c r="S659" i="5"/>
  <c r="R659" i="5"/>
  <c r="Q659" i="5"/>
  <c r="O659" i="5"/>
  <c r="N659" i="5"/>
  <c r="M659" i="5"/>
  <c r="K659" i="5"/>
  <c r="J659" i="5"/>
  <c r="I659" i="5"/>
  <c r="G659" i="5"/>
  <c r="F659" i="5"/>
  <c r="X658" i="5"/>
  <c r="T658" i="5"/>
  <c r="P658" i="5"/>
  <c r="L658" i="5"/>
  <c r="H658" i="5"/>
  <c r="D658" i="5"/>
  <c r="X657" i="5"/>
  <c r="T657" i="5"/>
  <c r="P657" i="5"/>
  <c r="L657" i="5"/>
  <c r="H657" i="5"/>
  <c r="D657" i="5"/>
  <c r="X656" i="5"/>
  <c r="T656" i="5"/>
  <c r="P656" i="5"/>
  <c r="L656" i="5"/>
  <c r="H656" i="5"/>
  <c r="D656" i="5"/>
  <c r="X655" i="5"/>
  <c r="T655" i="5"/>
  <c r="P655" i="5"/>
  <c r="L655" i="5"/>
  <c r="H655" i="5"/>
  <c r="D655" i="5"/>
  <c r="X654" i="5"/>
  <c r="T654" i="5"/>
  <c r="P654" i="5"/>
  <c r="L654" i="5"/>
  <c r="H654" i="5"/>
  <c r="D654" i="5"/>
  <c r="AA653" i="5"/>
  <c r="Z653" i="5"/>
  <c r="Y653" i="5"/>
  <c r="W653" i="5"/>
  <c r="V653" i="5"/>
  <c r="U653" i="5"/>
  <c r="S653" i="5"/>
  <c r="R653" i="5"/>
  <c r="Q653" i="5"/>
  <c r="O653" i="5"/>
  <c r="N653" i="5"/>
  <c r="M653" i="5"/>
  <c r="K653" i="5"/>
  <c r="J653" i="5"/>
  <c r="I653" i="5"/>
  <c r="G653" i="5"/>
  <c r="F653" i="5"/>
  <c r="X652" i="5"/>
  <c r="T652" i="5"/>
  <c r="P652" i="5"/>
  <c r="L652" i="5"/>
  <c r="H652" i="5"/>
  <c r="D652" i="5"/>
  <c r="X651" i="5"/>
  <c r="T651" i="5"/>
  <c r="P651" i="5"/>
  <c r="L651" i="5"/>
  <c r="H651" i="5"/>
  <c r="D651" i="5"/>
  <c r="X650" i="5"/>
  <c r="T650" i="5"/>
  <c r="P650" i="5"/>
  <c r="L650" i="5"/>
  <c r="H650" i="5"/>
  <c r="D650" i="5"/>
  <c r="X649" i="5"/>
  <c r="T649" i="5"/>
  <c r="P649" i="5"/>
  <c r="L649" i="5"/>
  <c r="H649" i="5"/>
  <c r="D649" i="5"/>
  <c r="X648" i="5"/>
  <c r="T648" i="5"/>
  <c r="P648" i="5"/>
  <c r="L648" i="5"/>
  <c r="H648" i="5"/>
  <c r="D648" i="5"/>
  <c r="X647" i="5"/>
  <c r="T647" i="5"/>
  <c r="P647" i="5"/>
  <c r="L647" i="5"/>
  <c r="H647" i="5"/>
  <c r="D647" i="5"/>
  <c r="X646" i="5"/>
  <c r="T646" i="5"/>
  <c r="P646" i="5"/>
  <c r="L646" i="5"/>
  <c r="H646" i="5"/>
  <c r="D646" i="5"/>
  <c r="X645" i="5"/>
  <c r="T645" i="5"/>
  <c r="P645" i="5"/>
  <c r="L645" i="5"/>
  <c r="H645" i="5"/>
  <c r="D645" i="5"/>
  <c r="X644" i="5"/>
  <c r="T644" i="5"/>
  <c r="P644" i="5"/>
  <c r="L644" i="5"/>
  <c r="H644" i="5"/>
  <c r="D644" i="5"/>
  <c r="AA643" i="5"/>
  <c r="Z643" i="5"/>
  <c r="Y643" i="5"/>
  <c r="W643" i="5"/>
  <c r="V643" i="5"/>
  <c r="U643" i="5"/>
  <c r="S643" i="5"/>
  <c r="O643" i="5"/>
  <c r="N643" i="5"/>
  <c r="M643" i="5"/>
  <c r="K643" i="5"/>
  <c r="J643" i="5"/>
  <c r="I643" i="5"/>
  <c r="G643" i="5"/>
  <c r="F643" i="5"/>
  <c r="E643" i="5"/>
  <c r="X641" i="5"/>
  <c r="T641" i="5"/>
  <c r="P641" i="5"/>
  <c r="L641" i="5"/>
  <c r="H641" i="5"/>
  <c r="D641" i="5"/>
  <c r="X640" i="5"/>
  <c r="T640" i="5"/>
  <c r="P640" i="5"/>
  <c r="L640" i="5"/>
  <c r="H640" i="5"/>
  <c r="D640" i="5"/>
  <c r="X639" i="5"/>
  <c r="T639" i="5"/>
  <c r="P639" i="5"/>
  <c r="L639" i="5"/>
  <c r="H639" i="5"/>
  <c r="D639" i="5"/>
  <c r="AA638" i="5"/>
  <c r="Z638" i="5"/>
  <c r="Y638" i="5"/>
  <c r="W638" i="5"/>
  <c r="V638" i="5"/>
  <c r="U638" i="5"/>
  <c r="S638" i="5"/>
  <c r="R638" i="5"/>
  <c r="Q638" i="5"/>
  <c r="O638" i="5"/>
  <c r="N638" i="5"/>
  <c r="M638" i="5"/>
  <c r="K638" i="5"/>
  <c r="J638" i="5"/>
  <c r="I638" i="5"/>
  <c r="G638" i="5"/>
  <c r="F638" i="5"/>
  <c r="E638" i="5"/>
  <c r="X637" i="5"/>
  <c r="T637" i="5"/>
  <c r="P637" i="5"/>
  <c r="L637" i="5"/>
  <c r="H637" i="5"/>
  <c r="D637" i="5"/>
  <c r="X636" i="5"/>
  <c r="T636" i="5"/>
  <c r="P636" i="5"/>
  <c r="L636" i="5"/>
  <c r="H636" i="5"/>
  <c r="D636" i="5"/>
  <c r="X635" i="5"/>
  <c r="T635" i="5"/>
  <c r="P635" i="5"/>
  <c r="L635" i="5"/>
  <c r="H635" i="5"/>
  <c r="D635" i="5"/>
  <c r="AA634" i="5"/>
  <c r="Z634" i="5"/>
  <c r="Y634" i="5"/>
  <c r="W634" i="5"/>
  <c r="V634" i="5"/>
  <c r="U634" i="5"/>
  <c r="S634" i="5"/>
  <c r="R634" i="5"/>
  <c r="Q634" i="5"/>
  <c r="O634" i="5"/>
  <c r="N634" i="5"/>
  <c r="M634" i="5"/>
  <c r="K634" i="5"/>
  <c r="J634" i="5"/>
  <c r="I634" i="5"/>
  <c r="G634" i="5"/>
  <c r="E634" i="5"/>
  <c r="X633" i="5"/>
  <c r="T633" i="5"/>
  <c r="P633" i="5"/>
  <c r="L633" i="5"/>
  <c r="H633" i="5"/>
  <c r="D633" i="5"/>
  <c r="X632" i="5"/>
  <c r="T632" i="5"/>
  <c r="P632" i="5"/>
  <c r="L632" i="5"/>
  <c r="H632" i="5"/>
  <c r="D632" i="5"/>
  <c r="X629" i="5"/>
  <c r="T629" i="5"/>
  <c r="P629" i="5"/>
  <c r="L629" i="5"/>
  <c r="H629" i="5"/>
  <c r="D629" i="5"/>
  <c r="X628" i="5"/>
  <c r="T628" i="5"/>
  <c r="P628" i="5"/>
  <c r="L628" i="5"/>
  <c r="H628" i="5"/>
  <c r="D628" i="5"/>
  <c r="X627" i="5"/>
  <c r="T627" i="5"/>
  <c r="P627" i="5"/>
  <c r="L627" i="5"/>
  <c r="H627" i="5"/>
  <c r="D627" i="5"/>
  <c r="X624" i="5"/>
  <c r="T624" i="5"/>
  <c r="P624" i="5"/>
  <c r="L624" i="5"/>
  <c r="H624" i="5"/>
  <c r="D624" i="5"/>
  <c r="X623" i="5"/>
  <c r="T623" i="5"/>
  <c r="P623" i="5"/>
  <c r="L623" i="5"/>
  <c r="H623" i="5"/>
  <c r="D623" i="5"/>
  <c r="X622" i="5"/>
  <c r="T622" i="5"/>
  <c r="P622" i="5"/>
  <c r="L622" i="5"/>
  <c r="H622" i="5"/>
  <c r="D622" i="5"/>
  <c r="X621" i="5"/>
  <c r="T621" i="5"/>
  <c r="P621" i="5"/>
  <c r="L621" i="5"/>
  <c r="H621" i="5"/>
  <c r="D621" i="5"/>
  <c r="AA620" i="5"/>
  <c r="Z620" i="5"/>
  <c r="Y620" i="5"/>
  <c r="W620" i="5"/>
  <c r="V620" i="5"/>
  <c r="U620" i="5"/>
  <c r="S620" i="5"/>
  <c r="R620" i="5"/>
  <c r="Q620" i="5"/>
  <c r="O620" i="5"/>
  <c r="N620" i="5"/>
  <c r="M620" i="5"/>
  <c r="K620" i="5"/>
  <c r="J620" i="5"/>
  <c r="I620" i="5"/>
  <c r="G620" i="5"/>
  <c r="F620" i="5"/>
  <c r="E620" i="5"/>
  <c r="X619" i="5"/>
  <c r="T619" i="5"/>
  <c r="P619" i="5"/>
  <c r="L619" i="5"/>
  <c r="H619" i="5"/>
  <c r="D619" i="5"/>
  <c r="X618" i="5"/>
  <c r="T618" i="5"/>
  <c r="P618" i="5"/>
  <c r="L618" i="5"/>
  <c r="H618" i="5"/>
  <c r="D618" i="5"/>
  <c r="AA617" i="5"/>
  <c r="Z617" i="5"/>
  <c r="Y617" i="5"/>
  <c r="W617" i="5"/>
  <c r="V617" i="5"/>
  <c r="U617" i="5"/>
  <c r="S617" i="5"/>
  <c r="R617" i="5"/>
  <c r="Q617" i="5"/>
  <c r="O617" i="5"/>
  <c r="N617" i="5"/>
  <c r="M617" i="5"/>
  <c r="K617" i="5"/>
  <c r="J617" i="5"/>
  <c r="I617" i="5"/>
  <c r="G617" i="5"/>
  <c r="F617" i="5"/>
  <c r="E617" i="5"/>
  <c r="X616" i="5"/>
  <c r="T616" i="5"/>
  <c r="P616" i="5"/>
  <c r="L616" i="5"/>
  <c r="H616" i="5"/>
  <c r="D616" i="5"/>
  <c r="X615" i="5"/>
  <c r="T615" i="5"/>
  <c r="P615" i="5"/>
  <c r="L615" i="5"/>
  <c r="H615" i="5"/>
  <c r="D615" i="5"/>
  <c r="X614" i="5"/>
  <c r="T614" i="5"/>
  <c r="P614" i="5"/>
  <c r="L614" i="5"/>
  <c r="H614" i="5"/>
  <c r="D614" i="5"/>
  <c r="X613" i="5"/>
  <c r="T613" i="5"/>
  <c r="P613" i="5"/>
  <c r="L613" i="5"/>
  <c r="H613" i="5"/>
  <c r="D613" i="5"/>
  <c r="AA612" i="5"/>
  <c r="Z612" i="5"/>
  <c r="Y612" i="5"/>
  <c r="W612" i="5"/>
  <c r="V612" i="5"/>
  <c r="U612" i="5"/>
  <c r="S612" i="5"/>
  <c r="R612" i="5"/>
  <c r="Q612" i="5"/>
  <c r="O612" i="5"/>
  <c r="N612" i="5"/>
  <c r="M612" i="5"/>
  <c r="K612" i="5"/>
  <c r="J612" i="5"/>
  <c r="I612" i="5"/>
  <c r="G612" i="5"/>
  <c r="F612" i="5"/>
  <c r="X611" i="5"/>
  <c r="T611" i="5"/>
  <c r="P611" i="5"/>
  <c r="L611" i="5"/>
  <c r="H611" i="5"/>
  <c r="D611" i="5"/>
  <c r="X610" i="5"/>
  <c r="T610" i="5"/>
  <c r="P610" i="5"/>
  <c r="L610" i="5"/>
  <c r="H610" i="5"/>
  <c r="D610" i="5"/>
  <c r="X609" i="5"/>
  <c r="T609" i="5"/>
  <c r="P609" i="5"/>
  <c r="L609" i="5"/>
  <c r="H609" i="5"/>
  <c r="D609" i="5"/>
  <c r="AA608" i="5"/>
  <c r="Z608" i="5"/>
  <c r="Y608" i="5"/>
  <c r="W608" i="5"/>
  <c r="V608" i="5"/>
  <c r="U608" i="5"/>
  <c r="S608" i="5"/>
  <c r="R608" i="5"/>
  <c r="Q608" i="5"/>
  <c r="O608" i="5"/>
  <c r="N608" i="5"/>
  <c r="M608" i="5"/>
  <c r="K608" i="5"/>
  <c r="J608" i="5"/>
  <c r="I608" i="5"/>
  <c r="G608" i="5"/>
  <c r="F608" i="5"/>
  <c r="E608" i="5"/>
  <c r="X606" i="5"/>
  <c r="T606" i="5"/>
  <c r="P606" i="5"/>
  <c r="L606" i="5"/>
  <c r="H606" i="5"/>
  <c r="D606" i="5"/>
  <c r="X605" i="5"/>
  <c r="T605" i="5"/>
  <c r="P605" i="5"/>
  <c r="L605" i="5"/>
  <c r="H605" i="5"/>
  <c r="D605" i="5"/>
  <c r="AA604" i="5"/>
  <c r="Z604" i="5"/>
  <c r="Y604" i="5"/>
  <c r="W604" i="5"/>
  <c r="V604" i="5"/>
  <c r="U604" i="5"/>
  <c r="S604" i="5"/>
  <c r="R604" i="5"/>
  <c r="Q604" i="5"/>
  <c r="O604" i="5"/>
  <c r="N604" i="5"/>
  <c r="M604" i="5"/>
  <c r="L604" i="5" s="1"/>
  <c r="K604" i="5"/>
  <c r="J604" i="5"/>
  <c r="I604" i="5"/>
  <c r="F604" i="5"/>
  <c r="E604" i="5"/>
  <c r="X603" i="5"/>
  <c r="T603" i="5"/>
  <c r="P603" i="5"/>
  <c r="L603" i="5"/>
  <c r="H603" i="5"/>
  <c r="D603" i="5"/>
  <c r="X602" i="5"/>
  <c r="T602" i="5"/>
  <c r="P602" i="5"/>
  <c r="L602" i="5"/>
  <c r="H602" i="5"/>
  <c r="D602" i="5"/>
  <c r="X601" i="5"/>
  <c r="T601" i="5"/>
  <c r="P601" i="5"/>
  <c r="L601" i="5"/>
  <c r="H601" i="5"/>
  <c r="D601" i="5"/>
  <c r="AA600" i="5"/>
  <c r="AA598" i="5" s="1"/>
  <c r="Z600" i="5"/>
  <c r="Z598" i="5" s="1"/>
  <c r="Y600" i="5"/>
  <c r="Y598" i="5" s="1"/>
  <c r="W600" i="5"/>
  <c r="W598" i="5" s="1"/>
  <c r="V600" i="5"/>
  <c r="V598" i="5" s="1"/>
  <c r="U600" i="5"/>
  <c r="U598" i="5" s="1"/>
  <c r="S600" i="5"/>
  <c r="S598" i="5" s="1"/>
  <c r="R600" i="5"/>
  <c r="R598" i="5" s="1"/>
  <c r="Q600" i="5"/>
  <c r="O600" i="5"/>
  <c r="O598" i="5" s="1"/>
  <c r="N600" i="5"/>
  <c r="N598" i="5" s="1"/>
  <c r="M600" i="5"/>
  <c r="M598" i="5" s="1"/>
  <c r="K600" i="5"/>
  <c r="K598" i="5" s="1"/>
  <c r="J600" i="5"/>
  <c r="J598" i="5" s="1"/>
  <c r="I600" i="5"/>
  <c r="G600" i="5"/>
  <c r="G598" i="5" s="1"/>
  <c r="F600" i="5"/>
  <c r="F598" i="5" s="1"/>
  <c r="E600" i="5"/>
  <c r="E598" i="5" s="1"/>
  <c r="X599" i="5"/>
  <c r="T599" i="5"/>
  <c r="P599" i="5"/>
  <c r="L599" i="5"/>
  <c r="H599" i="5"/>
  <c r="D599" i="5"/>
  <c r="I598" i="5"/>
  <c r="X597" i="5"/>
  <c r="T597" i="5"/>
  <c r="P597" i="5"/>
  <c r="L597" i="5"/>
  <c r="H597" i="5"/>
  <c r="D597" i="5"/>
  <c r="X596" i="5"/>
  <c r="T596" i="5"/>
  <c r="P596" i="5"/>
  <c r="L596" i="5"/>
  <c r="H596" i="5"/>
  <c r="D596" i="5"/>
  <c r="X595" i="5"/>
  <c r="T595" i="5"/>
  <c r="P595" i="5"/>
  <c r="L595" i="5"/>
  <c r="H595" i="5"/>
  <c r="D595" i="5"/>
  <c r="X594" i="5"/>
  <c r="T594" i="5"/>
  <c r="P594" i="5"/>
  <c r="L594" i="5"/>
  <c r="H594" i="5"/>
  <c r="D594" i="5"/>
  <c r="X593" i="5"/>
  <c r="T593" i="5"/>
  <c r="P593" i="5"/>
  <c r="L593" i="5"/>
  <c r="H593" i="5"/>
  <c r="D593" i="5"/>
  <c r="X592" i="5"/>
  <c r="T592" i="5"/>
  <c r="P592" i="5"/>
  <c r="L592" i="5"/>
  <c r="H592" i="5"/>
  <c r="D592" i="5"/>
  <c r="X591" i="5"/>
  <c r="T591" i="5"/>
  <c r="P591" i="5"/>
  <c r="L591" i="5"/>
  <c r="H591" i="5"/>
  <c r="D591" i="5"/>
  <c r="X590" i="5"/>
  <c r="T590" i="5"/>
  <c r="P590" i="5"/>
  <c r="L590" i="5"/>
  <c r="H590" i="5"/>
  <c r="D590" i="5"/>
  <c r="AA589" i="5"/>
  <c r="Z589" i="5"/>
  <c r="Y589" i="5"/>
  <c r="W589" i="5"/>
  <c r="V589" i="5"/>
  <c r="U589" i="5"/>
  <c r="S589" i="5"/>
  <c r="R589" i="5"/>
  <c r="Q589" i="5"/>
  <c r="O589" i="5"/>
  <c r="N589" i="5"/>
  <c r="M589" i="5"/>
  <c r="K589" i="5"/>
  <c r="J589" i="5"/>
  <c r="I589" i="5"/>
  <c r="G589" i="5"/>
  <c r="F589" i="5"/>
  <c r="E589" i="5"/>
  <c r="X588" i="5"/>
  <c r="T588" i="5"/>
  <c r="P588" i="5"/>
  <c r="L588" i="5"/>
  <c r="H588" i="5"/>
  <c r="D588" i="5"/>
  <c r="X587" i="5"/>
  <c r="T587" i="5"/>
  <c r="P587" i="5"/>
  <c r="L587" i="5"/>
  <c r="H587" i="5"/>
  <c r="D587" i="5"/>
  <c r="AA586" i="5"/>
  <c r="Z586" i="5"/>
  <c r="Y586" i="5"/>
  <c r="W586" i="5"/>
  <c r="V586" i="5"/>
  <c r="U586" i="5"/>
  <c r="U585" i="5" s="1"/>
  <c r="U584" i="5" s="1"/>
  <c r="S586" i="5"/>
  <c r="R586" i="5"/>
  <c r="Q586" i="5"/>
  <c r="O586" i="5"/>
  <c r="N586" i="5"/>
  <c r="M586" i="5"/>
  <c r="K586" i="5"/>
  <c r="J586" i="5"/>
  <c r="I586" i="5"/>
  <c r="G586" i="5"/>
  <c r="F586" i="5"/>
  <c r="E586" i="5"/>
  <c r="X583" i="5"/>
  <c r="T583" i="5"/>
  <c r="P583" i="5"/>
  <c r="L583" i="5"/>
  <c r="H583" i="5"/>
  <c r="D583" i="5"/>
  <c r="X582" i="5"/>
  <c r="T582" i="5"/>
  <c r="P582" i="5"/>
  <c r="L582" i="5"/>
  <c r="H582" i="5"/>
  <c r="D582" i="5"/>
  <c r="X580" i="5"/>
  <c r="T580" i="5"/>
  <c r="P580" i="5"/>
  <c r="L580" i="5"/>
  <c r="H580" i="5"/>
  <c r="D580" i="5"/>
  <c r="X579" i="5"/>
  <c r="T579" i="5"/>
  <c r="P579" i="5"/>
  <c r="L579" i="5"/>
  <c r="H579" i="5"/>
  <c r="D579" i="5"/>
  <c r="X578" i="5"/>
  <c r="T578" i="5"/>
  <c r="P578" i="5"/>
  <c r="L578" i="5"/>
  <c r="H578" i="5"/>
  <c r="D578" i="5"/>
  <c r="X577" i="5"/>
  <c r="T577" i="5"/>
  <c r="P577" i="5"/>
  <c r="L577" i="5"/>
  <c r="H577" i="5"/>
  <c r="D577" i="5"/>
  <c r="X576" i="5"/>
  <c r="T576" i="5"/>
  <c r="P576" i="5"/>
  <c r="L576" i="5"/>
  <c r="H576" i="5"/>
  <c r="D576" i="5"/>
  <c r="X575" i="5"/>
  <c r="T575" i="5"/>
  <c r="P575" i="5"/>
  <c r="L575" i="5"/>
  <c r="H575" i="5"/>
  <c r="D575" i="5"/>
  <c r="AA574" i="5"/>
  <c r="Z574" i="5"/>
  <c r="Z572" i="5" s="1"/>
  <c r="Y574" i="5"/>
  <c r="Y572" i="5" s="1"/>
  <c r="W574" i="5"/>
  <c r="W572" i="5" s="1"/>
  <c r="V574" i="5"/>
  <c r="V572" i="5" s="1"/>
  <c r="U574" i="5"/>
  <c r="S574" i="5"/>
  <c r="R574" i="5"/>
  <c r="R572" i="5" s="1"/>
  <c r="Q574" i="5"/>
  <c r="Q572" i="5" s="1"/>
  <c r="O574" i="5"/>
  <c r="O572" i="5" s="1"/>
  <c r="N574" i="5"/>
  <c r="N572" i="5" s="1"/>
  <c r="M574" i="5"/>
  <c r="M572" i="5" s="1"/>
  <c r="K574" i="5"/>
  <c r="K572" i="5" s="1"/>
  <c r="J574" i="5"/>
  <c r="J572" i="5" s="1"/>
  <c r="I574" i="5"/>
  <c r="I572" i="5" s="1"/>
  <c r="G574" i="5"/>
  <c r="G572" i="5" s="1"/>
  <c r="F574" i="5"/>
  <c r="F572" i="5" s="1"/>
  <c r="E574" i="5"/>
  <c r="X573" i="5"/>
  <c r="T573" i="5"/>
  <c r="P573" i="5"/>
  <c r="L573" i="5"/>
  <c r="H573" i="5"/>
  <c r="D573" i="5"/>
  <c r="U572" i="5"/>
  <c r="X571" i="5"/>
  <c r="T571" i="5"/>
  <c r="P571" i="5"/>
  <c r="L571" i="5"/>
  <c r="H571" i="5"/>
  <c r="D571" i="5"/>
  <c r="X570" i="5"/>
  <c r="T570" i="5"/>
  <c r="P570" i="5"/>
  <c r="L570" i="5"/>
  <c r="H570" i="5"/>
  <c r="D570" i="5"/>
  <c r="X569" i="5"/>
  <c r="T569" i="5"/>
  <c r="P569" i="5"/>
  <c r="L569" i="5"/>
  <c r="H569" i="5"/>
  <c r="D569" i="5"/>
  <c r="AA568" i="5"/>
  <c r="Z568" i="5"/>
  <c r="Y568" i="5"/>
  <c r="W568" i="5"/>
  <c r="V568" i="5"/>
  <c r="U568" i="5"/>
  <c r="S568" i="5"/>
  <c r="R568" i="5"/>
  <c r="Q568" i="5"/>
  <c r="O568" i="5"/>
  <c r="N568" i="5"/>
  <c r="M568" i="5"/>
  <c r="K568" i="5"/>
  <c r="J568" i="5"/>
  <c r="I568" i="5"/>
  <c r="G568" i="5"/>
  <c r="F568" i="5"/>
  <c r="E568" i="5"/>
  <c r="X567" i="5"/>
  <c r="T567" i="5"/>
  <c r="P567" i="5"/>
  <c r="L567" i="5"/>
  <c r="H567" i="5"/>
  <c r="D567" i="5"/>
  <c r="X566" i="5"/>
  <c r="T566" i="5"/>
  <c r="P566" i="5"/>
  <c r="L566" i="5"/>
  <c r="H566" i="5"/>
  <c r="D566" i="5"/>
  <c r="X565" i="5"/>
  <c r="T565" i="5"/>
  <c r="P565" i="5"/>
  <c r="L565" i="5"/>
  <c r="H565" i="5"/>
  <c r="D565" i="5"/>
  <c r="X564" i="5"/>
  <c r="T564" i="5"/>
  <c r="P564" i="5"/>
  <c r="L564" i="5"/>
  <c r="H564" i="5"/>
  <c r="D564" i="5"/>
  <c r="X563" i="5"/>
  <c r="T563" i="5"/>
  <c r="P563" i="5"/>
  <c r="L563" i="5"/>
  <c r="H563" i="5"/>
  <c r="D563" i="5"/>
  <c r="X562" i="5"/>
  <c r="T562" i="5"/>
  <c r="P562" i="5"/>
  <c r="L562" i="5"/>
  <c r="H562" i="5"/>
  <c r="D562" i="5"/>
  <c r="AA561" i="5"/>
  <c r="Z561" i="5"/>
  <c r="Y561" i="5"/>
  <c r="W561" i="5"/>
  <c r="V561" i="5"/>
  <c r="U561" i="5"/>
  <c r="S561" i="5"/>
  <c r="R561" i="5"/>
  <c r="Q561" i="5"/>
  <c r="O561" i="5"/>
  <c r="N561" i="5"/>
  <c r="M561" i="5"/>
  <c r="K561" i="5"/>
  <c r="J561" i="5"/>
  <c r="I561" i="5"/>
  <c r="G561" i="5"/>
  <c r="F561" i="5"/>
  <c r="E561" i="5"/>
  <c r="X559" i="5"/>
  <c r="T559" i="5"/>
  <c r="P559" i="5"/>
  <c r="L559" i="5"/>
  <c r="H559" i="5"/>
  <c r="D559" i="5"/>
  <c r="X558" i="5"/>
  <c r="T558" i="5"/>
  <c r="P558" i="5"/>
  <c r="L558" i="5"/>
  <c r="H558" i="5"/>
  <c r="D558" i="5"/>
  <c r="AA557" i="5"/>
  <c r="Z557" i="5"/>
  <c r="Y557" i="5"/>
  <c r="W557" i="5"/>
  <c r="V557" i="5"/>
  <c r="U557" i="5"/>
  <c r="S557" i="5"/>
  <c r="R557" i="5"/>
  <c r="Q557" i="5"/>
  <c r="O557" i="5"/>
  <c r="N557" i="5"/>
  <c r="M557" i="5"/>
  <c r="K557" i="5"/>
  <c r="J557" i="5"/>
  <c r="I557" i="5"/>
  <c r="G557" i="5"/>
  <c r="F557" i="5"/>
  <c r="E557" i="5"/>
  <c r="X556" i="5"/>
  <c r="T556" i="5"/>
  <c r="P556" i="5"/>
  <c r="L556" i="5"/>
  <c r="H556" i="5"/>
  <c r="D556" i="5"/>
  <c r="X555" i="5"/>
  <c r="T555" i="5"/>
  <c r="P555" i="5"/>
  <c r="L555" i="5"/>
  <c r="H555" i="5"/>
  <c r="D555" i="5"/>
  <c r="AA554" i="5"/>
  <c r="Z554" i="5"/>
  <c r="Y554" i="5"/>
  <c r="W554" i="5"/>
  <c r="V554" i="5"/>
  <c r="U554" i="5"/>
  <c r="S554" i="5"/>
  <c r="R554" i="5"/>
  <c r="Q554" i="5"/>
  <c r="O554" i="5"/>
  <c r="N554" i="5"/>
  <c r="M554" i="5"/>
  <c r="K554" i="5"/>
  <c r="J554" i="5"/>
  <c r="I554" i="5"/>
  <c r="G554" i="5"/>
  <c r="F554" i="5"/>
  <c r="E554" i="5"/>
  <c r="X553" i="5"/>
  <c r="T553" i="5"/>
  <c r="P553" i="5"/>
  <c r="L553" i="5"/>
  <c r="H553" i="5"/>
  <c r="D553" i="5"/>
  <c r="X552" i="5"/>
  <c r="T552" i="5"/>
  <c r="P552" i="5"/>
  <c r="L552" i="5"/>
  <c r="H552" i="5"/>
  <c r="D552" i="5"/>
  <c r="X551" i="5"/>
  <c r="T551" i="5"/>
  <c r="P551" i="5"/>
  <c r="L551" i="5"/>
  <c r="H551" i="5"/>
  <c r="D551" i="5"/>
  <c r="AA550" i="5"/>
  <c r="Z550" i="5"/>
  <c r="Y550" i="5"/>
  <c r="W550" i="5"/>
  <c r="V550" i="5"/>
  <c r="U550" i="5"/>
  <c r="S550" i="5"/>
  <c r="R550" i="5"/>
  <c r="Q550" i="5"/>
  <c r="O550" i="5"/>
  <c r="N550" i="5"/>
  <c r="M550" i="5"/>
  <c r="K550" i="5"/>
  <c r="J550" i="5"/>
  <c r="I550" i="5"/>
  <c r="G550" i="5"/>
  <c r="F550" i="5"/>
  <c r="E550" i="5"/>
  <c r="X548" i="5"/>
  <c r="T548" i="5"/>
  <c r="P548" i="5"/>
  <c r="L548" i="5"/>
  <c r="H548" i="5"/>
  <c r="D548" i="5"/>
  <c r="X547" i="5"/>
  <c r="T547" i="5"/>
  <c r="P547" i="5"/>
  <c r="L547" i="5"/>
  <c r="H547" i="5"/>
  <c r="D547" i="5"/>
  <c r="X546" i="5"/>
  <c r="T546" i="5"/>
  <c r="P546" i="5"/>
  <c r="L546" i="5"/>
  <c r="H546" i="5"/>
  <c r="D546" i="5"/>
  <c r="AA545" i="5"/>
  <c r="Z545" i="5"/>
  <c r="Y545" i="5"/>
  <c r="W545" i="5"/>
  <c r="V545" i="5"/>
  <c r="U545" i="5"/>
  <c r="S545" i="5"/>
  <c r="R545" i="5"/>
  <c r="Q545" i="5"/>
  <c r="O545" i="5"/>
  <c r="N545" i="5"/>
  <c r="M545" i="5"/>
  <c r="K545" i="5"/>
  <c r="J545" i="5"/>
  <c r="I545" i="5"/>
  <c r="G545" i="5"/>
  <c r="F545" i="5"/>
  <c r="E545" i="5"/>
  <c r="X544" i="5"/>
  <c r="T544" i="5"/>
  <c r="P544" i="5"/>
  <c r="L544" i="5"/>
  <c r="H544" i="5"/>
  <c r="D544" i="5"/>
  <c r="X543" i="5"/>
  <c r="T543" i="5"/>
  <c r="P543" i="5"/>
  <c r="L543" i="5"/>
  <c r="H543" i="5"/>
  <c r="D543" i="5"/>
  <c r="AA542" i="5"/>
  <c r="Z542" i="5"/>
  <c r="Y542" i="5"/>
  <c r="W542" i="5"/>
  <c r="V542" i="5"/>
  <c r="U542" i="5"/>
  <c r="S542" i="5"/>
  <c r="R542" i="5"/>
  <c r="Q542" i="5"/>
  <c r="O542" i="5"/>
  <c r="N542" i="5"/>
  <c r="M542" i="5"/>
  <c r="K542" i="5"/>
  <c r="J542" i="5"/>
  <c r="I542" i="5"/>
  <c r="G542" i="5"/>
  <c r="F542" i="5"/>
  <c r="E542" i="5"/>
  <c r="X541" i="5"/>
  <c r="T541" i="5"/>
  <c r="P541" i="5"/>
  <c r="L541" i="5"/>
  <c r="H541" i="5"/>
  <c r="D541" i="5"/>
  <c r="X540" i="5"/>
  <c r="T540" i="5"/>
  <c r="P540" i="5"/>
  <c r="L540" i="5"/>
  <c r="H540" i="5"/>
  <c r="D540" i="5"/>
  <c r="AA539" i="5"/>
  <c r="Z539" i="5"/>
  <c r="Y539" i="5"/>
  <c r="W539" i="5"/>
  <c r="V539" i="5"/>
  <c r="U539" i="5"/>
  <c r="S539" i="5"/>
  <c r="R539" i="5"/>
  <c r="Q539" i="5"/>
  <c r="O539" i="5"/>
  <c r="N539" i="5"/>
  <c r="M539" i="5"/>
  <c r="K539" i="5"/>
  <c r="J539" i="5"/>
  <c r="I539" i="5"/>
  <c r="H539" i="5" s="1"/>
  <c r="G539" i="5"/>
  <c r="F539" i="5"/>
  <c r="E539" i="5"/>
  <c r="X538" i="5"/>
  <c r="T538" i="5"/>
  <c r="P538" i="5"/>
  <c r="L538" i="5"/>
  <c r="H538" i="5"/>
  <c r="D538" i="5"/>
  <c r="X537" i="5"/>
  <c r="T537" i="5"/>
  <c r="P537" i="5"/>
  <c r="L537" i="5"/>
  <c r="H537" i="5"/>
  <c r="D537" i="5"/>
  <c r="X536" i="5"/>
  <c r="T536" i="5"/>
  <c r="P536" i="5"/>
  <c r="L536" i="5"/>
  <c r="H536" i="5"/>
  <c r="D536" i="5"/>
  <c r="AA535" i="5"/>
  <c r="Z535" i="5"/>
  <c r="Y535" i="5"/>
  <c r="W535" i="5"/>
  <c r="V535" i="5"/>
  <c r="U535" i="5"/>
  <c r="S535" i="5"/>
  <c r="R535" i="5"/>
  <c r="Q535" i="5"/>
  <c r="O535" i="5"/>
  <c r="N535" i="5"/>
  <c r="M535" i="5"/>
  <c r="K535" i="5"/>
  <c r="J535" i="5"/>
  <c r="I535" i="5"/>
  <c r="G535" i="5"/>
  <c r="F535" i="5"/>
  <c r="E535" i="5"/>
  <c r="X534" i="5"/>
  <c r="T534" i="5"/>
  <c r="P534" i="5"/>
  <c r="L534" i="5"/>
  <c r="H534" i="5"/>
  <c r="D534" i="5"/>
  <c r="X533" i="5"/>
  <c r="T533" i="5"/>
  <c r="P533" i="5"/>
  <c r="L533" i="5"/>
  <c r="H533" i="5"/>
  <c r="D533" i="5"/>
  <c r="X532" i="5"/>
  <c r="T532" i="5"/>
  <c r="P532" i="5"/>
  <c r="L532" i="5"/>
  <c r="H532" i="5"/>
  <c r="D532" i="5"/>
  <c r="AA531" i="5"/>
  <c r="Z531" i="5"/>
  <c r="Y531" i="5"/>
  <c r="W531" i="5"/>
  <c r="V531" i="5"/>
  <c r="U531" i="5"/>
  <c r="S531" i="5"/>
  <c r="R531" i="5"/>
  <c r="Q531" i="5"/>
  <c r="O531" i="5"/>
  <c r="N531" i="5"/>
  <c r="M531" i="5"/>
  <c r="K531" i="5"/>
  <c r="J531" i="5"/>
  <c r="I531" i="5"/>
  <c r="G531" i="5"/>
  <c r="F531" i="5"/>
  <c r="E531" i="5"/>
  <c r="X530" i="5"/>
  <c r="T530" i="5"/>
  <c r="P530" i="5"/>
  <c r="L530" i="5"/>
  <c r="H530" i="5"/>
  <c r="D530" i="5"/>
  <c r="X529" i="5"/>
  <c r="T529" i="5"/>
  <c r="P529" i="5"/>
  <c r="L529" i="5"/>
  <c r="H529" i="5"/>
  <c r="D529" i="5"/>
  <c r="AA528" i="5"/>
  <c r="Z528" i="5"/>
  <c r="Z527" i="5" s="1"/>
  <c r="Y528" i="5"/>
  <c r="Y527" i="5" s="1"/>
  <c r="W528" i="5"/>
  <c r="W527" i="5" s="1"/>
  <c r="V528" i="5"/>
  <c r="V527" i="5" s="1"/>
  <c r="U528" i="5"/>
  <c r="S528" i="5"/>
  <c r="S527" i="5" s="1"/>
  <c r="R528" i="5"/>
  <c r="R527" i="5" s="1"/>
  <c r="Q528" i="5"/>
  <c r="Q527" i="5" s="1"/>
  <c r="O528" i="5"/>
  <c r="O527" i="5" s="1"/>
  <c r="N528" i="5"/>
  <c r="N527" i="5" s="1"/>
  <c r="M528" i="5"/>
  <c r="M527" i="5" s="1"/>
  <c r="K528" i="5"/>
  <c r="J528" i="5"/>
  <c r="J527" i="5" s="1"/>
  <c r="I528" i="5"/>
  <c r="I527" i="5" s="1"/>
  <c r="G528" i="5"/>
  <c r="G527" i="5" s="1"/>
  <c r="F528" i="5"/>
  <c r="F527" i="5" s="1"/>
  <c r="E528" i="5"/>
  <c r="E527" i="5" s="1"/>
  <c r="X525" i="5"/>
  <c r="T525" i="5"/>
  <c r="P525" i="5"/>
  <c r="L525" i="5"/>
  <c r="H525" i="5"/>
  <c r="D525" i="5"/>
  <c r="X524" i="5"/>
  <c r="T524" i="5"/>
  <c r="P524" i="5"/>
  <c r="L524" i="5"/>
  <c r="H524" i="5"/>
  <c r="D524" i="5"/>
  <c r="X523" i="5"/>
  <c r="T523" i="5"/>
  <c r="P523" i="5"/>
  <c r="L523" i="5"/>
  <c r="H523" i="5"/>
  <c r="D523" i="5"/>
  <c r="X522" i="5"/>
  <c r="T522" i="5"/>
  <c r="P522" i="5"/>
  <c r="L522" i="5"/>
  <c r="H522" i="5"/>
  <c r="D522" i="5"/>
  <c r="AA521" i="5"/>
  <c r="Z521" i="5"/>
  <c r="Y521" i="5"/>
  <c r="W521" i="5"/>
  <c r="V521" i="5"/>
  <c r="U521" i="5"/>
  <c r="S521" i="5"/>
  <c r="R521" i="5"/>
  <c r="Q521" i="5"/>
  <c r="O521" i="5"/>
  <c r="N521" i="5"/>
  <c r="M521" i="5"/>
  <c r="K521" i="5"/>
  <c r="J521" i="5"/>
  <c r="I521" i="5"/>
  <c r="G521" i="5"/>
  <c r="F521" i="5"/>
  <c r="E521" i="5"/>
  <c r="P519" i="5"/>
  <c r="L519" i="5"/>
  <c r="H519" i="5"/>
  <c r="D519" i="5"/>
  <c r="P518" i="5"/>
  <c r="L518" i="5"/>
  <c r="H518" i="5"/>
  <c r="D518" i="5"/>
  <c r="P517" i="5"/>
  <c r="L517" i="5"/>
  <c r="H517" i="5"/>
  <c r="D517" i="5"/>
  <c r="P516" i="5"/>
  <c r="L516" i="5"/>
  <c r="H516" i="5"/>
  <c r="D516" i="5"/>
  <c r="P515" i="5"/>
  <c r="L515" i="5"/>
  <c r="H515" i="5"/>
  <c r="D515" i="5"/>
  <c r="P514" i="5"/>
  <c r="L514" i="5"/>
  <c r="H514" i="5"/>
  <c r="D514" i="5"/>
  <c r="P513" i="5"/>
  <c r="L513" i="5"/>
  <c r="H513" i="5"/>
  <c r="D513" i="5"/>
  <c r="S512" i="5"/>
  <c r="R512" i="5"/>
  <c r="Q512" i="5"/>
  <c r="O512" i="5"/>
  <c r="N512" i="5"/>
  <c r="K512" i="5"/>
  <c r="J512" i="5"/>
  <c r="I512" i="5"/>
  <c r="G512" i="5"/>
  <c r="F512" i="5"/>
  <c r="P511" i="5"/>
  <c r="L511" i="5"/>
  <c r="H511" i="5"/>
  <c r="D511" i="5"/>
  <c r="P510" i="5"/>
  <c r="L510" i="5"/>
  <c r="H510" i="5"/>
  <c r="D510" i="5"/>
  <c r="P509" i="5"/>
  <c r="L509" i="5"/>
  <c r="H509" i="5"/>
  <c r="D509" i="5"/>
  <c r="P508" i="5"/>
  <c r="L508" i="5"/>
  <c r="H508" i="5"/>
  <c r="D508" i="5"/>
  <c r="P507" i="5"/>
  <c r="L507" i="5"/>
  <c r="H507" i="5"/>
  <c r="D507" i="5"/>
  <c r="P506" i="5"/>
  <c r="L506" i="5"/>
  <c r="H506" i="5"/>
  <c r="D506" i="5"/>
  <c r="P505" i="5"/>
  <c r="L505" i="5"/>
  <c r="H505" i="5"/>
  <c r="D505" i="5"/>
  <c r="P504" i="5"/>
  <c r="L504" i="5"/>
  <c r="H504" i="5"/>
  <c r="D504" i="5"/>
  <c r="P503" i="5"/>
  <c r="L503" i="5"/>
  <c r="H503" i="5"/>
  <c r="D503" i="5"/>
  <c r="P502" i="5"/>
  <c r="L502" i="5"/>
  <c r="H502" i="5"/>
  <c r="D502" i="5"/>
  <c r="P501" i="5"/>
  <c r="L501" i="5"/>
  <c r="H501" i="5"/>
  <c r="D501" i="5"/>
  <c r="P500" i="5"/>
  <c r="L500" i="5"/>
  <c r="H500" i="5"/>
  <c r="D500" i="5"/>
  <c r="P499" i="5"/>
  <c r="L499" i="5"/>
  <c r="H499" i="5"/>
  <c r="D499" i="5"/>
  <c r="P498" i="5"/>
  <c r="L498" i="5"/>
  <c r="H498" i="5"/>
  <c r="D498" i="5"/>
  <c r="P497" i="5"/>
  <c r="L497" i="5"/>
  <c r="H497" i="5"/>
  <c r="D497" i="5"/>
  <c r="S496" i="5"/>
  <c r="S495" i="5" s="1"/>
  <c r="R496" i="5"/>
  <c r="R495" i="5" s="1"/>
  <c r="Q496" i="5"/>
  <c r="O496" i="5"/>
  <c r="O495" i="5" s="1"/>
  <c r="N496" i="5"/>
  <c r="N495" i="5" s="1"/>
  <c r="M496" i="5"/>
  <c r="M495" i="5" s="1"/>
  <c r="K496" i="5"/>
  <c r="K495" i="5" s="1"/>
  <c r="J496" i="5"/>
  <c r="J495" i="5" s="1"/>
  <c r="I496" i="5"/>
  <c r="I495" i="5" s="1"/>
  <c r="G496" i="5"/>
  <c r="F496" i="5"/>
  <c r="F495" i="5" s="1"/>
  <c r="P493" i="5"/>
  <c r="L493" i="5"/>
  <c r="H493" i="5"/>
  <c r="D493" i="5"/>
  <c r="P492" i="5"/>
  <c r="L492" i="5"/>
  <c r="H492" i="5"/>
  <c r="D492" i="5"/>
  <c r="P491" i="5"/>
  <c r="L491" i="5"/>
  <c r="H491" i="5"/>
  <c r="D491" i="5"/>
  <c r="P490" i="5"/>
  <c r="L490" i="5"/>
  <c r="H490" i="5"/>
  <c r="D490" i="5"/>
  <c r="P489" i="5"/>
  <c r="L489" i="5"/>
  <c r="H489" i="5"/>
  <c r="D489" i="5"/>
  <c r="P488" i="5"/>
  <c r="L488" i="5"/>
  <c r="H488" i="5"/>
  <c r="D488" i="5"/>
  <c r="P487" i="5"/>
  <c r="L487" i="5"/>
  <c r="H487" i="5"/>
  <c r="D487" i="5"/>
  <c r="P486" i="5"/>
  <c r="L486" i="5"/>
  <c r="H486" i="5"/>
  <c r="D486" i="5"/>
  <c r="P485" i="5"/>
  <c r="L485" i="5"/>
  <c r="H485" i="5"/>
  <c r="D485" i="5"/>
  <c r="P484" i="5"/>
  <c r="L484" i="5"/>
  <c r="H484" i="5"/>
  <c r="D484" i="5"/>
  <c r="P483" i="5"/>
  <c r="L483" i="5"/>
  <c r="H483" i="5"/>
  <c r="D483" i="5"/>
  <c r="P482" i="5"/>
  <c r="L482" i="5"/>
  <c r="H482" i="5"/>
  <c r="D482" i="5"/>
  <c r="P481" i="5"/>
  <c r="L481" i="5"/>
  <c r="H481" i="5"/>
  <c r="D481" i="5"/>
  <c r="P480" i="5"/>
  <c r="L480" i="5"/>
  <c r="H480" i="5"/>
  <c r="D480" i="5"/>
  <c r="P479" i="5"/>
  <c r="L479" i="5"/>
  <c r="H479" i="5"/>
  <c r="D479" i="5"/>
  <c r="P478" i="5"/>
  <c r="L478" i="5"/>
  <c r="H478" i="5"/>
  <c r="D478" i="5"/>
  <c r="P477" i="5"/>
  <c r="L477" i="5"/>
  <c r="H477" i="5"/>
  <c r="D477" i="5"/>
  <c r="P476" i="5"/>
  <c r="L476" i="5"/>
  <c r="H476" i="5"/>
  <c r="D476" i="5"/>
  <c r="P475" i="5"/>
  <c r="L475" i="5"/>
  <c r="H475" i="5"/>
  <c r="D475" i="5"/>
  <c r="P474" i="5"/>
  <c r="L474" i="5"/>
  <c r="H474" i="5"/>
  <c r="D474" i="5"/>
  <c r="P473" i="5"/>
  <c r="L473" i="5"/>
  <c r="H473" i="5"/>
  <c r="D473" i="5"/>
  <c r="P472" i="5"/>
  <c r="L472" i="5"/>
  <c r="H472" i="5"/>
  <c r="D472" i="5"/>
  <c r="P471" i="5"/>
  <c r="L471" i="5"/>
  <c r="H471" i="5"/>
  <c r="D471" i="5"/>
  <c r="P470" i="5"/>
  <c r="L470" i="5"/>
  <c r="H470" i="5"/>
  <c r="D470" i="5"/>
  <c r="P469" i="5"/>
  <c r="L469" i="5"/>
  <c r="H469" i="5"/>
  <c r="D469" i="5"/>
  <c r="P468" i="5"/>
  <c r="L468" i="5"/>
  <c r="H468" i="5"/>
  <c r="D468" i="5"/>
  <c r="P467" i="5"/>
  <c r="L467" i="5"/>
  <c r="H467" i="5"/>
  <c r="D467" i="5"/>
  <c r="P466" i="5"/>
  <c r="L466" i="5"/>
  <c r="H466" i="5"/>
  <c r="D466" i="5"/>
  <c r="P465" i="5"/>
  <c r="L465" i="5"/>
  <c r="H465" i="5"/>
  <c r="D465" i="5"/>
  <c r="P464" i="5"/>
  <c r="L464" i="5"/>
  <c r="H464" i="5"/>
  <c r="D464" i="5"/>
  <c r="S463" i="5"/>
  <c r="R463" i="5"/>
  <c r="Q463" i="5"/>
  <c r="O463" i="5"/>
  <c r="N463" i="5"/>
  <c r="M463" i="5"/>
  <c r="K463" i="5"/>
  <c r="J463" i="5"/>
  <c r="I463" i="5"/>
  <c r="G463" i="5"/>
  <c r="F463" i="5"/>
  <c r="P462" i="5"/>
  <c r="L462" i="5"/>
  <c r="H462" i="5"/>
  <c r="D462" i="5"/>
  <c r="P461" i="5"/>
  <c r="L461" i="5"/>
  <c r="H461" i="5"/>
  <c r="D461" i="5"/>
  <c r="P460" i="5"/>
  <c r="L460" i="5"/>
  <c r="H460" i="5"/>
  <c r="D460" i="5"/>
  <c r="P459" i="5"/>
  <c r="L459" i="5"/>
  <c r="H459" i="5"/>
  <c r="D459" i="5"/>
  <c r="P458" i="5"/>
  <c r="L458" i="5"/>
  <c r="H458" i="5"/>
  <c r="D458" i="5"/>
  <c r="P457" i="5"/>
  <c r="L457" i="5"/>
  <c r="H457" i="5"/>
  <c r="D457" i="5"/>
  <c r="P456" i="5"/>
  <c r="L456" i="5"/>
  <c r="H456" i="5"/>
  <c r="D456" i="5"/>
  <c r="S455" i="5"/>
  <c r="R455" i="5"/>
  <c r="Q455" i="5"/>
  <c r="O455" i="5"/>
  <c r="N455" i="5"/>
  <c r="M455" i="5"/>
  <c r="K455" i="5"/>
  <c r="J455" i="5"/>
  <c r="I455" i="5"/>
  <c r="G455" i="5"/>
  <c r="F455" i="5"/>
  <c r="P454" i="5"/>
  <c r="L454" i="5"/>
  <c r="H454" i="5"/>
  <c r="D454" i="5"/>
  <c r="P453" i="5"/>
  <c r="L453" i="5"/>
  <c r="H453" i="5"/>
  <c r="D453" i="5"/>
  <c r="P452" i="5"/>
  <c r="L452" i="5"/>
  <c r="H452" i="5"/>
  <c r="D452" i="5"/>
  <c r="P451" i="5"/>
  <c r="L451" i="5"/>
  <c r="H451" i="5"/>
  <c r="D451" i="5"/>
  <c r="P450" i="5"/>
  <c r="L450" i="5"/>
  <c r="H450" i="5"/>
  <c r="D450" i="5"/>
  <c r="P449" i="5"/>
  <c r="L449" i="5"/>
  <c r="H449" i="5"/>
  <c r="D449" i="5"/>
  <c r="P448" i="5"/>
  <c r="L448" i="5"/>
  <c r="H448" i="5"/>
  <c r="D448" i="5"/>
  <c r="S447" i="5"/>
  <c r="R447" i="5"/>
  <c r="Q447" i="5"/>
  <c r="O447" i="5"/>
  <c r="N447" i="5"/>
  <c r="M447" i="5"/>
  <c r="K447" i="5"/>
  <c r="K439" i="5" s="1"/>
  <c r="J447" i="5"/>
  <c r="I447" i="5"/>
  <c r="G447" i="5"/>
  <c r="F447" i="5"/>
  <c r="P446" i="5"/>
  <c r="L446" i="5"/>
  <c r="H446" i="5"/>
  <c r="D446" i="5"/>
  <c r="P445" i="5"/>
  <c r="L445" i="5"/>
  <c r="H445" i="5"/>
  <c r="D445" i="5"/>
  <c r="P444" i="5"/>
  <c r="L444" i="5"/>
  <c r="H444" i="5"/>
  <c r="D444" i="5"/>
  <c r="P443" i="5"/>
  <c r="L443" i="5"/>
  <c r="H443" i="5"/>
  <c r="D443" i="5"/>
  <c r="P442" i="5"/>
  <c r="L442" i="5"/>
  <c r="H442" i="5"/>
  <c r="D442" i="5"/>
  <c r="S441" i="5"/>
  <c r="S440" i="5" s="1"/>
  <c r="R441" i="5"/>
  <c r="R440" i="5" s="1"/>
  <c r="Q441" i="5"/>
  <c r="Q440" i="5" s="1"/>
  <c r="O441" i="5"/>
  <c r="O440" i="5" s="1"/>
  <c r="N441" i="5"/>
  <c r="N440" i="5" s="1"/>
  <c r="M441" i="5"/>
  <c r="J441" i="5"/>
  <c r="J440" i="5" s="1"/>
  <c r="G441" i="5"/>
  <c r="G440" i="5" s="1"/>
  <c r="F441" i="5"/>
  <c r="F440" i="5" s="1"/>
  <c r="E441" i="5"/>
  <c r="E440" i="5" s="1"/>
  <c r="E439" i="5" s="1"/>
  <c r="P438" i="5"/>
  <c r="L438" i="5"/>
  <c r="H438" i="5"/>
  <c r="D438" i="5"/>
  <c r="P437" i="5"/>
  <c r="L437" i="5"/>
  <c r="H437" i="5"/>
  <c r="D437" i="5"/>
  <c r="S436" i="5"/>
  <c r="R436" i="5"/>
  <c r="Q436" i="5"/>
  <c r="O436" i="5"/>
  <c r="N436" i="5"/>
  <c r="M436" i="5"/>
  <c r="K436" i="5"/>
  <c r="J436" i="5"/>
  <c r="G436" i="5"/>
  <c r="F436" i="5"/>
  <c r="E436" i="5"/>
  <c r="P435" i="5"/>
  <c r="L435" i="5"/>
  <c r="H435" i="5"/>
  <c r="D435" i="5"/>
  <c r="X35" i="5"/>
  <c r="T35" i="5"/>
  <c r="P35" i="5"/>
  <c r="L35" i="5"/>
  <c r="H35" i="5"/>
  <c r="D35" i="5"/>
  <c r="X34" i="5"/>
  <c r="T34" i="5"/>
  <c r="P34" i="5"/>
  <c r="L34" i="5"/>
  <c r="D34" i="5"/>
  <c r="X33" i="5"/>
  <c r="T33" i="5"/>
  <c r="P33" i="5"/>
  <c r="L33" i="5"/>
  <c r="H33" i="5"/>
  <c r="D33" i="5"/>
  <c r="X32" i="5"/>
  <c r="T32" i="5"/>
  <c r="P32" i="5"/>
  <c r="L32" i="5"/>
  <c r="H32" i="5"/>
  <c r="D32" i="5"/>
  <c r="AA31" i="5"/>
  <c r="Z31" i="5"/>
  <c r="Y31" i="5"/>
  <c r="W31" i="5"/>
  <c r="V31" i="5"/>
  <c r="U31" i="5"/>
  <c r="S31" i="5"/>
  <c r="R31" i="5"/>
  <c r="Q31" i="5"/>
  <c r="O31" i="5"/>
  <c r="N31" i="5"/>
  <c r="M31" i="5"/>
  <c r="K31" i="5"/>
  <c r="J31" i="5"/>
  <c r="I31" i="5"/>
  <c r="G31" i="5"/>
  <c r="F31" i="5"/>
  <c r="E31" i="5"/>
  <c r="X30" i="5"/>
  <c r="T30" i="5"/>
  <c r="P30" i="5"/>
  <c r="L30" i="5"/>
  <c r="H30" i="5"/>
  <c r="D30" i="5"/>
  <c r="X29" i="5"/>
  <c r="T29" i="5"/>
  <c r="P29" i="5"/>
  <c r="L29" i="5"/>
  <c r="H29" i="5"/>
  <c r="D29" i="5"/>
  <c r="X28" i="5"/>
  <c r="T28" i="5"/>
  <c r="P28" i="5"/>
  <c r="L28" i="5"/>
  <c r="H28" i="5"/>
  <c r="D28" i="5"/>
  <c r="AA27" i="5"/>
  <c r="AA25" i="5" s="1"/>
  <c r="Z27" i="5"/>
  <c r="Z25" i="5" s="1"/>
  <c r="Y27" i="5"/>
  <c r="Y25" i="5" s="1"/>
  <c r="W27" i="5"/>
  <c r="W25" i="5" s="1"/>
  <c r="V27" i="5"/>
  <c r="V25" i="5" s="1"/>
  <c r="U27" i="5"/>
  <c r="U25" i="5" s="1"/>
  <c r="S27" i="5"/>
  <c r="S25" i="5" s="1"/>
  <c r="R27" i="5"/>
  <c r="R25" i="5" s="1"/>
  <c r="Q27" i="5"/>
  <c r="Q25" i="5" s="1"/>
  <c r="O25" i="5"/>
  <c r="N25" i="5"/>
  <c r="K27" i="5"/>
  <c r="K25" i="5" s="1"/>
  <c r="J27" i="5"/>
  <c r="J25" i="5" s="1"/>
  <c r="I27" i="5"/>
  <c r="I25" i="5" s="1"/>
  <c r="G27" i="5"/>
  <c r="G25" i="5" s="1"/>
  <c r="F27" i="5"/>
  <c r="F25" i="5" s="1"/>
  <c r="E25" i="5"/>
  <c r="X26" i="5"/>
  <c r="T26" i="5"/>
  <c r="P26" i="5"/>
  <c r="L26" i="5"/>
  <c r="H26" i="5"/>
  <c r="D26" i="5"/>
  <c r="G37" i="5"/>
  <c r="J37" i="5"/>
  <c r="K37" i="5"/>
  <c r="R37" i="5"/>
  <c r="S37" i="5"/>
  <c r="J24" i="5" l="1"/>
  <c r="K24" i="5"/>
  <c r="P574" i="5"/>
  <c r="F585" i="5"/>
  <c r="F584" i="5" s="1"/>
  <c r="F581" i="5" s="1"/>
  <c r="X598" i="5"/>
  <c r="Z625" i="5"/>
  <c r="O642" i="5"/>
  <c r="L27" i="5"/>
  <c r="T626" i="5"/>
  <c r="Z642" i="5"/>
  <c r="H662" i="5"/>
  <c r="F494" i="5"/>
  <c r="J494" i="5"/>
  <c r="S572" i="5"/>
  <c r="P572" i="5" s="1"/>
  <c r="T608" i="5"/>
  <c r="D620" i="5"/>
  <c r="T561" i="5"/>
  <c r="L568" i="5"/>
  <c r="L436" i="5"/>
  <c r="H186" i="5"/>
  <c r="P531" i="5"/>
  <c r="T554" i="5"/>
  <c r="D612" i="5"/>
  <c r="L617" i="5"/>
  <c r="P535" i="5"/>
  <c r="H495" i="5"/>
  <c r="N439" i="5"/>
  <c r="N434" i="5" s="1"/>
  <c r="L589" i="5"/>
  <c r="L634" i="5"/>
  <c r="W642" i="5"/>
  <c r="W24" i="5"/>
  <c r="D539" i="5"/>
  <c r="P589" i="5"/>
  <c r="Y642" i="5"/>
  <c r="X642" i="5" s="1"/>
  <c r="D542" i="5"/>
  <c r="D550" i="5"/>
  <c r="Z549" i="5"/>
  <c r="X561" i="5"/>
  <c r="O585" i="5"/>
  <c r="O584" i="5" s="1"/>
  <c r="O581" i="5" s="1"/>
  <c r="X539" i="5"/>
  <c r="H542" i="5"/>
  <c r="D561" i="5"/>
  <c r="Y607" i="5"/>
  <c r="H620" i="5"/>
  <c r="AA642" i="5"/>
  <c r="L463" i="5"/>
  <c r="P586" i="5"/>
  <c r="I642" i="5"/>
  <c r="L626" i="5"/>
  <c r="P638" i="5"/>
  <c r="J642" i="5"/>
  <c r="T659" i="5"/>
  <c r="R186" i="5"/>
  <c r="P186" i="5" s="1"/>
  <c r="P214" i="5"/>
  <c r="S607" i="5"/>
  <c r="J526" i="5"/>
  <c r="F549" i="5"/>
  <c r="V549" i="5"/>
  <c r="T638" i="5"/>
  <c r="T662" i="5"/>
  <c r="D31" i="5"/>
  <c r="X31" i="5"/>
  <c r="L447" i="5"/>
  <c r="T521" i="5"/>
  <c r="O526" i="5"/>
  <c r="T528" i="5"/>
  <c r="D531" i="5"/>
  <c r="L531" i="5"/>
  <c r="D535" i="5"/>
  <c r="T542" i="5"/>
  <c r="W549" i="5"/>
  <c r="V585" i="5"/>
  <c r="V584" i="5" s="1"/>
  <c r="V581" i="5" s="1"/>
  <c r="S585" i="5"/>
  <c r="S584" i="5" s="1"/>
  <c r="S581" i="5" s="1"/>
  <c r="X589" i="5"/>
  <c r="P608" i="5"/>
  <c r="V607" i="5"/>
  <c r="P620" i="5"/>
  <c r="X634" i="5"/>
  <c r="L638" i="5"/>
  <c r="X638" i="5"/>
  <c r="F642" i="5"/>
  <c r="P653" i="5"/>
  <c r="P659" i="5"/>
  <c r="P31" i="5"/>
  <c r="D463" i="5"/>
  <c r="H521" i="5"/>
  <c r="V526" i="5"/>
  <c r="P542" i="5"/>
  <c r="H550" i="5"/>
  <c r="N549" i="5"/>
  <c r="N585" i="5"/>
  <c r="N584" i="5" s="1"/>
  <c r="N581" i="5" s="1"/>
  <c r="R585" i="5"/>
  <c r="R584" i="5" s="1"/>
  <c r="R581" i="5" s="1"/>
  <c r="G607" i="5"/>
  <c r="L620" i="5"/>
  <c r="T634" i="5"/>
  <c r="G642" i="5"/>
  <c r="L653" i="5"/>
  <c r="L659" i="5"/>
  <c r="H634" i="5"/>
  <c r="P631" i="5"/>
  <c r="P626" i="5"/>
  <c r="P521" i="5"/>
  <c r="P528" i="5"/>
  <c r="V560" i="5"/>
  <c r="Z585" i="5"/>
  <c r="Z584" i="5" s="1"/>
  <c r="D608" i="5"/>
  <c r="T612" i="5"/>
  <c r="J607" i="5"/>
  <c r="H496" i="5"/>
  <c r="Q526" i="5"/>
  <c r="X550" i="5"/>
  <c r="T557" i="5"/>
  <c r="D586" i="5"/>
  <c r="Y585" i="5"/>
  <c r="Y584" i="5" s="1"/>
  <c r="D604" i="5"/>
  <c r="F607" i="5"/>
  <c r="H617" i="5"/>
  <c r="S625" i="5"/>
  <c r="D643" i="5"/>
  <c r="H598" i="5"/>
  <c r="K494" i="5"/>
  <c r="G585" i="5"/>
  <c r="G584" i="5" s="1"/>
  <c r="G581" i="5" s="1"/>
  <c r="I607" i="5"/>
  <c r="X662" i="5"/>
  <c r="I585" i="5"/>
  <c r="I584" i="5" s="1"/>
  <c r="F24" i="5"/>
  <c r="AA24" i="5"/>
  <c r="N494" i="5"/>
  <c r="U527" i="5"/>
  <c r="U526" i="5" s="1"/>
  <c r="T526" i="5" s="1"/>
  <c r="H608" i="5"/>
  <c r="G24" i="5"/>
  <c r="O494" i="5"/>
  <c r="D554" i="5"/>
  <c r="X557" i="5"/>
  <c r="H561" i="5"/>
  <c r="H586" i="5"/>
  <c r="M607" i="5"/>
  <c r="I625" i="5"/>
  <c r="T31" i="5"/>
  <c r="D521" i="5"/>
  <c r="P545" i="5"/>
  <c r="J560" i="5"/>
  <c r="M585" i="5"/>
  <c r="T598" i="5"/>
  <c r="N607" i="5"/>
  <c r="J625" i="5"/>
  <c r="L643" i="5"/>
  <c r="D662" i="5"/>
  <c r="Z24" i="5"/>
  <c r="F526" i="5"/>
  <c r="Z526" i="5"/>
  <c r="L550" i="5"/>
  <c r="X568" i="5"/>
  <c r="K625" i="5"/>
  <c r="W560" i="5"/>
  <c r="P643" i="5"/>
  <c r="D441" i="5"/>
  <c r="D447" i="5"/>
  <c r="L557" i="5"/>
  <c r="Q585" i="5"/>
  <c r="Q584" i="5" s="1"/>
  <c r="O625" i="5"/>
  <c r="D653" i="5"/>
  <c r="Z560" i="5"/>
  <c r="Z607" i="5"/>
  <c r="G560" i="5"/>
  <c r="H638" i="5"/>
  <c r="L662" i="5"/>
  <c r="H31" i="5"/>
  <c r="H447" i="5"/>
  <c r="D545" i="5"/>
  <c r="T550" i="5"/>
  <c r="P557" i="5"/>
  <c r="H568" i="5"/>
  <c r="E585" i="5"/>
  <c r="E584" i="5" s="1"/>
  <c r="D584" i="5" s="1"/>
  <c r="T589" i="5"/>
  <c r="H600" i="5"/>
  <c r="W607" i="5"/>
  <c r="D617" i="5"/>
  <c r="V642" i="5"/>
  <c r="D626" i="5"/>
  <c r="L535" i="5"/>
  <c r="X542" i="5"/>
  <c r="H554" i="5"/>
  <c r="H572" i="5"/>
  <c r="D574" i="5"/>
  <c r="P600" i="5"/>
  <c r="P612" i="5"/>
  <c r="X617" i="5"/>
  <c r="D631" i="5"/>
  <c r="P662" i="5"/>
  <c r="G439" i="5"/>
  <c r="G434" i="5" s="1"/>
  <c r="H455" i="5"/>
  <c r="S526" i="5"/>
  <c r="F560" i="5"/>
  <c r="X574" i="5"/>
  <c r="X631" i="5"/>
  <c r="H441" i="5"/>
  <c r="P550" i="5"/>
  <c r="R494" i="5"/>
  <c r="S494" i="5"/>
  <c r="X521" i="5"/>
  <c r="T531" i="5"/>
  <c r="H545" i="5"/>
  <c r="M549" i="5"/>
  <c r="P568" i="5"/>
  <c r="X608" i="5"/>
  <c r="D512" i="5"/>
  <c r="W526" i="5"/>
  <c r="X531" i="5"/>
  <c r="L545" i="5"/>
  <c r="L554" i="5"/>
  <c r="U560" i="5"/>
  <c r="H574" i="5"/>
  <c r="P604" i="5"/>
  <c r="H631" i="5"/>
  <c r="D634" i="5"/>
  <c r="J439" i="5"/>
  <c r="J434" i="5" s="1"/>
  <c r="J433" i="5" s="1"/>
  <c r="D528" i="5"/>
  <c r="L539" i="5"/>
  <c r="S549" i="5"/>
  <c r="P554" i="5"/>
  <c r="K560" i="5"/>
  <c r="T586" i="5"/>
  <c r="X600" i="5"/>
  <c r="X612" i="5"/>
  <c r="R625" i="5"/>
  <c r="L631" i="5"/>
  <c r="S642" i="5"/>
  <c r="M642" i="5"/>
  <c r="H557" i="5"/>
  <c r="P455" i="5"/>
  <c r="R549" i="5"/>
  <c r="M560" i="5"/>
  <c r="N560" i="5"/>
  <c r="K642" i="5"/>
  <c r="F439" i="5"/>
  <c r="F434" i="5" s="1"/>
  <c r="F433" i="5" s="1"/>
  <c r="I440" i="5"/>
  <c r="I439" i="5" s="1"/>
  <c r="I434" i="5" s="1"/>
  <c r="H512" i="5"/>
  <c r="G526" i="5"/>
  <c r="X528" i="5"/>
  <c r="H531" i="5"/>
  <c r="L542" i="5"/>
  <c r="W585" i="5"/>
  <c r="W584" i="5" s="1"/>
  <c r="W581" i="5" s="1"/>
  <c r="T535" i="5"/>
  <c r="G549" i="5"/>
  <c r="AA549" i="5"/>
  <c r="L561" i="5"/>
  <c r="AA572" i="5"/>
  <c r="AA560" i="5" s="1"/>
  <c r="V625" i="5"/>
  <c r="T653" i="5"/>
  <c r="O24" i="5"/>
  <c r="X535" i="5"/>
  <c r="Q560" i="5"/>
  <c r="D589" i="5"/>
  <c r="T604" i="5"/>
  <c r="E607" i="5"/>
  <c r="O607" i="5"/>
  <c r="H612" i="5"/>
  <c r="P617" i="5"/>
  <c r="W625" i="5"/>
  <c r="X653" i="5"/>
  <c r="X659" i="5"/>
  <c r="X545" i="5"/>
  <c r="D436" i="5"/>
  <c r="S439" i="5"/>
  <c r="S434" i="5" s="1"/>
  <c r="P447" i="5"/>
  <c r="H528" i="5"/>
  <c r="P539" i="5"/>
  <c r="J549" i="5"/>
  <c r="I560" i="5"/>
  <c r="R560" i="5"/>
  <c r="X586" i="5"/>
  <c r="H589" i="5"/>
  <c r="X604" i="5"/>
  <c r="T620" i="5"/>
  <c r="Y625" i="5"/>
  <c r="D638" i="5"/>
  <c r="D659" i="5"/>
  <c r="T539" i="5"/>
  <c r="T545" i="5"/>
  <c r="K549" i="5"/>
  <c r="D557" i="5"/>
  <c r="J585" i="5"/>
  <c r="J584" i="5" s="1"/>
  <c r="J581" i="5" s="1"/>
  <c r="N625" i="5"/>
  <c r="R642" i="5"/>
  <c r="E526" i="5"/>
  <c r="N526" i="5"/>
  <c r="H535" i="5"/>
  <c r="X554" i="5"/>
  <c r="T574" i="5"/>
  <c r="L600" i="5"/>
  <c r="R607" i="5"/>
  <c r="L612" i="5"/>
  <c r="T617" i="5"/>
  <c r="F625" i="5"/>
  <c r="AA625" i="5"/>
  <c r="T631" i="5"/>
  <c r="H653" i="5"/>
  <c r="T27" i="5"/>
  <c r="L31" i="5"/>
  <c r="H463" i="5"/>
  <c r="P512" i="5"/>
  <c r="Y560" i="5"/>
  <c r="E572" i="5"/>
  <c r="D572" i="5" s="1"/>
  <c r="Q598" i="5"/>
  <c r="P598" i="5" s="1"/>
  <c r="L598" i="5"/>
  <c r="H604" i="5"/>
  <c r="U607" i="5"/>
  <c r="X620" i="5"/>
  <c r="G625" i="5"/>
  <c r="P634" i="5"/>
  <c r="T643" i="5"/>
  <c r="H659" i="5"/>
  <c r="P527" i="5"/>
  <c r="R526" i="5"/>
  <c r="T572" i="5"/>
  <c r="Y526" i="5"/>
  <c r="L572" i="5"/>
  <c r="U581" i="5"/>
  <c r="D598" i="5"/>
  <c r="I526" i="5"/>
  <c r="Z581" i="5"/>
  <c r="Z520" i="5" s="1"/>
  <c r="M526" i="5"/>
  <c r="L527" i="5"/>
  <c r="M625" i="5"/>
  <c r="Q549" i="5"/>
  <c r="L521" i="5"/>
  <c r="D527" i="5"/>
  <c r="L528" i="5"/>
  <c r="P561" i="5"/>
  <c r="D568" i="5"/>
  <c r="T568" i="5"/>
  <c r="L574" i="5"/>
  <c r="L586" i="5"/>
  <c r="L608" i="5"/>
  <c r="N642" i="5"/>
  <c r="D600" i="5"/>
  <c r="T600" i="5"/>
  <c r="H626" i="5"/>
  <c r="X626" i="5"/>
  <c r="H643" i="5"/>
  <c r="X643" i="5"/>
  <c r="E549" i="5"/>
  <c r="Q625" i="5"/>
  <c r="Q642" i="5"/>
  <c r="U549" i="5"/>
  <c r="K527" i="5"/>
  <c r="K526" i="5" s="1"/>
  <c r="AA527" i="5"/>
  <c r="AA526" i="5" s="1"/>
  <c r="I549" i="5"/>
  <c r="Y549" i="5"/>
  <c r="O560" i="5"/>
  <c r="K585" i="5"/>
  <c r="K584" i="5" s="1"/>
  <c r="K581" i="5" s="1"/>
  <c r="AA585" i="5"/>
  <c r="AA584" i="5" s="1"/>
  <c r="AA581" i="5" s="1"/>
  <c r="K607" i="5"/>
  <c r="AA607" i="5"/>
  <c r="E625" i="5"/>
  <c r="U625" i="5"/>
  <c r="E642" i="5"/>
  <c r="U642" i="5"/>
  <c r="T642" i="5" s="1"/>
  <c r="O549" i="5"/>
  <c r="Q607" i="5"/>
  <c r="P436" i="5"/>
  <c r="D455" i="5"/>
  <c r="D496" i="5"/>
  <c r="P27" i="5"/>
  <c r="D440" i="5"/>
  <c r="R24" i="5"/>
  <c r="L455" i="5"/>
  <c r="L496" i="5"/>
  <c r="L512" i="5"/>
  <c r="M25" i="5"/>
  <c r="M24" i="5" s="1"/>
  <c r="S24" i="5"/>
  <c r="L441" i="5"/>
  <c r="P463" i="5"/>
  <c r="H436" i="5"/>
  <c r="D27" i="5"/>
  <c r="V24" i="5"/>
  <c r="P496" i="5"/>
  <c r="O439" i="5"/>
  <c r="O434" i="5" s="1"/>
  <c r="O433" i="5" s="1"/>
  <c r="R439" i="5"/>
  <c r="R434" i="5" s="1"/>
  <c r="L495" i="5"/>
  <c r="M494" i="5"/>
  <c r="P440" i="5"/>
  <c r="Q439" i="5"/>
  <c r="Q434" i="5" s="1"/>
  <c r="I494" i="5"/>
  <c r="Q495" i="5"/>
  <c r="P441" i="5"/>
  <c r="M440" i="5"/>
  <c r="G495" i="5"/>
  <c r="Q24" i="5"/>
  <c r="P25" i="5"/>
  <c r="N24" i="5"/>
  <c r="D25" i="5"/>
  <c r="E24" i="5"/>
  <c r="T25" i="5"/>
  <c r="U24" i="5"/>
  <c r="X25" i="5"/>
  <c r="Y24" i="5"/>
  <c r="H25" i="5"/>
  <c r="I24" i="5"/>
  <c r="H24" i="5" s="1"/>
  <c r="H27" i="5"/>
  <c r="X27" i="5"/>
  <c r="P314" i="5"/>
  <c r="P315" i="5"/>
  <c r="T308" i="5"/>
  <c r="T309" i="5"/>
  <c r="T310" i="5"/>
  <c r="T311" i="5"/>
  <c r="T312" i="5"/>
  <c r="T313" i="5"/>
  <c r="T314" i="5"/>
  <c r="T315" i="5"/>
  <c r="P308" i="5"/>
  <c r="P309" i="5"/>
  <c r="P310" i="5"/>
  <c r="P311" i="5"/>
  <c r="P312" i="5"/>
  <c r="P313" i="5"/>
  <c r="P284" i="5"/>
  <c r="T279" i="5"/>
  <c r="T280" i="5"/>
  <c r="T281" i="5"/>
  <c r="T282" i="5"/>
  <c r="T283" i="5"/>
  <c r="T284" i="5"/>
  <c r="T285" i="5"/>
  <c r="P279" i="5"/>
  <c r="P280" i="5"/>
  <c r="P281" i="5"/>
  <c r="P282" i="5"/>
  <c r="P283" i="5"/>
  <c r="P285" i="5"/>
  <c r="P262" i="5"/>
  <c r="P261" i="5"/>
  <c r="L308" i="5"/>
  <c r="L309" i="5"/>
  <c r="L310" i="5"/>
  <c r="L311" i="5"/>
  <c r="L312" i="5"/>
  <c r="L313" i="5"/>
  <c r="L314" i="5"/>
  <c r="L315" i="5"/>
  <c r="L261" i="5"/>
  <c r="H313" i="5"/>
  <c r="H314" i="5"/>
  <c r="H315" i="5"/>
  <c r="D313" i="5"/>
  <c r="D314" i="5"/>
  <c r="D315" i="5"/>
  <c r="H308" i="5"/>
  <c r="H309" i="5"/>
  <c r="H310" i="5"/>
  <c r="H311" i="5"/>
  <c r="H312" i="5"/>
  <c r="D308" i="5"/>
  <c r="D309" i="5"/>
  <c r="D310" i="5"/>
  <c r="D311" i="5"/>
  <c r="D312" i="5"/>
  <c r="H279" i="5"/>
  <c r="H281" i="5"/>
  <c r="H282" i="5"/>
  <c r="H283" i="5"/>
  <c r="H284" i="5"/>
  <c r="D279" i="5"/>
  <c r="D280" i="5"/>
  <c r="D281" i="5"/>
  <c r="D282" i="5"/>
  <c r="D283" i="5"/>
  <c r="D284" i="5"/>
  <c r="D285" i="5"/>
  <c r="H261" i="5"/>
  <c r="D261" i="5"/>
  <c r="L159" i="5"/>
  <c r="H158" i="5"/>
  <c r="H159" i="5"/>
  <c r="D159" i="5"/>
  <c r="N125" i="5"/>
  <c r="R125" i="5"/>
  <c r="P143" i="5"/>
  <c r="P144" i="5"/>
  <c r="L143" i="5"/>
  <c r="L144" i="5"/>
  <c r="H144" i="5"/>
  <c r="H143" i="5"/>
  <c r="D143" i="5"/>
  <c r="R90" i="5"/>
  <c r="R86" i="5" s="1"/>
  <c r="S90" i="5"/>
  <c r="S86" i="5" s="1"/>
  <c r="Q90" i="5"/>
  <c r="Q86" i="5" s="1"/>
  <c r="P91" i="5"/>
  <c r="P92" i="5"/>
  <c r="P87" i="5"/>
  <c r="J90" i="5"/>
  <c r="J86" i="5" s="1"/>
  <c r="K90" i="5"/>
  <c r="K86" i="5" s="1"/>
  <c r="I90" i="5"/>
  <c r="I86" i="5" s="1"/>
  <c r="H92" i="5"/>
  <c r="H87" i="5"/>
  <c r="F90" i="5"/>
  <c r="F86" i="5" s="1"/>
  <c r="G90" i="5"/>
  <c r="G86" i="5" s="1"/>
  <c r="D91" i="5"/>
  <c r="D92" i="5"/>
  <c r="D87" i="5"/>
  <c r="S560" i="5" l="1"/>
  <c r="V520" i="5"/>
  <c r="L585" i="5"/>
  <c r="X607" i="5"/>
  <c r="H642" i="5"/>
  <c r="S433" i="5"/>
  <c r="E434" i="5"/>
  <c r="X24" i="5"/>
  <c r="P585" i="5"/>
  <c r="D585" i="5"/>
  <c r="M584" i="5"/>
  <c r="H560" i="5"/>
  <c r="L526" i="5"/>
  <c r="X560" i="5"/>
  <c r="X572" i="5"/>
  <c r="R433" i="5"/>
  <c r="D642" i="5"/>
  <c r="H607" i="5"/>
  <c r="T549" i="5"/>
  <c r="T527" i="5"/>
  <c r="N520" i="5"/>
  <c r="J520" i="5"/>
  <c r="X625" i="5"/>
  <c r="L607" i="5"/>
  <c r="T560" i="5"/>
  <c r="N433" i="5"/>
  <c r="H494" i="5"/>
  <c r="H440" i="5"/>
  <c r="P607" i="5"/>
  <c r="H549" i="5"/>
  <c r="P642" i="5"/>
  <c r="T585" i="5"/>
  <c r="T607" i="5"/>
  <c r="D526" i="5"/>
  <c r="D607" i="5"/>
  <c r="F520" i="5"/>
  <c r="H625" i="5"/>
  <c r="P625" i="5"/>
  <c r="T584" i="5"/>
  <c r="G520" i="5"/>
  <c r="D24" i="5"/>
  <c r="W520" i="5"/>
  <c r="X527" i="5"/>
  <c r="P549" i="5"/>
  <c r="L625" i="5"/>
  <c r="S520" i="5"/>
  <c r="E581" i="5"/>
  <c r="D581" i="5" s="1"/>
  <c r="L494" i="5"/>
  <c r="L642" i="5"/>
  <c r="L560" i="5"/>
  <c r="AA520" i="5"/>
  <c r="P584" i="5"/>
  <c r="R520" i="5"/>
  <c r="Q581" i="5"/>
  <c r="P581" i="5" s="1"/>
  <c r="X549" i="5"/>
  <c r="D439" i="5"/>
  <c r="E560" i="5"/>
  <c r="D560" i="5" s="1"/>
  <c r="X526" i="5"/>
  <c r="K520" i="5"/>
  <c r="X585" i="5"/>
  <c r="H527" i="5"/>
  <c r="P560" i="5"/>
  <c r="O520" i="5"/>
  <c r="H526" i="5"/>
  <c r="L25" i="5"/>
  <c r="D549" i="5"/>
  <c r="L24" i="5"/>
  <c r="P439" i="5"/>
  <c r="H439" i="5"/>
  <c r="T625" i="5"/>
  <c r="D625" i="5"/>
  <c r="T581" i="5"/>
  <c r="L549" i="5"/>
  <c r="H585" i="5"/>
  <c r="P526" i="5"/>
  <c r="H584" i="5"/>
  <c r="I581" i="5"/>
  <c r="H581" i="5" s="1"/>
  <c r="U520" i="5"/>
  <c r="T520" i="5" s="1"/>
  <c r="M581" i="5"/>
  <c r="L584" i="5"/>
  <c r="X584" i="5"/>
  <c r="Y581" i="5"/>
  <c r="X581" i="5" s="1"/>
  <c r="T24" i="5"/>
  <c r="K434" i="5"/>
  <c r="K433" i="5" s="1"/>
  <c r="P24" i="5"/>
  <c r="P495" i="5"/>
  <c r="Q494" i="5"/>
  <c r="P494" i="5" s="1"/>
  <c r="G494" i="5"/>
  <c r="D495" i="5"/>
  <c r="M439" i="5"/>
  <c r="L440" i="5"/>
  <c r="P434" i="5"/>
  <c r="I433" i="5"/>
  <c r="R18" i="5"/>
  <c r="S18" i="5"/>
  <c r="Q18" i="5"/>
  <c r="T16" i="5"/>
  <c r="J18" i="5"/>
  <c r="K18" i="5"/>
  <c r="I18" i="5"/>
  <c r="F18" i="5"/>
  <c r="G18" i="5"/>
  <c r="E18" i="5"/>
  <c r="D21" i="5"/>
  <c r="G14" i="5"/>
  <c r="O345" i="5"/>
  <c r="N345" i="5"/>
  <c r="M345" i="5"/>
  <c r="K345" i="5"/>
  <c r="J345" i="5"/>
  <c r="I345" i="5"/>
  <c r="O431" i="5"/>
  <c r="N431" i="5"/>
  <c r="M431" i="5"/>
  <c r="K431" i="5"/>
  <c r="J431" i="5"/>
  <c r="I431" i="5"/>
  <c r="H433" i="5" l="1"/>
  <c r="Q520" i="5"/>
  <c r="P520" i="5" s="1"/>
  <c r="H434" i="5"/>
  <c r="E520" i="5"/>
  <c r="D520" i="5" s="1"/>
  <c r="L581" i="5"/>
  <c r="M520" i="5"/>
  <c r="L520" i="5" s="1"/>
  <c r="I520" i="5"/>
  <c r="H520" i="5" s="1"/>
  <c r="Y520" i="5"/>
  <c r="X520" i="5" s="1"/>
  <c r="Q433" i="5"/>
  <c r="P433" i="5" s="1"/>
  <c r="L439" i="5"/>
  <c r="M434" i="5"/>
  <c r="G433" i="5"/>
  <c r="D494" i="5"/>
  <c r="E433" i="5"/>
  <c r="D434" i="5"/>
  <c r="H430" i="5"/>
  <c r="L430" i="5"/>
  <c r="H431" i="5"/>
  <c r="L431" i="5"/>
  <c r="H432" i="5"/>
  <c r="L432" i="5"/>
  <c r="L418" i="5"/>
  <c r="L419" i="5"/>
  <c r="L420" i="5"/>
  <c r="L421" i="5"/>
  <c r="L422" i="5"/>
  <c r="L423" i="5"/>
  <c r="L424" i="5"/>
  <c r="L425" i="5"/>
  <c r="L426" i="5"/>
  <c r="L427" i="5"/>
  <c r="L428" i="5"/>
  <c r="L429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L411" i="5"/>
  <c r="H407" i="5"/>
  <c r="L407" i="5"/>
  <c r="H408" i="5"/>
  <c r="L408" i="5"/>
  <c r="H409" i="5"/>
  <c r="L409" i="5"/>
  <c r="H410" i="5"/>
  <c r="L410" i="5"/>
  <c r="L400" i="5"/>
  <c r="L401" i="5"/>
  <c r="L402" i="5"/>
  <c r="L403" i="5"/>
  <c r="L404" i="5"/>
  <c r="L405" i="5"/>
  <c r="L406" i="5"/>
  <c r="H400" i="5"/>
  <c r="H401" i="5"/>
  <c r="H402" i="5"/>
  <c r="H403" i="5"/>
  <c r="H404" i="5"/>
  <c r="H405" i="5"/>
  <c r="H406" i="5"/>
  <c r="H411" i="5"/>
  <c r="H391" i="5"/>
  <c r="H392" i="5"/>
  <c r="H393" i="5"/>
  <c r="H394" i="5"/>
  <c r="H395" i="5"/>
  <c r="H396" i="5"/>
  <c r="H397" i="5"/>
  <c r="H398" i="5"/>
  <c r="H399" i="5"/>
  <c r="L375" i="5"/>
  <c r="L376" i="5"/>
  <c r="L377" i="5"/>
  <c r="L378" i="5"/>
  <c r="L379" i="5"/>
  <c r="L380" i="5"/>
  <c r="L38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398" i="5"/>
  <c r="L399" i="5"/>
  <c r="L374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F345" i="5"/>
  <c r="G345" i="5"/>
  <c r="F431" i="5"/>
  <c r="G431" i="5"/>
  <c r="E431" i="5"/>
  <c r="D432" i="5"/>
  <c r="D424" i="5"/>
  <c r="D425" i="5"/>
  <c r="D426" i="5"/>
  <c r="D427" i="5"/>
  <c r="D428" i="5"/>
  <c r="D429" i="5"/>
  <c r="D430" i="5"/>
  <c r="D419" i="5"/>
  <c r="D421" i="5"/>
  <c r="D422" i="5"/>
  <c r="D420" i="5"/>
  <c r="D418" i="5"/>
  <c r="D423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390" i="5"/>
  <c r="D391" i="5"/>
  <c r="D392" i="5"/>
  <c r="D393" i="5"/>
  <c r="D394" i="5"/>
  <c r="D395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H347" i="5"/>
  <c r="H348" i="5"/>
  <c r="E345" i="5"/>
  <c r="D347" i="5"/>
  <c r="D348" i="5"/>
  <c r="S107" i="5"/>
  <c r="R107" i="5"/>
  <c r="Q107" i="5"/>
  <c r="K107" i="5"/>
  <c r="J107" i="5"/>
  <c r="I107" i="5"/>
  <c r="E107" i="5"/>
  <c r="P122" i="5"/>
  <c r="L122" i="5"/>
  <c r="F107" i="5"/>
  <c r="G107" i="5"/>
  <c r="H122" i="5"/>
  <c r="D122" i="5"/>
  <c r="F109" i="5"/>
  <c r="D433" i="5" l="1"/>
  <c r="L434" i="5"/>
  <c r="M433" i="5"/>
  <c r="L433" i="5" s="1"/>
  <c r="D431" i="5"/>
  <c r="D345" i="5"/>
  <c r="P316" i="5"/>
  <c r="P307" i="5"/>
  <c r="S306" i="5"/>
  <c r="R306" i="5"/>
  <c r="Q306" i="5"/>
  <c r="P305" i="5"/>
  <c r="P304" i="5"/>
  <c r="S303" i="5"/>
  <c r="S302" i="5" s="1"/>
  <c r="R303" i="5"/>
  <c r="R302" i="5" s="1"/>
  <c r="Q303" i="5"/>
  <c r="P301" i="5"/>
  <c r="P300" i="5"/>
  <c r="P299" i="5"/>
  <c r="P298" i="5"/>
  <c r="S297" i="5"/>
  <c r="S296" i="5" s="1"/>
  <c r="R297" i="5"/>
  <c r="R296" i="5" s="1"/>
  <c r="Q297" i="5"/>
  <c r="P295" i="5"/>
  <c r="S294" i="5"/>
  <c r="S293" i="5" s="1"/>
  <c r="R294" i="5"/>
  <c r="R293" i="5" s="1"/>
  <c r="Q294" i="5"/>
  <c r="Q293" i="5" s="1"/>
  <c r="P292" i="5"/>
  <c r="S291" i="5"/>
  <c r="R291" i="5"/>
  <c r="Q291" i="5"/>
  <c r="P290" i="5"/>
  <c r="P289" i="5"/>
  <c r="S288" i="5"/>
  <c r="R288" i="5"/>
  <c r="Q288" i="5"/>
  <c r="P287" i="5"/>
  <c r="S286" i="5"/>
  <c r="R286" i="5"/>
  <c r="Q286" i="5"/>
  <c r="P278" i="5"/>
  <c r="P277" i="5"/>
  <c r="P276" i="5"/>
  <c r="P275" i="5"/>
  <c r="P274" i="5"/>
  <c r="P273" i="5"/>
  <c r="P272" i="5"/>
  <c r="P271" i="5"/>
  <c r="P270" i="5"/>
  <c r="P269" i="5"/>
  <c r="P268" i="5"/>
  <c r="P267" i="5"/>
  <c r="P266" i="5"/>
  <c r="P265" i="5"/>
  <c r="P264" i="5"/>
  <c r="P263" i="5"/>
  <c r="P260" i="5"/>
  <c r="P259" i="5"/>
  <c r="P258" i="5"/>
  <c r="P257" i="5"/>
  <c r="P256" i="5"/>
  <c r="P255" i="5"/>
  <c r="P253" i="5"/>
  <c r="P185" i="5"/>
  <c r="S184" i="5"/>
  <c r="R184" i="5"/>
  <c r="Q184" i="5"/>
  <c r="P183" i="5"/>
  <c r="S182" i="5"/>
  <c r="R182" i="5"/>
  <c r="Q182" i="5"/>
  <c r="P180" i="5"/>
  <c r="P178" i="5"/>
  <c r="P176" i="5"/>
  <c r="P175" i="5"/>
  <c r="S174" i="5"/>
  <c r="S169" i="5" s="1"/>
  <c r="R174" i="5"/>
  <c r="R169" i="5" s="1"/>
  <c r="Q174" i="5"/>
  <c r="Q169" i="5" s="1"/>
  <c r="P173" i="5"/>
  <c r="P172" i="5"/>
  <c r="P171" i="5"/>
  <c r="P170" i="5"/>
  <c r="P168" i="5"/>
  <c r="P167" i="5"/>
  <c r="P166" i="5"/>
  <c r="P165" i="5"/>
  <c r="S164" i="5"/>
  <c r="R164" i="5"/>
  <c r="Q164" i="5"/>
  <c r="P162" i="5"/>
  <c r="P161" i="5"/>
  <c r="S160" i="5"/>
  <c r="R160" i="5"/>
  <c r="R155" i="5" s="1"/>
  <c r="Q160" i="5"/>
  <c r="Q155" i="5" s="1"/>
  <c r="P156" i="5"/>
  <c r="S155" i="5"/>
  <c r="P154" i="5"/>
  <c r="S150" i="5"/>
  <c r="R150" i="5"/>
  <c r="Q150" i="5"/>
  <c r="P148" i="5"/>
  <c r="P147" i="5"/>
  <c r="S146" i="5"/>
  <c r="R146" i="5"/>
  <c r="R139" i="5" s="1"/>
  <c r="R138" i="5" s="1"/>
  <c r="R133" i="5" s="1"/>
  <c r="R132" i="5" s="1"/>
  <c r="Q146" i="5"/>
  <c r="P145" i="5"/>
  <c r="P142" i="5"/>
  <c r="P140" i="5"/>
  <c r="S139" i="5"/>
  <c r="S138" i="5" s="1"/>
  <c r="P136" i="5"/>
  <c r="P135" i="5"/>
  <c r="P134" i="5"/>
  <c r="S133" i="5"/>
  <c r="S132" i="5" s="1"/>
  <c r="P131" i="5"/>
  <c r="P130" i="5"/>
  <c r="P129" i="5"/>
  <c r="P128" i="5"/>
  <c r="P127" i="5"/>
  <c r="P126" i="5"/>
  <c r="S125" i="5"/>
  <c r="Q125" i="5"/>
  <c r="Q124" i="5" s="1"/>
  <c r="R124" i="5"/>
  <c r="P121" i="5"/>
  <c r="P120" i="5"/>
  <c r="P119" i="5"/>
  <c r="P118" i="5"/>
  <c r="P117" i="5"/>
  <c r="P116" i="5"/>
  <c r="P115" i="5"/>
  <c r="P114" i="5"/>
  <c r="P113" i="5"/>
  <c r="P112" i="5"/>
  <c r="P111" i="5"/>
  <c r="P110" i="5"/>
  <c r="S109" i="5"/>
  <c r="S108" i="5" s="1"/>
  <c r="R109" i="5"/>
  <c r="R108" i="5" s="1"/>
  <c r="Q109" i="5"/>
  <c r="Q108" i="5" s="1"/>
  <c r="P107" i="5"/>
  <c r="P106" i="5"/>
  <c r="S105" i="5"/>
  <c r="R105" i="5"/>
  <c r="Q105" i="5"/>
  <c r="P104" i="5"/>
  <c r="S103" i="5"/>
  <c r="R103" i="5"/>
  <c r="Q103" i="5"/>
  <c r="P102" i="5"/>
  <c r="P101" i="5"/>
  <c r="P100" i="5"/>
  <c r="S99" i="5"/>
  <c r="S98" i="5" s="1"/>
  <c r="R99" i="5"/>
  <c r="R98" i="5" s="1"/>
  <c r="Q99" i="5"/>
  <c r="Q98" i="5" s="1"/>
  <c r="P97" i="5"/>
  <c r="S96" i="5"/>
  <c r="R96" i="5"/>
  <c r="Q96" i="5"/>
  <c r="P94" i="5"/>
  <c r="P93" i="5"/>
  <c r="P90" i="5"/>
  <c r="P89" i="5"/>
  <c r="P88" i="5"/>
  <c r="P85" i="5"/>
  <c r="S84" i="5"/>
  <c r="R84" i="5"/>
  <c r="Q84" i="5"/>
  <c r="P83" i="5"/>
  <c r="P82" i="5"/>
  <c r="P81" i="5"/>
  <c r="S80" i="5"/>
  <c r="R80" i="5"/>
  <c r="Q80" i="5"/>
  <c r="P78" i="5"/>
  <c r="P76" i="5"/>
  <c r="S74" i="5"/>
  <c r="R75" i="5"/>
  <c r="R74" i="5" s="1"/>
  <c r="Q75" i="5"/>
  <c r="P73" i="5"/>
  <c r="P72" i="5"/>
  <c r="S71" i="5"/>
  <c r="R71" i="5"/>
  <c r="Q71" i="5"/>
  <c r="P70" i="5"/>
  <c r="P68" i="5"/>
  <c r="P67" i="5"/>
  <c r="P66" i="5"/>
  <c r="P65" i="5"/>
  <c r="P64" i="5"/>
  <c r="S63" i="5"/>
  <c r="R63" i="5"/>
  <c r="Q63" i="5"/>
  <c r="P62" i="5"/>
  <c r="P60" i="5"/>
  <c r="P59" i="5"/>
  <c r="P58" i="5"/>
  <c r="P57" i="5"/>
  <c r="S56" i="5"/>
  <c r="R56" i="5"/>
  <c r="Q56" i="5"/>
  <c r="P54" i="5"/>
  <c r="P53" i="5"/>
  <c r="P52" i="5"/>
  <c r="P51" i="5"/>
  <c r="P50" i="5"/>
  <c r="S49" i="5"/>
  <c r="S48" i="5" s="1"/>
  <c r="R49" i="5"/>
  <c r="R48" i="5" s="1"/>
  <c r="Q49" i="5"/>
  <c r="P47" i="5"/>
  <c r="S46" i="5"/>
  <c r="R46" i="5"/>
  <c r="R45" i="5" s="1"/>
  <c r="Q46" i="5"/>
  <c r="Q45" i="5" s="1"/>
  <c r="P44" i="5"/>
  <c r="S43" i="5"/>
  <c r="R43" i="5"/>
  <c r="Q43" i="5"/>
  <c r="P42" i="5"/>
  <c r="S41" i="5"/>
  <c r="R41" i="5"/>
  <c r="Q41" i="5"/>
  <c r="P23" i="5"/>
  <c r="P22" i="5"/>
  <c r="P20" i="5"/>
  <c r="P19" i="5"/>
  <c r="P17" i="5"/>
  <c r="P16" i="5"/>
  <c r="P15" i="5"/>
  <c r="S14" i="5"/>
  <c r="R14" i="5"/>
  <c r="Q14" i="5"/>
  <c r="P13" i="5"/>
  <c r="P12" i="5"/>
  <c r="P11" i="5"/>
  <c r="X316" i="5"/>
  <c r="X307" i="5"/>
  <c r="AA306" i="5"/>
  <c r="Z306" i="5"/>
  <c r="Y306" i="5"/>
  <c r="X305" i="5"/>
  <c r="X304" i="5"/>
  <c r="AA303" i="5"/>
  <c r="AA302" i="5" s="1"/>
  <c r="Z303" i="5"/>
  <c r="Z302" i="5" s="1"/>
  <c r="Y303" i="5"/>
  <c r="Y302" i="5" s="1"/>
  <c r="X301" i="5"/>
  <c r="X300" i="5"/>
  <c r="X299" i="5"/>
  <c r="X298" i="5"/>
  <c r="AA297" i="5"/>
  <c r="AA296" i="5" s="1"/>
  <c r="Z297" i="5"/>
  <c r="Z296" i="5" s="1"/>
  <c r="Y297" i="5"/>
  <c r="Y296" i="5" s="1"/>
  <c r="X295" i="5"/>
  <c r="AA294" i="5"/>
  <c r="AA293" i="5" s="1"/>
  <c r="Z294" i="5"/>
  <c r="Z293" i="5" s="1"/>
  <c r="Y294" i="5"/>
  <c r="X292" i="5"/>
  <c r="AA291" i="5"/>
  <c r="Z291" i="5"/>
  <c r="Y291" i="5"/>
  <c r="X290" i="5"/>
  <c r="X289" i="5"/>
  <c r="AA288" i="5"/>
  <c r="Z288" i="5"/>
  <c r="Y288" i="5"/>
  <c r="X287" i="5"/>
  <c r="AA286" i="5"/>
  <c r="Z286" i="5"/>
  <c r="Y286" i="5"/>
  <c r="X278" i="5"/>
  <c r="X277" i="5"/>
  <c r="X276" i="5"/>
  <c r="X275" i="5"/>
  <c r="X274" i="5"/>
  <c r="X273" i="5"/>
  <c r="X272" i="5"/>
  <c r="X271" i="5"/>
  <c r="X270" i="5"/>
  <c r="X269" i="5"/>
  <c r="X268" i="5"/>
  <c r="X267" i="5"/>
  <c r="X266" i="5"/>
  <c r="X265" i="5"/>
  <c r="X264" i="5"/>
  <c r="X263" i="5"/>
  <c r="X260" i="5"/>
  <c r="X259" i="5"/>
  <c r="X258" i="5"/>
  <c r="X257" i="5"/>
  <c r="X256" i="5"/>
  <c r="X255" i="5"/>
  <c r="AA254" i="5"/>
  <c r="Z254" i="5"/>
  <c r="Y254" i="5"/>
  <c r="X253" i="5"/>
  <c r="X85" i="5"/>
  <c r="X83" i="5"/>
  <c r="X82" i="5"/>
  <c r="X81" i="5"/>
  <c r="X78" i="5"/>
  <c r="X76" i="5"/>
  <c r="X73" i="5"/>
  <c r="X72" i="5"/>
  <c r="X70" i="5"/>
  <c r="X68" i="5"/>
  <c r="X67" i="5"/>
  <c r="X66" i="5"/>
  <c r="X65" i="5"/>
  <c r="X64" i="5"/>
  <c r="X62" i="5"/>
  <c r="X60" i="5"/>
  <c r="X59" i="5"/>
  <c r="X58" i="5"/>
  <c r="X57" i="5"/>
  <c r="X54" i="5"/>
  <c r="X53" i="5"/>
  <c r="X52" i="5"/>
  <c r="X51" i="5"/>
  <c r="X50" i="5"/>
  <c r="AA49" i="5"/>
  <c r="AA48" i="5" s="1"/>
  <c r="Z49" i="5"/>
  <c r="Z48" i="5" s="1"/>
  <c r="Y49" i="5"/>
  <c r="X47" i="5"/>
  <c r="X44" i="5"/>
  <c r="X42" i="5"/>
  <c r="X23" i="5"/>
  <c r="X22" i="5"/>
  <c r="X20" i="5"/>
  <c r="X19" i="5"/>
  <c r="Z18" i="5"/>
  <c r="Y18" i="5"/>
  <c r="X17" i="5"/>
  <c r="X16" i="5"/>
  <c r="X15" i="5"/>
  <c r="AA14" i="5"/>
  <c r="Z14" i="5"/>
  <c r="Y14" i="5"/>
  <c r="X13" i="5"/>
  <c r="X12" i="5"/>
  <c r="X11" i="5"/>
  <c r="L151" i="5"/>
  <c r="L152" i="5"/>
  <c r="L153" i="5"/>
  <c r="D307" i="5"/>
  <c r="H307" i="5"/>
  <c r="L307" i="5"/>
  <c r="T307" i="5"/>
  <c r="D316" i="5"/>
  <c r="H316" i="5"/>
  <c r="L316" i="5"/>
  <c r="T316" i="5"/>
  <c r="S248" i="5" l="1"/>
  <c r="S247" i="5" s="1"/>
  <c r="Y248" i="5"/>
  <c r="Z248" i="5"/>
  <c r="Z247" i="5" s="1"/>
  <c r="AA248" i="5"/>
  <c r="AA247" i="5" s="1"/>
  <c r="Q248" i="5"/>
  <c r="R248" i="5"/>
  <c r="R247" i="5" s="1"/>
  <c r="AA36" i="5"/>
  <c r="P286" i="5"/>
  <c r="X37" i="5"/>
  <c r="R40" i="5"/>
  <c r="R36" i="5" s="1"/>
  <c r="Z36" i="5"/>
  <c r="S40" i="5"/>
  <c r="AA10" i="5"/>
  <c r="Y10" i="5"/>
  <c r="X84" i="5"/>
  <c r="X291" i="5"/>
  <c r="R79" i="5"/>
  <c r="AA79" i="5"/>
  <c r="R149" i="5"/>
  <c r="Q10" i="5"/>
  <c r="P297" i="5"/>
  <c r="Z10" i="5"/>
  <c r="S10" i="5"/>
  <c r="P125" i="5"/>
  <c r="P177" i="5"/>
  <c r="Q79" i="5"/>
  <c r="AA55" i="5"/>
  <c r="P254" i="5"/>
  <c r="Z79" i="5"/>
  <c r="R10" i="5"/>
  <c r="S95" i="5"/>
  <c r="X254" i="5"/>
  <c r="X286" i="5"/>
  <c r="P18" i="5"/>
  <c r="P146" i="5"/>
  <c r="S149" i="5"/>
  <c r="P155" i="5"/>
  <c r="P49" i="5"/>
  <c r="Q48" i="5"/>
  <c r="P48" i="5" s="1"/>
  <c r="P75" i="5"/>
  <c r="Q74" i="5"/>
  <c r="Q55" i="5" s="1"/>
  <c r="Q302" i="5"/>
  <c r="P302" i="5" s="1"/>
  <c r="P303" i="5"/>
  <c r="X306" i="5"/>
  <c r="R123" i="5"/>
  <c r="P150" i="5"/>
  <c r="P160" i="5"/>
  <c r="X80" i="5"/>
  <c r="P14" i="5"/>
  <c r="S79" i="5"/>
  <c r="P169" i="5"/>
  <c r="P288" i="5"/>
  <c r="X18" i="5"/>
  <c r="X38" i="5"/>
  <c r="X41" i="5"/>
  <c r="X43" i="5"/>
  <c r="X49" i="5"/>
  <c r="X71" i="5"/>
  <c r="Z55" i="5"/>
  <c r="X288" i="5"/>
  <c r="X297" i="5"/>
  <c r="X302" i="5"/>
  <c r="P41" i="5"/>
  <c r="P43" i="5"/>
  <c r="R55" i="5"/>
  <c r="P84" i="5"/>
  <c r="P86" i="5"/>
  <c r="P103" i="5"/>
  <c r="S163" i="5"/>
  <c r="P182" i="5"/>
  <c r="P184" i="5"/>
  <c r="X14" i="5"/>
  <c r="Y79" i="5"/>
  <c r="P164" i="5"/>
  <c r="P174" i="5"/>
  <c r="P291" i="5"/>
  <c r="P306" i="5"/>
  <c r="P294" i="5"/>
  <c r="X46" i="5"/>
  <c r="X294" i="5"/>
  <c r="P63" i="5"/>
  <c r="P98" i="5"/>
  <c r="P99" i="5"/>
  <c r="X56" i="5"/>
  <c r="X45" i="5"/>
  <c r="X63" i="5"/>
  <c r="P46" i="5"/>
  <c r="P56" i="5"/>
  <c r="P71" i="5"/>
  <c r="P109" i="5"/>
  <c r="P105" i="5"/>
  <c r="R95" i="5"/>
  <c r="P96" i="5"/>
  <c r="P141" i="5"/>
  <c r="Q139" i="5"/>
  <c r="P293" i="5"/>
  <c r="S55" i="5"/>
  <c r="P108" i="5"/>
  <c r="Q95" i="5"/>
  <c r="Q296" i="5"/>
  <c r="P296" i="5" s="1"/>
  <c r="P80" i="5"/>
  <c r="Q149" i="5"/>
  <c r="Q163" i="5"/>
  <c r="R163" i="5"/>
  <c r="Q40" i="5"/>
  <c r="Q39" i="5" s="1"/>
  <c r="S45" i="5"/>
  <c r="S124" i="5"/>
  <c r="S123" i="5" s="1"/>
  <c r="X296" i="5"/>
  <c r="X74" i="5"/>
  <c r="Y55" i="5"/>
  <c r="X75" i="5"/>
  <c r="Y293" i="5"/>
  <c r="X293" i="5" s="1"/>
  <c r="X303" i="5"/>
  <c r="Y48" i="5"/>
  <c r="X48" i="5" s="1"/>
  <c r="L417" i="5"/>
  <c r="H417" i="5"/>
  <c r="L416" i="5"/>
  <c r="H416" i="5"/>
  <c r="L415" i="5"/>
  <c r="H415" i="5"/>
  <c r="L414" i="5"/>
  <c r="H414" i="5"/>
  <c r="L413" i="5"/>
  <c r="H413" i="5"/>
  <c r="O412" i="5"/>
  <c r="N412" i="5"/>
  <c r="M412" i="5"/>
  <c r="K412" i="5"/>
  <c r="J412" i="5"/>
  <c r="I412" i="5"/>
  <c r="G412" i="5"/>
  <c r="E412" i="5"/>
  <c r="L373" i="5"/>
  <c r="H373" i="5"/>
  <c r="L372" i="5"/>
  <c r="H372" i="5"/>
  <c r="L371" i="5"/>
  <c r="H371" i="5"/>
  <c r="L370" i="5"/>
  <c r="H370" i="5"/>
  <c r="H369" i="5"/>
  <c r="L368" i="5"/>
  <c r="H368" i="5"/>
  <c r="L367" i="5"/>
  <c r="H367" i="5"/>
  <c r="L366" i="5"/>
  <c r="H366" i="5"/>
  <c r="L365" i="5"/>
  <c r="H365" i="5"/>
  <c r="L364" i="5"/>
  <c r="H364" i="5"/>
  <c r="L363" i="5"/>
  <c r="H363" i="5"/>
  <c r="L362" i="5"/>
  <c r="H362" i="5"/>
  <c r="L361" i="5"/>
  <c r="H361" i="5"/>
  <c r="L360" i="5"/>
  <c r="H360" i="5"/>
  <c r="H359" i="5"/>
  <c r="L358" i="5"/>
  <c r="H358" i="5"/>
  <c r="L357" i="5"/>
  <c r="H357" i="5"/>
  <c r="L356" i="5"/>
  <c r="H356" i="5"/>
  <c r="L355" i="5"/>
  <c r="H355" i="5"/>
  <c r="L354" i="5"/>
  <c r="H354" i="5"/>
  <c r="L353" i="5"/>
  <c r="H353" i="5"/>
  <c r="H352" i="5"/>
  <c r="L351" i="5"/>
  <c r="H351" i="5"/>
  <c r="L350" i="5"/>
  <c r="H350" i="5"/>
  <c r="K349" i="5"/>
  <c r="J349" i="5"/>
  <c r="I349" i="5"/>
  <c r="G349" i="5"/>
  <c r="L346" i="5"/>
  <c r="H346" i="5"/>
  <c r="D346" i="5"/>
  <c r="W306" i="5"/>
  <c r="V306" i="5"/>
  <c r="U306" i="5"/>
  <c r="O306" i="5"/>
  <c r="N306" i="5"/>
  <c r="M306" i="5"/>
  <c r="K306" i="5"/>
  <c r="J306" i="5"/>
  <c r="I306" i="5"/>
  <c r="G306" i="5"/>
  <c r="F306" i="5"/>
  <c r="T305" i="5"/>
  <c r="L305" i="5"/>
  <c r="H305" i="5"/>
  <c r="D305" i="5"/>
  <c r="T304" i="5"/>
  <c r="L304" i="5"/>
  <c r="H304" i="5"/>
  <c r="D304" i="5"/>
  <c r="W303" i="5"/>
  <c r="W302" i="5" s="1"/>
  <c r="V303" i="5"/>
  <c r="V302" i="5" s="1"/>
  <c r="U303" i="5"/>
  <c r="K303" i="5"/>
  <c r="K302" i="5" s="1"/>
  <c r="J303" i="5"/>
  <c r="J302" i="5" s="1"/>
  <c r="I303" i="5"/>
  <c r="I302" i="5" s="1"/>
  <c r="G303" i="5"/>
  <c r="G302" i="5" s="1"/>
  <c r="F303" i="5"/>
  <c r="F302" i="5" s="1"/>
  <c r="T301" i="5"/>
  <c r="L301" i="5"/>
  <c r="H301" i="5"/>
  <c r="D301" i="5"/>
  <c r="T300" i="5"/>
  <c r="L300" i="5"/>
  <c r="H300" i="5"/>
  <c r="D300" i="5"/>
  <c r="T299" i="5"/>
  <c r="L299" i="5"/>
  <c r="H299" i="5"/>
  <c r="D299" i="5"/>
  <c r="T298" i="5"/>
  <c r="L298" i="5"/>
  <c r="H298" i="5"/>
  <c r="D298" i="5"/>
  <c r="W297" i="5"/>
  <c r="W296" i="5" s="1"/>
  <c r="V297" i="5"/>
  <c r="V296" i="5" s="1"/>
  <c r="U297" i="5"/>
  <c r="O297" i="5"/>
  <c r="O296" i="5" s="1"/>
  <c r="N297" i="5"/>
  <c r="M297" i="5"/>
  <c r="M296" i="5" s="1"/>
  <c r="K297" i="5"/>
  <c r="K296" i="5" s="1"/>
  <c r="J297" i="5"/>
  <c r="J296" i="5" s="1"/>
  <c r="I297" i="5"/>
  <c r="G297" i="5"/>
  <c r="G296" i="5" s="1"/>
  <c r="F297" i="5"/>
  <c r="F296" i="5" s="1"/>
  <c r="E297" i="5"/>
  <c r="E296" i="5" s="1"/>
  <c r="T295" i="5"/>
  <c r="L295" i="5"/>
  <c r="H295" i="5"/>
  <c r="D295" i="5"/>
  <c r="W294" i="5"/>
  <c r="W293" i="5" s="1"/>
  <c r="V294" i="5"/>
  <c r="V293" i="5" s="1"/>
  <c r="U294" i="5"/>
  <c r="U293" i="5" s="1"/>
  <c r="O294" i="5"/>
  <c r="O293" i="5" s="1"/>
  <c r="N294" i="5"/>
  <c r="N293" i="5" s="1"/>
  <c r="M294" i="5"/>
  <c r="M293" i="5" s="1"/>
  <c r="K294" i="5"/>
  <c r="K293" i="5" s="1"/>
  <c r="J294" i="5"/>
  <c r="J293" i="5" s="1"/>
  <c r="I294" i="5"/>
  <c r="I293" i="5" s="1"/>
  <c r="G294" i="5"/>
  <c r="G293" i="5" s="1"/>
  <c r="F294" i="5"/>
  <c r="F293" i="5" s="1"/>
  <c r="E294" i="5"/>
  <c r="T292" i="5"/>
  <c r="L292" i="5"/>
  <c r="H292" i="5"/>
  <c r="D292" i="5"/>
  <c r="W291" i="5"/>
  <c r="V291" i="5"/>
  <c r="U291" i="5"/>
  <c r="O291" i="5"/>
  <c r="N291" i="5"/>
  <c r="M291" i="5"/>
  <c r="K291" i="5"/>
  <c r="J291" i="5"/>
  <c r="I291" i="5"/>
  <c r="G291" i="5"/>
  <c r="F291" i="5"/>
  <c r="E291" i="5"/>
  <c r="T290" i="5"/>
  <c r="L290" i="5"/>
  <c r="H290" i="5"/>
  <c r="D290" i="5"/>
  <c r="T289" i="5"/>
  <c r="L289" i="5"/>
  <c r="H289" i="5"/>
  <c r="D289" i="5"/>
  <c r="W288" i="5"/>
  <c r="V288" i="5"/>
  <c r="U288" i="5"/>
  <c r="O288" i="5"/>
  <c r="O248" i="5" s="1"/>
  <c r="O247" i="5" s="1"/>
  <c r="N288" i="5"/>
  <c r="M288" i="5"/>
  <c r="K288" i="5"/>
  <c r="J288" i="5"/>
  <c r="I288" i="5"/>
  <c r="G288" i="5"/>
  <c r="F288" i="5"/>
  <c r="E288" i="5"/>
  <c r="T287" i="5"/>
  <c r="H287" i="5"/>
  <c r="D287" i="5"/>
  <c r="W286" i="5"/>
  <c r="V286" i="5"/>
  <c r="U286" i="5"/>
  <c r="N286" i="5"/>
  <c r="M286" i="5"/>
  <c r="M248" i="5" s="1"/>
  <c r="M247" i="5" s="1"/>
  <c r="K286" i="5"/>
  <c r="J286" i="5"/>
  <c r="I286" i="5"/>
  <c r="G286" i="5"/>
  <c r="F286" i="5"/>
  <c r="E286" i="5"/>
  <c r="T278" i="5"/>
  <c r="H278" i="5"/>
  <c r="D278" i="5"/>
  <c r="T277" i="5"/>
  <c r="L277" i="5"/>
  <c r="H277" i="5"/>
  <c r="D277" i="5"/>
  <c r="T276" i="5"/>
  <c r="L276" i="5"/>
  <c r="H276" i="5"/>
  <c r="D276" i="5"/>
  <c r="T275" i="5"/>
  <c r="L275" i="5"/>
  <c r="H275" i="5"/>
  <c r="D275" i="5"/>
  <c r="T274" i="5"/>
  <c r="L274" i="5"/>
  <c r="H274" i="5"/>
  <c r="D274" i="5"/>
  <c r="T273" i="5"/>
  <c r="L273" i="5"/>
  <c r="H273" i="5"/>
  <c r="D273" i="5"/>
  <c r="T272" i="5"/>
  <c r="L272" i="5"/>
  <c r="H272" i="5"/>
  <c r="D272" i="5"/>
  <c r="T271" i="5"/>
  <c r="L271" i="5"/>
  <c r="H271" i="5"/>
  <c r="D271" i="5"/>
  <c r="T270" i="5"/>
  <c r="L270" i="5"/>
  <c r="H270" i="5"/>
  <c r="D270" i="5"/>
  <c r="T269" i="5"/>
  <c r="L269" i="5"/>
  <c r="H269" i="5"/>
  <c r="D269" i="5"/>
  <c r="T268" i="5"/>
  <c r="L268" i="5"/>
  <c r="H268" i="5"/>
  <c r="D268" i="5"/>
  <c r="T267" i="5"/>
  <c r="L267" i="5"/>
  <c r="H267" i="5"/>
  <c r="D267" i="5"/>
  <c r="T266" i="5"/>
  <c r="L266" i="5"/>
  <c r="H266" i="5"/>
  <c r="D266" i="5"/>
  <c r="T265" i="5"/>
  <c r="L265" i="5"/>
  <c r="H265" i="5"/>
  <c r="D265" i="5"/>
  <c r="T264" i="5"/>
  <c r="L264" i="5"/>
  <c r="H264" i="5"/>
  <c r="D264" i="5"/>
  <c r="T263" i="5"/>
  <c r="L263" i="5"/>
  <c r="H263" i="5"/>
  <c r="D263" i="5"/>
  <c r="H262" i="5"/>
  <c r="D262" i="5"/>
  <c r="T260" i="5"/>
  <c r="L260" i="5"/>
  <c r="H260" i="5"/>
  <c r="D260" i="5"/>
  <c r="T259" i="5"/>
  <c r="L259" i="5"/>
  <c r="H259" i="5"/>
  <c r="D259" i="5"/>
  <c r="T258" i="5"/>
  <c r="L258" i="5"/>
  <c r="H258" i="5"/>
  <c r="D258" i="5"/>
  <c r="T257" i="5"/>
  <c r="L257" i="5"/>
  <c r="H257" i="5"/>
  <c r="D257" i="5"/>
  <c r="T256" i="5"/>
  <c r="L256" i="5"/>
  <c r="H256" i="5"/>
  <c r="D256" i="5"/>
  <c r="T255" i="5"/>
  <c r="L255" i="5"/>
  <c r="H255" i="5"/>
  <c r="D255" i="5"/>
  <c r="W254" i="5"/>
  <c r="V254" i="5"/>
  <c r="V248" i="5" s="1"/>
  <c r="V247" i="5" s="1"/>
  <c r="U254" i="5"/>
  <c r="T253" i="5"/>
  <c r="L253" i="5"/>
  <c r="H253" i="5"/>
  <c r="D253" i="5"/>
  <c r="H185" i="5"/>
  <c r="D185" i="5"/>
  <c r="K184" i="5"/>
  <c r="J184" i="5"/>
  <c r="I184" i="5"/>
  <c r="G184" i="5"/>
  <c r="F184" i="5"/>
  <c r="L183" i="5"/>
  <c r="H183" i="5"/>
  <c r="D183" i="5"/>
  <c r="O182" i="5"/>
  <c r="N182" i="5"/>
  <c r="K182" i="5"/>
  <c r="J182" i="5"/>
  <c r="G182" i="5"/>
  <c r="F182" i="5"/>
  <c r="H180" i="5"/>
  <c r="D180" i="5"/>
  <c r="H178" i="5"/>
  <c r="D178" i="5"/>
  <c r="O177" i="5"/>
  <c r="N177" i="5"/>
  <c r="K177" i="5"/>
  <c r="J177" i="5"/>
  <c r="I177" i="5"/>
  <c r="G177" i="5"/>
  <c r="F177" i="5"/>
  <c r="E177" i="5"/>
  <c r="L176" i="5"/>
  <c r="H176" i="5"/>
  <c r="D176" i="5"/>
  <c r="H175" i="5"/>
  <c r="D175" i="5"/>
  <c r="K174" i="5"/>
  <c r="K169" i="5" s="1"/>
  <c r="J174" i="5"/>
  <c r="J169" i="5" s="1"/>
  <c r="I174" i="5"/>
  <c r="I169" i="5" s="1"/>
  <c r="G174" i="5"/>
  <c r="G169" i="5" s="1"/>
  <c r="F174" i="5"/>
  <c r="F169" i="5" s="1"/>
  <c r="L173" i="5"/>
  <c r="H173" i="5"/>
  <c r="D173" i="5"/>
  <c r="D172" i="5"/>
  <c r="L171" i="5"/>
  <c r="H171" i="5"/>
  <c r="D171" i="5"/>
  <c r="H170" i="5"/>
  <c r="D170" i="5"/>
  <c r="L168" i="5"/>
  <c r="H168" i="5"/>
  <c r="D168" i="5"/>
  <c r="L167" i="5"/>
  <c r="H167" i="5"/>
  <c r="D167" i="5"/>
  <c r="L166" i="5"/>
  <c r="H166" i="5"/>
  <c r="D166" i="5"/>
  <c r="L165" i="5"/>
  <c r="H165" i="5"/>
  <c r="D165" i="5"/>
  <c r="O164" i="5"/>
  <c r="N164" i="5"/>
  <c r="K164" i="5"/>
  <c r="J164" i="5"/>
  <c r="I164" i="5"/>
  <c r="G164" i="5"/>
  <c r="F164" i="5"/>
  <c r="E164" i="5"/>
  <c r="L162" i="5"/>
  <c r="H162" i="5"/>
  <c r="D162" i="5"/>
  <c r="L161" i="5"/>
  <c r="H161" i="5"/>
  <c r="D161" i="5"/>
  <c r="O160" i="5"/>
  <c r="N160" i="5"/>
  <c r="M160" i="5"/>
  <c r="M149" i="5" s="1"/>
  <c r="K160" i="5"/>
  <c r="J160" i="5"/>
  <c r="I160" i="5"/>
  <c r="G160" i="5"/>
  <c r="F160" i="5"/>
  <c r="E160" i="5"/>
  <c r="D158" i="5"/>
  <c r="H157" i="5"/>
  <c r="D157" i="5"/>
  <c r="H156" i="5"/>
  <c r="D156" i="5"/>
  <c r="H154" i="5"/>
  <c r="D154" i="5"/>
  <c r="H153" i="5"/>
  <c r="D153" i="5"/>
  <c r="H152" i="5"/>
  <c r="D152" i="5"/>
  <c r="H151" i="5"/>
  <c r="D151" i="5"/>
  <c r="K150" i="5"/>
  <c r="J150" i="5"/>
  <c r="I150" i="5"/>
  <c r="G150" i="5"/>
  <c r="F150" i="5"/>
  <c r="E150" i="5"/>
  <c r="L148" i="5"/>
  <c r="H148" i="5"/>
  <c r="D148" i="5"/>
  <c r="H147" i="5"/>
  <c r="D147" i="5"/>
  <c r="O146" i="5"/>
  <c r="N146" i="5"/>
  <c r="M146" i="5"/>
  <c r="K146" i="5"/>
  <c r="J146" i="5"/>
  <c r="J139" i="5" s="1"/>
  <c r="J138" i="5" s="1"/>
  <c r="I146" i="5"/>
  <c r="G146" i="5"/>
  <c r="F146" i="5"/>
  <c r="F139" i="5" s="1"/>
  <c r="F138" i="5" s="1"/>
  <c r="F133" i="5" s="1"/>
  <c r="F132" i="5" s="1"/>
  <c r="E146" i="5"/>
  <c r="L145" i="5"/>
  <c r="H145" i="5"/>
  <c r="D145" i="5"/>
  <c r="L142" i="5"/>
  <c r="H142" i="5"/>
  <c r="D142" i="5"/>
  <c r="L140" i="5"/>
  <c r="H140" i="5"/>
  <c r="D140" i="5"/>
  <c r="O139" i="5"/>
  <c r="O138" i="5" s="1"/>
  <c r="K139" i="5"/>
  <c r="K138" i="5" s="1"/>
  <c r="G139" i="5"/>
  <c r="G138" i="5" s="1"/>
  <c r="L136" i="5"/>
  <c r="H136" i="5"/>
  <c r="D136" i="5"/>
  <c r="L135" i="5"/>
  <c r="H135" i="5"/>
  <c r="D135" i="5"/>
  <c r="L134" i="5"/>
  <c r="H134" i="5"/>
  <c r="D134" i="5"/>
  <c r="O133" i="5"/>
  <c r="O132" i="5" s="1"/>
  <c r="K133" i="5"/>
  <c r="K132" i="5" s="1"/>
  <c r="G133" i="5"/>
  <c r="G132" i="5" s="1"/>
  <c r="L131" i="5"/>
  <c r="H131" i="5"/>
  <c r="D131" i="5"/>
  <c r="L130" i="5"/>
  <c r="H130" i="5"/>
  <c r="D130" i="5"/>
  <c r="L129" i="5"/>
  <c r="H129" i="5"/>
  <c r="D129" i="5"/>
  <c r="L128" i="5"/>
  <c r="H128" i="5"/>
  <c r="D128" i="5"/>
  <c r="L127" i="5"/>
  <c r="H127" i="5"/>
  <c r="D127" i="5"/>
  <c r="L126" i="5"/>
  <c r="H126" i="5"/>
  <c r="D126" i="5"/>
  <c r="O125" i="5"/>
  <c r="M125" i="5"/>
  <c r="K125" i="5"/>
  <c r="J125" i="5"/>
  <c r="I125" i="5"/>
  <c r="G125" i="5"/>
  <c r="G124" i="5" s="1"/>
  <c r="F125" i="5"/>
  <c r="F124" i="5" s="1"/>
  <c r="E125" i="5"/>
  <c r="E124" i="5" s="1"/>
  <c r="N124" i="5"/>
  <c r="L121" i="5"/>
  <c r="H121" i="5"/>
  <c r="D121" i="5"/>
  <c r="L120" i="5"/>
  <c r="H120" i="5"/>
  <c r="D120" i="5"/>
  <c r="L119" i="5"/>
  <c r="H119" i="5"/>
  <c r="D119" i="5"/>
  <c r="L118" i="5"/>
  <c r="H118" i="5"/>
  <c r="D118" i="5"/>
  <c r="L117" i="5"/>
  <c r="H117" i="5"/>
  <c r="D117" i="5"/>
  <c r="L116" i="5"/>
  <c r="H116" i="5"/>
  <c r="D116" i="5"/>
  <c r="L115" i="5"/>
  <c r="H115" i="5"/>
  <c r="D115" i="5"/>
  <c r="L114" i="5"/>
  <c r="H114" i="5"/>
  <c r="D114" i="5"/>
  <c r="L113" i="5"/>
  <c r="H113" i="5"/>
  <c r="D113" i="5"/>
  <c r="L112" i="5"/>
  <c r="H112" i="5"/>
  <c r="D112" i="5"/>
  <c r="L111" i="5"/>
  <c r="H111" i="5"/>
  <c r="D111" i="5"/>
  <c r="L110" i="5"/>
  <c r="H110" i="5"/>
  <c r="D110" i="5"/>
  <c r="O109" i="5"/>
  <c r="O108" i="5" s="1"/>
  <c r="O107" i="5" s="1"/>
  <c r="N109" i="5"/>
  <c r="N108" i="5" s="1"/>
  <c r="N107" i="5" s="1"/>
  <c r="M109" i="5"/>
  <c r="M108" i="5" s="1"/>
  <c r="M107" i="5" s="1"/>
  <c r="K109" i="5"/>
  <c r="K108" i="5" s="1"/>
  <c r="J109" i="5"/>
  <c r="J108" i="5" s="1"/>
  <c r="I109" i="5"/>
  <c r="I108" i="5" s="1"/>
  <c r="G109" i="5"/>
  <c r="G108" i="5" s="1"/>
  <c r="F108" i="5"/>
  <c r="L106" i="5"/>
  <c r="H106" i="5"/>
  <c r="D106" i="5"/>
  <c r="O105" i="5"/>
  <c r="N105" i="5"/>
  <c r="K105" i="5"/>
  <c r="J105" i="5"/>
  <c r="I105" i="5"/>
  <c r="G105" i="5"/>
  <c r="F105" i="5"/>
  <c r="L104" i="5"/>
  <c r="H104" i="5"/>
  <c r="D104" i="5"/>
  <c r="O103" i="5"/>
  <c r="N103" i="5"/>
  <c r="K103" i="5"/>
  <c r="J103" i="5"/>
  <c r="I103" i="5"/>
  <c r="G103" i="5"/>
  <c r="F103" i="5"/>
  <c r="E103" i="5"/>
  <c r="L102" i="5"/>
  <c r="H102" i="5"/>
  <c r="D102" i="5"/>
  <c r="L101" i="5"/>
  <c r="H101" i="5"/>
  <c r="D101" i="5"/>
  <c r="L100" i="5"/>
  <c r="H100" i="5"/>
  <c r="D100" i="5"/>
  <c r="O99" i="5"/>
  <c r="O98" i="5" s="1"/>
  <c r="N99" i="5"/>
  <c r="N98" i="5" s="1"/>
  <c r="M99" i="5"/>
  <c r="J99" i="5"/>
  <c r="J98" i="5" s="1"/>
  <c r="I99" i="5"/>
  <c r="I98" i="5" s="1"/>
  <c r="G98" i="5"/>
  <c r="F99" i="5"/>
  <c r="F98" i="5" s="1"/>
  <c r="E99" i="5"/>
  <c r="E98" i="5" s="1"/>
  <c r="L97" i="5"/>
  <c r="H97" i="5"/>
  <c r="D97" i="5"/>
  <c r="O96" i="5"/>
  <c r="N96" i="5"/>
  <c r="M96" i="5"/>
  <c r="J96" i="5"/>
  <c r="I96" i="5"/>
  <c r="G96" i="5"/>
  <c r="F96" i="5"/>
  <c r="L94" i="5"/>
  <c r="H94" i="5"/>
  <c r="D94" i="5"/>
  <c r="L93" i="5"/>
  <c r="H93" i="5"/>
  <c r="D93" i="5"/>
  <c r="H90" i="5"/>
  <c r="D90" i="5"/>
  <c r="L89" i="5"/>
  <c r="H89" i="5"/>
  <c r="D89" i="5"/>
  <c r="L88" i="5"/>
  <c r="H88" i="5"/>
  <c r="D88" i="5"/>
  <c r="T85" i="5"/>
  <c r="L85" i="5"/>
  <c r="H85" i="5"/>
  <c r="D85" i="5"/>
  <c r="O84" i="5"/>
  <c r="N84" i="5"/>
  <c r="M84" i="5"/>
  <c r="K84" i="5"/>
  <c r="J84" i="5"/>
  <c r="I84" i="5"/>
  <c r="G84" i="5"/>
  <c r="F84" i="5"/>
  <c r="E84" i="5"/>
  <c r="T83" i="5"/>
  <c r="L83" i="5"/>
  <c r="H83" i="5"/>
  <c r="D83" i="5"/>
  <c r="T82" i="5"/>
  <c r="L82" i="5"/>
  <c r="H82" i="5"/>
  <c r="D82" i="5"/>
  <c r="T81" i="5"/>
  <c r="L81" i="5"/>
  <c r="H81" i="5"/>
  <c r="D81" i="5"/>
  <c r="O80" i="5"/>
  <c r="N80" i="5"/>
  <c r="M80" i="5"/>
  <c r="K80" i="5"/>
  <c r="J80" i="5"/>
  <c r="I80" i="5"/>
  <c r="G80" i="5"/>
  <c r="F80" i="5"/>
  <c r="E80" i="5"/>
  <c r="T78" i="5"/>
  <c r="L78" i="5"/>
  <c r="H78" i="5"/>
  <c r="D78" i="5"/>
  <c r="T76" i="5"/>
  <c r="L76" i="5"/>
  <c r="H76" i="5"/>
  <c r="D76" i="5"/>
  <c r="O75" i="5"/>
  <c r="O74" i="5" s="1"/>
  <c r="N75" i="5"/>
  <c r="N74" i="5" s="1"/>
  <c r="M75" i="5"/>
  <c r="M74" i="5" s="1"/>
  <c r="K74" i="5"/>
  <c r="J75" i="5"/>
  <c r="J74" i="5" s="1"/>
  <c r="I75" i="5"/>
  <c r="F74" i="5"/>
  <c r="E75" i="5"/>
  <c r="E74" i="5" s="1"/>
  <c r="T73" i="5"/>
  <c r="L73" i="5"/>
  <c r="H73" i="5"/>
  <c r="D73" i="5"/>
  <c r="T72" i="5"/>
  <c r="L72" i="5"/>
  <c r="H72" i="5"/>
  <c r="D72" i="5"/>
  <c r="O71" i="5"/>
  <c r="N71" i="5"/>
  <c r="M71" i="5"/>
  <c r="K71" i="5"/>
  <c r="J71" i="5"/>
  <c r="I71" i="5"/>
  <c r="G71" i="5"/>
  <c r="F71" i="5"/>
  <c r="T70" i="5"/>
  <c r="L70" i="5"/>
  <c r="H70" i="5"/>
  <c r="D70" i="5"/>
  <c r="T68" i="5"/>
  <c r="L68" i="5"/>
  <c r="H68" i="5"/>
  <c r="D68" i="5"/>
  <c r="T67" i="5"/>
  <c r="L67" i="5"/>
  <c r="H67" i="5"/>
  <c r="D67" i="5"/>
  <c r="T66" i="5"/>
  <c r="L66" i="5"/>
  <c r="H66" i="5"/>
  <c r="D66" i="5"/>
  <c r="T65" i="5"/>
  <c r="L65" i="5"/>
  <c r="H65" i="5"/>
  <c r="D65" i="5"/>
  <c r="T64" i="5"/>
  <c r="L64" i="5"/>
  <c r="H64" i="5"/>
  <c r="D64" i="5"/>
  <c r="O63" i="5"/>
  <c r="N63" i="5"/>
  <c r="M63" i="5"/>
  <c r="K63" i="5"/>
  <c r="J63" i="5"/>
  <c r="I63" i="5"/>
  <c r="G63" i="5"/>
  <c r="F63" i="5"/>
  <c r="E63" i="5"/>
  <c r="T62" i="5"/>
  <c r="L62" i="5"/>
  <c r="H62" i="5"/>
  <c r="D62" i="5"/>
  <c r="T60" i="5"/>
  <c r="L60" i="5"/>
  <c r="H60" i="5"/>
  <c r="D60" i="5"/>
  <c r="T59" i="5"/>
  <c r="L59" i="5"/>
  <c r="H59" i="5"/>
  <c r="D59" i="5"/>
  <c r="T58" i="5"/>
  <c r="L58" i="5"/>
  <c r="H58" i="5"/>
  <c r="D58" i="5"/>
  <c r="T57" i="5"/>
  <c r="L57" i="5"/>
  <c r="H57" i="5"/>
  <c r="D57" i="5"/>
  <c r="O56" i="5"/>
  <c r="N56" i="5"/>
  <c r="M56" i="5"/>
  <c r="K56" i="5"/>
  <c r="J56" i="5"/>
  <c r="I56" i="5"/>
  <c r="G56" i="5"/>
  <c r="F56" i="5"/>
  <c r="E56" i="5"/>
  <c r="T54" i="5"/>
  <c r="L54" i="5"/>
  <c r="H54" i="5"/>
  <c r="D54" i="5"/>
  <c r="T53" i="5"/>
  <c r="L53" i="5"/>
  <c r="H53" i="5"/>
  <c r="D53" i="5"/>
  <c r="T52" i="5"/>
  <c r="L52" i="5"/>
  <c r="H52" i="5"/>
  <c r="D52" i="5"/>
  <c r="T51" i="5"/>
  <c r="L51" i="5"/>
  <c r="H51" i="5"/>
  <c r="D51" i="5"/>
  <c r="T50" i="5"/>
  <c r="L50" i="5"/>
  <c r="H50" i="5"/>
  <c r="D50" i="5"/>
  <c r="W49" i="5"/>
  <c r="W48" i="5" s="1"/>
  <c r="V49" i="5"/>
  <c r="V48" i="5" s="1"/>
  <c r="U49" i="5"/>
  <c r="U48" i="5" s="1"/>
  <c r="O49" i="5"/>
  <c r="O48" i="5" s="1"/>
  <c r="N49" i="5"/>
  <c r="N48" i="5" s="1"/>
  <c r="M49" i="5"/>
  <c r="K49" i="5"/>
  <c r="K48" i="5" s="1"/>
  <c r="J49" i="5"/>
  <c r="J48" i="5" s="1"/>
  <c r="I49" i="5"/>
  <c r="G49" i="5"/>
  <c r="G48" i="5" s="1"/>
  <c r="F49" i="5"/>
  <c r="F48" i="5" s="1"/>
  <c r="E49" i="5"/>
  <c r="T47" i="5"/>
  <c r="L47" i="5"/>
  <c r="H47" i="5"/>
  <c r="D47" i="5"/>
  <c r="O46" i="5"/>
  <c r="O45" i="5" s="1"/>
  <c r="N46" i="5"/>
  <c r="N45" i="5" s="1"/>
  <c r="M46" i="5"/>
  <c r="K46" i="5"/>
  <c r="K45" i="5" s="1"/>
  <c r="J46" i="5"/>
  <c r="J45" i="5" s="1"/>
  <c r="I46" i="5"/>
  <c r="I45" i="5" s="1"/>
  <c r="G46" i="5"/>
  <c r="G45" i="5" s="1"/>
  <c r="F46" i="5"/>
  <c r="F45" i="5" s="1"/>
  <c r="E46" i="5"/>
  <c r="E45" i="5" s="1"/>
  <c r="T44" i="5"/>
  <c r="L44" i="5"/>
  <c r="H44" i="5"/>
  <c r="D44" i="5"/>
  <c r="O43" i="5"/>
  <c r="N43" i="5"/>
  <c r="M43" i="5"/>
  <c r="K43" i="5"/>
  <c r="J43" i="5"/>
  <c r="I43" i="5"/>
  <c r="G43" i="5"/>
  <c r="F43" i="5"/>
  <c r="E43" i="5"/>
  <c r="T42" i="5"/>
  <c r="L42" i="5"/>
  <c r="H42" i="5"/>
  <c r="D42" i="5"/>
  <c r="O41" i="5"/>
  <c r="N41" i="5"/>
  <c r="M41" i="5"/>
  <c r="K41" i="5"/>
  <c r="K40" i="5" s="1"/>
  <c r="J41" i="5"/>
  <c r="I41" i="5"/>
  <c r="G41" i="5"/>
  <c r="F41" i="5"/>
  <c r="F40" i="5" s="1"/>
  <c r="E41" i="5"/>
  <c r="I37" i="5"/>
  <c r="T23" i="5"/>
  <c r="L23" i="5"/>
  <c r="H23" i="5"/>
  <c r="D23" i="5"/>
  <c r="T22" i="5"/>
  <c r="L22" i="5"/>
  <c r="H22" i="5"/>
  <c r="D22" i="5"/>
  <c r="T20" i="5"/>
  <c r="L20" i="5"/>
  <c r="H20" i="5"/>
  <c r="D20" i="5"/>
  <c r="T19" i="5"/>
  <c r="L19" i="5"/>
  <c r="H19" i="5"/>
  <c r="D19" i="5"/>
  <c r="W18" i="5"/>
  <c r="V18" i="5"/>
  <c r="U18" i="5"/>
  <c r="O18" i="5"/>
  <c r="N18" i="5"/>
  <c r="M18" i="5"/>
  <c r="T17" i="5"/>
  <c r="L17" i="5"/>
  <c r="H17" i="5"/>
  <c r="D17" i="5"/>
  <c r="L16" i="5"/>
  <c r="H16" i="5"/>
  <c r="D16" i="5"/>
  <c r="T15" i="5"/>
  <c r="L15" i="5"/>
  <c r="H15" i="5"/>
  <c r="D15" i="5"/>
  <c r="W14" i="5"/>
  <c r="V14" i="5"/>
  <c r="U14" i="5"/>
  <c r="O14" i="5"/>
  <c r="N14" i="5"/>
  <c r="M14" i="5"/>
  <c r="K14" i="5"/>
  <c r="J14" i="5"/>
  <c r="I14" i="5"/>
  <c r="F14" i="5"/>
  <c r="E14" i="5"/>
  <c r="T13" i="5"/>
  <c r="L13" i="5"/>
  <c r="H13" i="5"/>
  <c r="D13" i="5"/>
  <c r="T12" i="5"/>
  <c r="L12" i="5"/>
  <c r="H12" i="5"/>
  <c r="D12" i="5"/>
  <c r="T11" i="5"/>
  <c r="L11" i="5"/>
  <c r="H11" i="5"/>
  <c r="D11" i="5"/>
  <c r="W248" i="5" l="1"/>
  <c r="W247" i="5" s="1"/>
  <c r="N248" i="5"/>
  <c r="O95" i="5"/>
  <c r="J248" i="5"/>
  <c r="J247" i="5" s="1"/>
  <c r="N95" i="5"/>
  <c r="P39" i="5"/>
  <c r="Q38" i="5"/>
  <c r="N40" i="5"/>
  <c r="N39" i="5" s="1"/>
  <c r="N38" i="5" s="1"/>
  <c r="N37" i="5" s="1"/>
  <c r="N36" i="5" s="1"/>
  <c r="F36" i="5"/>
  <c r="U248" i="5"/>
  <c r="T248" i="5" s="1"/>
  <c r="I248" i="5"/>
  <c r="K248" i="5"/>
  <c r="K247" i="5" s="1"/>
  <c r="Q247" i="5"/>
  <c r="P247" i="5" s="1"/>
  <c r="P248" i="5"/>
  <c r="E248" i="5"/>
  <c r="F248" i="5"/>
  <c r="F247" i="5" s="1"/>
  <c r="G248" i="5"/>
  <c r="G247" i="5" s="1"/>
  <c r="Y247" i="5"/>
  <c r="X247" i="5" s="1"/>
  <c r="X248" i="5"/>
  <c r="X40" i="5"/>
  <c r="E40" i="5"/>
  <c r="R664" i="5"/>
  <c r="P40" i="5"/>
  <c r="S36" i="5"/>
  <c r="T286" i="5"/>
  <c r="N79" i="5"/>
  <c r="E36" i="5"/>
  <c r="D37" i="5"/>
  <c r="O79" i="5"/>
  <c r="Y36" i="5"/>
  <c r="X36" i="5" s="1"/>
  <c r="H37" i="5"/>
  <c r="T37" i="5"/>
  <c r="H150" i="5"/>
  <c r="X10" i="5"/>
  <c r="P79" i="5"/>
  <c r="J344" i="5"/>
  <c r="K344" i="5"/>
  <c r="I344" i="5"/>
  <c r="P10" i="5"/>
  <c r="P74" i="5"/>
  <c r="P149" i="5"/>
  <c r="X55" i="5"/>
  <c r="X79" i="5"/>
  <c r="P163" i="5"/>
  <c r="P55" i="5"/>
  <c r="P95" i="5"/>
  <c r="P45" i="5"/>
  <c r="Q138" i="5"/>
  <c r="P139" i="5"/>
  <c r="P124" i="5"/>
  <c r="D71" i="5"/>
  <c r="O40" i="5"/>
  <c r="U36" i="5"/>
  <c r="I40" i="5"/>
  <c r="I36" i="5" s="1"/>
  <c r="V79" i="5"/>
  <c r="M124" i="5"/>
  <c r="K79" i="5"/>
  <c r="D302" i="5"/>
  <c r="H297" i="5"/>
  <c r="H125" i="5"/>
  <c r="K36" i="5"/>
  <c r="J95" i="5"/>
  <c r="T254" i="5"/>
  <c r="D63" i="5"/>
  <c r="H71" i="5"/>
  <c r="L75" i="5"/>
  <c r="L74" i="5" s="1"/>
  <c r="D164" i="5"/>
  <c r="F10" i="5"/>
  <c r="T43" i="5"/>
  <c r="H63" i="5"/>
  <c r="H177" i="5"/>
  <c r="D184" i="5"/>
  <c r="L56" i="5"/>
  <c r="L63" i="5"/>
  <c r="J79" i="5"/>
  <c r="M349" i="5"/>
  <c r="M344" i="5" s="1"/>
  <c r="T56" i="5"/>
  <c r="T63" i="5"/>
  <c r="D80" i="5"/>
  <c r="L302" i="5"/>
  <c r="D18" i="5"/>
  <c r="H412" i="5"/>
  <c r="I296" i="5"/>
  <c r="H296" i="5" s="1"/>
  <c r="L297" i="5"/>
  <c r="L14" i="5"/>
  <c r="K10" i="5"/>
  <c r="L108" i="5"/>
  <c r="L109" i="5"/>
  <c r="D169" i="5"/>
  <c r="H291" i="5"/>
  <c r="H56" i="5"/>
  <c r="E79" i="5"/>
  <c r="L18" i="5"/>
  <c r="F149" i="5"/>
  <c r="L99" i="5"/>
  <c r="L103" i="5"/>
  <c r="L105" i="5"/>
  <c r="K124" i="5"/>
  <c r="K123" i="5" s="1"/>
  <c r="G149" i="5"/>
  <c r="L288" i="5"/>
  <c r="V36" i="5"/>
  <c r="D124" i="5"/>
  <c r="H164" i="5"/>
  <c r="L107" i="5"/>
  <c r="G40" i="5"/>
  <c r="D125" i="5"/>
  <c r="H294" i="5"/>
  <c r="T294" i="5"/>
  <c r="O55" i="5"/>
  <c r="I95" i="5"/>
  <c r="K163" i="5"/>
  <c r="D306" i="5"/>
  <c r="J40" i="5"/>
  <c r="J36" i="5" s="1"/>
  <c r="M98" i="5"/>
  <c r="L98" i="5" s="1"/>
  <c r="M10" i="5"/>
  <c r="D14" i="5"/>
  <c r="D38" i="5"/>
  <c r="T49" i="5"/>
  <c r="W79" i="5"/>
  <c r="J124" i="5"/>
  <c r="H146" i="5"/>
  <c r="O150" i="5"/>
  <c r="H155" i="5"/>
  <c r="G163" i="5"/>
  <c r="I182" i="5"/>
  <c r="I163" i="5" s="1"/>
  <c r="D288" i="5"/>
  <c r="D291" i="5"/>
  <c r="H293" i="5"/>
  <c r="L345" i="5"/>
  <c r="H345" i="5" s="1"/>
  <c r="W10" i="5"/>
  <c r="G10" i="5"/>
  <c r="H18" i="5"/>
  <c r="T18" i="5"/>
  <c r="N55" i="5"/>
  <c r="H86" i="5"/>
  <c r="G95" i="5"/>
  <c r="J149" i="5"/>
  <c r="H98" i="5"/>
  <c r="H99" i="5"/>
  <c r="H103" i="5"/>
  <c r="H108" i="5"/>
  <c r="U55" i="5"/>
  <c r="L125" i="5"/>
  <c r="G123" i="5"/>
  <c r="D294" i="5"/>
  <c r="E293" i="5"/>
  <c r="D293" i="5" s="1"/>
  <c r="O349" i="5"/>
  <c r="O344" i="5" s="1"/>
  <c r="L71" i="5"/>
  <c r="T71" i="5"/>
  <c r="H105" i="5"/>
  <c r="H107" i="5"/>
  <c r="H109" i="5"/>
  <c r="N10" i="5"/>
  <c r="F55" i="5"/>
  <c r="U10" i="5"/>
  <c r="T41" i="5"/>
  <c r="D49" i="5"/>
  <c r="H49" i="5"/>
  <c r="I48" i="5"/>
  <c r="H48" i="5" s="1"/>
  <c r="D86" i="5"/>
  <c r="D96" i="5"/>
  <c r="E163" i="5"/>
  <c r="J10" i="5"/>
  <c r="V10" i="5"/>
  <c r="E10" i="5"/>
  <c r="I10" i="5"/>
  <c r="O10" i="5"/>
  <c r="K55" i="5"/>
  <c r="L141" i="5"/>
  <c r="N150" i="5"/>
  <c r="H43" i="5"/>
  <c r="T48" i="5"/>
  <c r="W55" i="5"/>
  <c r="J55" i="5"/>
  <c r="I79" i="5"/>
  <c r="T80" i="5"/>
  <c r="L84" i="5"/>
  <c r="L86" i="5"/>
  <c r="E95" i="5"/>
  <c r="F123" i="5"/>
  <c r="D160" i="5"/>
  <c r="I149" i="5"/>
  <c r="L294" i="5"/>
  <c r="T46" i="5"/>
  <c r="M55" i="5"/>
  <c r="H84" i="5"/>
  <c r="D286" i="5"/>
  <c r="T288" i="5"/>
  <c r="L293" i="5"/>
  <c r="T38" i="5"/>
  <c r="L41" i="5"/>
  <c r="L46" i="5"/>
  <c r="D56" i="5"/>
  <c r="G79" i="5"/>
  <c r="D84" i="5"/>
  <c r="F95" i="5"/>
  <c r="D98" i="5"/>
  <c r="D99" i="5"/>
  <c r="D103" i="5"/>
  <c r="D105" i="5"/>
  <c r="D107" i="5"/>
  <c r="D108" i="5"/>
  <c r="D109" i="5"/>
  <c r="D150" i="5"/>
  <c r="L182" i="5"/>
  <c r="T293" i="5"/>
  <c r="L303" i="5"/>
  <c r="D296" i="5"/>
  <c r="L306" i="5"/>
  <c r="D155" i="5"/>
  <c r="L160" i="5"/>
  <c r="D297" i="5"/>
  <c r="T303" i="5"/>
  <c r="T306" i="5"/>
  <c r="G344" i="5"/>
  <c r="H184" i="5"/>
  <c r="H288" i="5"/>
  <c r="L291" i="5"/>
  <c r="T14" i="5"/>
  <c r="M40" i="5"/>
  <c r="M39" i="5" s="1"/>
  <c r="D43" i="5"/>
  <c r="M45" i="5"/>
  <c r="L45" i="5" s="1"/>
  <c r="T45" i="5"/>
  <c r="E48" i="5"/>
  <c r="D48" i="5" s="1"/>
  <c r="L49" i="5"/>
  <c r="H75" i="5"/>
  <c r="I74" i="5"/>
  <c r="L80" i="5"/>
  <c r="M79" i="5"/>
  <c r="T74" i="5"/>
  <c r="D75" i="5"/>
  <c r="G74" i="5"/>
  <c r="G55" i="5" s="1"/>
  <c r="H96" i="5"/>
  <c r="K95" i="5"/>
  <c r="J133" i="5"/>
  <c r="J132" i="5" s="1"/>
  <c r="D45" i="5"/>
  <c r="H45" i="5"/>
  <c r="H14" i="5"/>
  <c r="H38" i="5"/>
  <c r="D41" i="5"/>
  <c r="L43" i="5"/>
  <c r="D46" i="5"/>
  <c r="M48" i="5"/>
  <c r="L48" i="5" s="1"/>
  <c r="E55" i="5"/>
  <c r="V55" i="5"/>
  <c r="F79" i="5"/>
  <c r="H41" i="5"/>
  <c r="H46" i="5"/>
  <c r="H141" i="5"/>
  <c r="I139" i="5"/>
  <c r="T75" i="5"/>
  <c r="H80" i="5"/>
  <c r="T84" i="5"/>
  <c r="L96" i="5"/>
  <c r="L146" i="5"/>
  <c r="O184" i="5"/>
  <c r="H286" i="5"/>
  <c r="O124" i="5"/>
  <c r="K149" i="5"/>
  <c r="L156" i="5"/>
  <c r="I124" i="5"/>
  <c r="D146" i="5"/>
  <c r="N139" i="5"/>
  <c r="N138" i="5" s="1"/>
  <c r="O174" i="5"/>
  <c r="O169" i="5" s="1"/>
  <c r="D254" i="5"/>
  <c r="E149" i="5"/>
  <c r="H160" i="5"/>
  <c r="U79" i="5"/>
  <c r="L154" i="5"/>
  <c r="F163" i="5"/>
  <c r="L164" i="5"/>
  <c r="H174" i="5"/>
  <c r="D177" i="5"/>
  <c r="H302" i="5"/>
  <c r="N296" i="5"/>
  <c r="L296" i="5" s="1"/>
  <c r="L286" i="5"/>
  <c r="T297" i="5"/>
  <c r="U296" i="5"/>
  <c r="T296" i="5" s="1"/>
  <c r="D174" i="5"/>
  <c r="D182" i="5"/>
  <c r="L177" i="5"/>
  <c r="H349" i="5"/>
  <c r="T291" i="5"/>
  <c r="U302" i="5"/>
  <c r="T302" i="5" s="1"/>
  <c r="D303" i="5"/>
  <c r="H303" i="5"/>
  <c r="H254" i="5"/>
  <c r="H306" i="5"/>
  <c r="L412" i="5"/>
  <c r="L359" i="5"/>
  <c r="N349" i="5"/>
  <c r="N344" i="5" s="1"/>
  <c r="M38" i="5" l="1"/>
  <c r="O39" i="5"/>
  <c r="O38" i="5" s="1"/>
  <c r="O37" i="5" s="1"/>
  <c r="O36" i="5" s="1"/>
  <c r="N247" i="5"/>
  <c r="L247" i="5" s="1"/>
  <c r="Q37" i="5"/>
  <c r="P38" i="5"/>
  <c r="M95" i="5"/>
  <c r="E247" i="5"/>
  <c r="D247" i="5" s="1"/>
  <c r="D248" i="5"/>
  <c r="L248" i="5"/>
  <c r="H248" i="5"/>
  <c r="I247" i="5"/>
  <c r="H247" i="5" s="1"/>
  <c r="U247" i="5"/>
  <c r="T247" i="5" s="1"/>
  <c r="L79" i="5"/>
  <c r="S664" i="5"/>
  <c r="W36" i="5"/>
  <c r="T36" i="5" s="1"/>
  <c r="K664" i="5"/>
  <c r="H36" i="5"/>
  <c r="D40" i="5"/>
  <c r="G36" i="5"/>
  <c r="D36" i="5" s="1"/>
  <c r="AA664" i="5"/>
  <c r="L158" i="5"/>
  <c r="P138" i="5"/>
  <c r="Z664" i="5"/>
  <c r="L40" i="5"/>
  <c r="H40" i="5"/>
  <c r="D149" i="5"/>
  <c r="O149" i="5"/>
  <c r="H79" i="5"/>
  <c r="T79" i="5"/>
  <c r="O163" i="5"/>
  <c r="T55" i="5"/>
  <c r="H149" i="5"/>
  <c r="L55" i="5"/>
  <c r="H95" i="5"/>
  <c r="J123" i="5"/>
  <c r="D10" i="5"/>
  <c r="L150" i="5"/>
  <c r="T10" i="5"/>
  <c r="D79" i="5"/>
  <c r="N149" i="5"/>
  <c r="H182" i="5"/>
  <c r="L10" i="5"/>
  <c r="L95" i="5"/>
  <c r="D95" i="5"/>
  <c r="D163" i="5"/>
  <c r="H10" i="5"/>
  <c r="D74" i="5"/>
  <c r="L349" i="5"/>
  <c r="T40" i="5"/>
  <c r="L344" i="5"/>
  <c r="N133" i="5"/>
  <c r="N132" i="5" s="1"/>
  <c r="N123" i="5" s="1"/>
  <c r="H124" i="5"/>
  <c r="O123" i="5"/>
  <c r="L124" i="5"/>
  <c r="H139" i="5"/>
  <c r="I138" i="5"/>
  <c r="D55" i="5"/>
  <c r="E139" i="5"/>
  <c r="D141" i="5"/>
  <c r="N184" i="5"/>
  <c r="L139" i="5"/>
  <c r="L155" i="5"/>
  <c r="H74" i="5"/>
  <c r="I55" i="5"/>
  <c r="J163" i="5"/>
  <c r="H163" i="5" s="1"/>
  <c r="H169" i="5"/>
  <c r="N174" i="5"/>
  <c r="N169" i="5" s="1"/>
  <c r="P37" i="5" l="1"/>
  <c r="Q36" i="5"/>
  <c r="P36" i="5" s="1"/>
  <c r="M37" i="5"/>
  <c r="L38" i="5"/>
  <c r="L39" i="5"/>
  <c r="J664" i="5"/>
  <c r="V664" i="5"/>
  <c r="O664" i="5"/>
  <c r="H344" i="5"/>
  <c r="Q133" i="5"/>
  <c r="P137" i="5"/>
  <c r="L149" i="5"/>
  <c r="G664" i="5"/>
  <c r="N163" i="5"/>
  <c r="N664" i="5" s="1"/>
  <c r="L138" i="5"/>
  <c r="L185" i="5"/>
  <c r="M184" i="5"/>
  <c r="L184" i="5" s="1"/>
  <c r="E138" i="5"/>
  <c r="D139" i="5"/>
  <c r="F412" i="5"/>
  <c r="H55" i="5"/>
  <c r="L175" i="5"/>
  <c r="L174" i="5"/>
  <c r="H138" i="5"/>
  <c r="L170" i="5"/>
  <c r="L37" i="5" l="1"/>
  <c r="M36" i="5"/>
  <c r="L36" i="5" s="1"/>
  <c r="P133" i="5"/>
  <c r="Q132" i="5"/>
  <c r="M163" i="5"/>
  <c r="L163" i="5" s="1"/>
  <c r="D417" i="5"/>
  <c r="D138" i="5"/>
  <c r="L137" i="5"/>
  <c r="M133" i="5"/>
  <c r="H137" i="5"/>
  <c r="I133" i="5"/>
  <c r="P132" i="5" l="1"/>
  <c r="Q123" i="5"/>
  <c r="Q664" i="5" s="1"/>
  <c r="Y664" i="5"/>
  <c r="L169" i="5"/>
  <c r="H133" i="5"/>
  <c r="I132" i="5"/>
  <c r="L133" i="5"/>
  <c r="M132" i="5"/>
  <c r="M123" i="5" s="1"/>
  <c r="E133" i="5"/>
  <c r="D137" i="5"/>
  <c r="D416" i="5"/>
  <c r="W664" i="5"/>
  <c r="P123" i="5" l="1"/>
  <c r="P664" i="5"/>
  <c r="X664" i="5"/>
  <c r="D133" i="5"/>
  <c r="E132" i="5"/>
  <c r="D415" i="5"/>
  <c r="H132" i="5"/>
  <c r="I123" i="5"/>
  <c r="I664" i="5" s="1"/>
  <c r="L132" i="5"/>
  <c r="M664" i="5"/>
  <c r="L123" i="5" l="1"/>
  <c r="H123" i="5"/>
  <c r="D132" i="5"/>
  <c r="E123" i="5"/>
  <c r="D414" i="5"/>
  <c r="U664" i="5"/>
  <c r="D123" i="5" l="1"/>
  <c r="H664" i="5"/>
  <c r="L664" i="5"/>
  <c r="D413" i="5"/>
  <c r="T664" i="5" l="1"/>
  <c r="D412" i="5"/>
  <c r="D373" i="5" l="1"/>
  <c r="D372" i="5" l="1"/>
  <c r="D371" i="5" l="1"/>
  <c r="D370" i="5" l="1"/>
  <c r="D369" i="5" l="1"/>
  <c r="D368" i="5" l="1"/>
  <c r="D367" i="5" l="1"/>
  <c r="D366" i="5" l="1"/>
  <c r="D365" i="5" l="1"/>
  <c r="D364" i="5" l="1"/>
  <c r="D363" i="5" l="1"/>
  <c r="D362" i="5" l="1"/>
  <c r="D361" i="5" l="1"/>
  <c r="D360" i="5" l="1"/>
  <c r="D359" i="5" l="1"/>
  <c r="D358" i="5" l="1"/>
  <c r="D357" i="5" l="1"/>
  <c r="D356" i="5" l="1"/>
  <c r="D355" i="5" l="1"/>
  <c r="E349" i="5"/>
  <c r="E344" i="5" s="1"/>
  <c r="E664" i="5" s="1"/>
  <c r="D354" i="5" l="1"/>
  <c r="D353" i="5" l="1"/>
  <c r="D352" i="5" l="1"/>
  <c r="D351" i="5" l="1"/>
  <c r="F349" i="5" l="1"/>
  <c r="F344" i="5" s="1"/>
  <c r="F664" i="5" s="1"/>
  <c r="D664" i="5" s="1"/>
  <c r="D350" i="5"/>
  <c r="D349" i="5" l="1"/>
  <c r="D344" i="5" l="1"/>
  <c r="P953" i="5"/>
  <c r="R953" i="5"/>
  <c r="P954" i="5"/>
  <c r="R954" i="5"/>
  <c r="P959" i="5"/>
  <c r="R959" i="5"/>
  <c r="P1399" i="5"/>
  <c r="R1399" i="5"/>
</calcChain>
</file>

<file path=xl/comments1.xml><?xml version="1.0" encoding="utf-8"?>
<comments xmlns="http://schemas.openxmlformats.org/spreadsheetml/2006/main">
  <authors>
    <author>Мусиенко Н.А.</author>
  </authors>
  <commentList>
    <comment ref="O619" authorId="0" shapeId="0">
      <text>
        <r>
          <rPr>
            <b/>
            <sz val="9"/>
            <color indexed="81"/>
            <rFont val="Tahoma"/>
            <family val="2"/>
            <charset val="204"/>
          </rPr>
          <t>Мусиенко Н.А.:</t>
        </r>
        <r>
          <rPr>
            <sz val="9"/>
            <color indexed="81"/>
            <rFont val="Tahoma"/>
            <family val="2"/>
            <charset val="204"/>
          </rPr>
          <t xml:space="preserve">
зп= 89 414*13*12 = 24 746 727,44
(в соотв с цел показ 89414 по педагогам) 
</t>
        </r>
      </text>
    </comment>
    <comment ref="W619" authorId="0" shapeId="0">
      <text>
        <r>
          <rPr>
            <b/>
            <sz val="9"/>
            <color indexed="81"/>
            <rFont val="Tahoma"/>
            <family val="2"/>
            <charset val="204"/>
          </rPr>
          <t>Мусиенко Н.А.:</t>
        </r>
        <r>
          <rPr>
            <sz val="9"/>
            <color indexed="81"/>
            <rFont val="Tahoma"/>
            <family val="2"/>
            <charset val="204"/>
          </rPr>
          <t xml:space="preserve">
зп= 89 414*13*12 = 24 746 727,44
(в соотв с цел показ 89414 по педагогам) 
</t>
        </r>
      </text>
    </comment>
    <comment ref="AA619" authorId="0" shapeId="0">
      <text>
        <r>
          <rPr>
            <b/>
            <sz val="9"/>
            <color indexed="81"/>
            <rFont val="Tahoma"/>
            <family val="2"/>
            <charset val="204"/>
          </rPr>
          <t>Мусиенко Н.А.:</t>
        </r>
        <r>
          <rPr>
            <sz val="9"/>
            <color indexed="81"/>
            <rFont val="Tahoma"/>
            <family val="2"/>
            <charset val="204"/>
          </rPr>
          <t xml:space="preserve">
зп= 89 414*13*12 = 24 746 727,44
(в соотв с цел показ 89414 по педагогам) 
</t>
        </r>
      </text>
    </comment>
  </commentList>
</comments>
</file>

<file path=xl/sharedStrings.xml><?xml version="1.0" encoding="utf-8"?>
<sst xmlns="http://schemas.openxmlformats.org/spreadsheetml/2006/main" count="3587" uniqueCount="1137">
  <si>
    <t xml:space="preserve">№ п/п </t>
  </si>
  <si>
    <t xml:space="preserve">Мероприятия муниципальной программы </t>
  </si>
  <si>
    <t xml:space="preserve">ответственный исполнитель (соисполнитель) </t>
  </si>
  <si>
    <t>2024 год</t>
  </si>
  <si>
    <t>2025 год</t>
  </si>
  <si>
    <t>предложения ответственных исполнителей МП</t>
  </si>
  <si>
    <t>всего</t>
  </si>
  <si>
    <t>ФБ</t>
  </si>
  <si>
    <t>бюджет округа</t>
  </si>
  <si>
    <t>бюджет района</t>
  </si>
  <si>
    <t>1.</t>
  </si>
  <si>
    <t xml:space="preserve">Основное мероприятие: Паспортизация объектов муниципальной собственности </t>
  </si>
  <si>
    <t>ДИЗО</t>
  </si>
  <si>
    <t>2.</t>
  </si>
  <si>
    <t>3.</t>
  </si>
  <si>
    <t>4.</t>
  </si>
  <si>
    <t>4.1.</t>
  </si>
  <si>
    <t>4.2.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</si>
  <si>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</si>
  <si>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5.</t>
  </si>
  <si>
    <t xml:space="preserve">Основное мероприятие: Финансовое и организационно-техническое обеспечение функций депимущества района </t>
  </si>
  <si>
    <t>5.1.</t>
  </si>
  <si>
    <t>5.2.</t>
  </si>
  <si>
    <t>6.</t>
  </si>
  <si>
    <t xml:space="preserve">Основное мероприятие: Ремонт объектов муниципальной собственности </t>
  </si>
  <si>
    <t>6.1</t>
  </si>
  <si>
    <t>Ремонт муниципального жилого фонда за счет средств ПТЭК</t>
  </si>
  <si>
    <t>СП Селиярово</t>
  </si>
  <si>
    <t>6.2</t>
  </si>
  <si>
    <t>Ремонт объектов муниципальной собственности</t>
  </si>
  <si>
    <t>7.</t>
  </si>
  <si>
    <t>8.</t>
  </si>
  <si>
    <t>1.1.</t>
  </si>
  <si>
    <t>1.2.</t>
  </si>
  <si>
    <t>1.3.</t>
  </si>
  <si>
    <t>1.4.</t>
  </si>
  <si>
    <t>Подпрограмма 1: «Стимулирование жилищного строительства»</t>
  </si>
  <si>
    <t>Региональный проект «Обеспечение устойчивого сокращения непригодного для проживания жилищного фонда»</t>
  </si>
  <si>
    <t>Основное мероприятие «Приобретение жилых помещений по договорам купли-продажи и (или) приобретение жилых помещений по договорам участия в долевом строительстве»</t>
  </si>
  <si>
    <t>Подпрограмма 2 «Улучшение жилищных условий отдельных категорий граждан»</t>
  </si>
  <si>
    <t>2.1.</t>
  </si>
  <si>
    <t>2.2.</t>
  </si>
  <si>
    <t>Основное мероприятие: Реализация полномочий, указанных в п. 3.1, 3.2 статьи 2 Закона Ханты-Мансийского автономного округа – Югры от 31 марта 2009 года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</t>
  </si>
  <si>
    <t>2.3.</t>
  </si>
  <si>
    <t>2.4.</t>
  </si>
  <si>
    <t>Основное мероприятие «Улучшение жилищных условий граждан, проживающих на сельских территориях»</t>
  </si>
  <si>
    <t>2.5.</t>
  </si>
  <si>
    <t>Подпрограмма 1 «Совершенствование системы распределения и перераспределения финансовых ресурсов между уровнями бюджетной системы»</t>
  </si>
  <si>
    <t>1.1.1.</t>
  </si>
  <si>
    <t>Дотации на выравнивание бюджетной обеспеченности поселений из бюджета муниципального района</t>
  </si>
  <si>
    <t>КФ</t>
  </si>
  <si>
    <t>Подпрограмма 2 «Организация бюджетного процесса в Ханты-Мансийском районе»</t>
  </si>
  <si>
    <t xml:space="preserve">Основное мероприятие «Управление резервными средствами бюджета Ханты-Мансийского района» </t>
  </si>
  <si>
    <t>2.1.1</t>
  </si>
  <si>
    <t>Резервный фонд администрации Ханты-Мансийского района</t>
  </si>
  <si>
    <t>2.2</t>
  </si>
  <si>
    <t xml:space="preserve">Основное мероприятие «Обеспечение деятельности комитета по финансам администрации Ханты-Мансийского района» </t>
  </si>
  <si>
    <t>2.2.1</t>
  </si>
  <si>
    <t>Обеспечение деятельности комитета по финансам администрации Ханты-Мансийского района</t>
  </si>
  <si>
    <t>Подпрограмма 3 «Управление муниципальным долгом Ханты-Мансийского района»</t>
  </si>
  <si>
    <t>3.1</t>
  </si>
  <si>
    <t xml:space="preserve">Основное мероприятие «Обслуживание муниципального долга Ханты-Мансийского района» </t>
  </si>
  <si>
    <t>3.1.1</t>
  </si>
  <si>
    <t>Процентные платежи по муниципальному долгу Ханты-Мансийского района</t>
  </si>
  <si>
    <t>Приобретение технических средств и программного обеспечения в органах администрации Ханты-Мансийского района</t>
  </si>
  <si>
    <t>АХМР (УИТ)</t>
  </si>
  <si>
    <t>Развитие телекоммуникационной инфраструктуры Ханты-Мансийского района</t>
  </si>
  <si>
    <t>Автоматизация, информационное и техническое обеспечение деятельности органов администрации района</t>
  </si>
  <si>
    <t>Основное мероприятие «Развитие технической и технологической основ становления информационного общества и электронного муниципалитета для перехода к цифровой экономике»</t>
  </si>
  <si>
    <t>Основное мероприятие: Совершенствование и обеспечение работы системы дополнительного профессионального образования муниципальных служащих и лиц, включенных в кадровый резерв Ханты-Мансийского района</t>
  </si>
  <si>
    <t>АХМР (отдел кадров)</t>
  </si>
  <si>
    <t xml:space="preserve">ДИЗО </t>
  </si>
  <si>
    <t>КО</t>
  </si>
  <si>
    <t>1.5.</t>
  </si>
  <si>
    <t xml:space="preserve">ДСАиЖКХ </t>
  </si>
  <si>
    <t>Основное мероприятие: Обеспечение и выполнение полномочий и функций органов Ханты-Мансийского района</t>
  </si>
  <si>
    <t>Обеспечение условий для деятельности администрации Ханты-Мансийского района</t>
  </si>
  <si>
    <t>АХМР (управление по учету и отчетности)</t>
  </si>
  <si>
    <t>Дополнительное пенсионное обеспечение за выслугу лет лицам, замещавшим муниципальные должности на постоянной основе и должности муниципальной службы в органах местного самоуправления Ханты-Мансийского района</t>
  </si>
  <si>
    <t>Ежегодные выплаты Почетным гражданам Ханты-Мансийского района</t>
  </si>
  <si>
    <t>Проведение избирательной кампании по дополнительным выборам депутатов Думы ханты-Мансийского района</t>
  </si>
  <si>
    <t xml:space="preserve">Основное мероприятие: Обеспечение надлежащих организационно-технических условий, необходимых для исполнения профессиональной служебной деятельности органов местного самоуправления Ханты-Мансийского района </t>
  </si>
  <si>
    <t>3.1.</t>
  </si>
  <si>
    <t>Обеспечение надлежащего уровня эксплуатации недвижимого имущества, управление которым возложено на муниципальное казенное учреждение Ханты-Мансийского района «Управление технического обеспечения»</t>
  </si>
  <si>
    <t>3.2.</t>
  </si>
  <si>
    <t>Организационно-техническое и финансовое обеспечение муниципального казенного учреждения Ханты-Мансийского района «Управление технического обеспечения»</t>
  </si>
  <si>
    <t>Основное мероприятие: Обеспечение выполнения отдельных государственных полномочий</t>
  </si>
  <si>
    <t xml:space="preserve">Субвенция на осуществление полномочий по государственной регистрации актов гражданского состояния в рамках государственной программы 
Ханты-Мансийского автономного округа – Югры «Развитие государственной гражданской и муниципальной службы»
</t>
  </si>
  <si>
    <t>всего:</t>
  </si>
  <si>
    <t xml:space="preserve">АХМР (отдел ЗАГС) </t>
  </si>
  <si>
    <t>СП</t>
  </si>
  <si>
    <t xml:space="preserve">Основное мероприятие: Содействие улучшению ситуации на рынке труда </t>
  </si>
  <si>
    <t>Организация оплачиваемых общественных работ</t>
  </si>
  <si>
    <t>АХМР (МАУ ОМЦ)</t>
  </si>
  <si>
    <t xml:space="preserve">Мероприятия по содействию трудоустройству граждан в рамках государственной программы «Поддержка занятости населения» </t>
  </si>
  <si>
    <t xml:space="preserve">Организационно-техническое обеспечение деятельности МАУ «ОМЦ» </t>
  </si>
  <si>
    <t xml:space="preserve">Основное мероприятие: Улучшение условий и охраны труда в Ханты-Мансийском районе </t>
  </si>
  <si>
    <t xml:space="preserve">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 </t>
  </si>
  <si>
    <t xml:space="preserve">Региональный проект «Создание условий для легкого старта и комфортного ведения бизнеса» </t>
  </si>
  <si>
    <t>АХМР (КЭП)</t>
  </si>
  <si>
    <t xml:space="preserve">Региональный проект «Акселерация субъектов малого и среднего предпринимательства» </t>
  </si>
  <si>
    <t xml:space="preserve">Основное мероприятие: «Содействие развитию малого и среднего предпринимательства в Ханты-Мансийском районе» </t>
  </si>
  <si>
    <t>АХМР</t>
  </si>
  <si>
    <t>Основное мероприятие: Повышение уровня информирования субъектов предпринимательства</t>
  </si>
  <si>
    <t>9.</t>
  </si>
  <si>
    <t>Подпрограмма 1 «Развитие отрасли растениеводства»</t>
  </si>
  <si>
    <t>Основное мероприятие «Поддержка производства и реализации продукции растениеводства»</t>
  </si>
  <si>
    <t>Подпрограмма 2 «Развитие отрасли животноводства»</t>
  </si>
  <si>
    <t>Основное мероприятие «Развитие отрасли животноводства»</t>
  </si>
  <si>
    <t>Поддержка производства и реализации продукции животноводства</t>
  </si>
  <si>
    <t xml:space="preserve">АХМР </t>
  </si>
  <si>
    <t>Поддержка малых форм хозяйствования, создания и модернизации объектов агропромышленного комплекса, приобретения техники и оборудования</t>
  </si>
  <si>
    <t>Подпрограмма 3 «Поддержка рыбохозяйственного комплекса»</t>
  </si>
  <si>
    <t>Подпрограмма 5 «Обеспечение стабильной благополучной эпизоотической обстановки в Ханты-Мансийском районе и защита населения от болезней, общих для человека и животных»</t>
  </si>
  <si>
    <t xml:space="preserve">Основное мероприятие «Организация мероприятий при осуществлении деятельности по обращению с животными без владельцев» </t>
  </si>
  <si>
    <t xml:space="preserve">Отлов животных без владельцев, транспортировка, передача в приюты для животных, содержание в приютах, возврат потерявшихся животных их владельцам, возврат животных без владельцев, не проявляющих немотивированной агрессии, на прежние места их обитания после проведения мероприятий
</t>
  </si>
  <si>
    <t>ДСАиЖКХ</t>
  </si>
  <si>
    <t>СП Горноправдинск</t>
  </si>
  <si>
    <t>СП Шапша</t>
  </si>
  <si>
    <t>СП Нялинское</t>
  </si>
  <si>
    <t>СП Выкатной</t>
  </si>
  <si>
    <t>СП Кедровый</t>
  </si>
  <si>
    <t>СП Луговской</t>
  </si>
  <si>
    <t>СП Сибирский</t>
  </si>
  <si>
    <t>СП Цингалы</t>
  </si>
  <si>
    <t>10.</t>
  </si>
  <si>
    <t>Подпрограмма 1 «Развитие традиционной хозяйственной деятельности коренных малочисленных народов Севера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жизни»</t>
  </si>
  <si>
    <t xml:space="preserve">Поддержка на обустройство земельных участков территорий традиционного природопользования, территорий (акваторий), предназначенных для пользования объектами животного мира, водными биологическими ресурсами на приобретение материально-технических средств, на приобретение северных оленей </t>
  </si>
  <si>
    <t>Поддержка на лимитируемую продукцию охоты</t>
  </si>
  <si>
    <t xml:space="preserve">Выплата единовременной финансовой помощи молодым специалистам 
из числа коренных малочисленных народов, работающим в местах традиционного проживания и традиционной хозяйственной деятельности, на обустройство быта
</t>
  </si>
  <si>
    <t>Субвенции на содержание органов местного самоуправления, осуществляющих переданное отдельное полномочие</t>
  </si>
  <si>
    <t>Подпрограмма II «Содействие развитию самобытной культуры, традиционного образа жизни, родного языка и национальных видов спорта коренных малочисленных народов Севера»</t>
  </si>
  <si>
    <t>2</t>
  </si>
  <si>
    <t>2.1</t>
  </si>
  <si>
    <t xml:space="preserve">Организация и проведение мероприятий, направленных на развитие традиционной хозяйственной деятельности, туризма и участие в них представителей КМНС (субсидия, передаваемая НКО)
</t>
  </si>
  <si>
    <t>АХМР (КЭП, МБУ «Имитуй»)</t>
  </si>
  <si>
    <t>2.3</t>
  </si>
  <si>
    <t>АХМР (отдел по культуры, спорту и социальной политике)</t>
  </si>
  <si>
    <t>Просветительские мероприятия, направленные на популяризацию и поддержку родных языков народов ханты, манси, ненцев</t>
  </si>
  <si>
    <t>КО (МКУ «ЦБС»)</t>
  </si>
  <si>
    <t xml:space="preserve">Основное мероприятие «Реализация проектов, способствующих развитию национальных культур, этнографического туризма» </t>
  </si>
  <si>
    <t>Обустройство этнографического парка в с. Кышик</t>
  </si>
  <si>
    <t xml:space="preserve">ДСАиЖКХ (МКУ «УКС»), АХМР (КЭП)
</t>
  </si>
  <si>
    <t>3.2</t>
  </si>
  <si>
    <t xml:space="preserve">Капитальный ремонт здания центра национальных культур в с. Кышик </t>
  </si>
  <si>
    <t xml:space="preserve">ДСАиЖКХ (МКУ «УКС»), ДИЗО
</t>
  </si>
  <si>
    <t>3.3.</t>
  </si>
  <si>
    <t>Изготовление презентационной, полиграфической, сувенирной продукции, информационных материалов, направленных на обеспечение правовой информации для граждан КМНС</t>
  </si>
  <si>
    <t>3.4.</t>
  </si>
  <si>
    <t>Укрепление МТБ МБУ ХМР "Досуговый центр "Имитуй"</t>
  </si>
  <si>
    <t>Подпрограмма IV «Реализация мероприятий по оказанию методического сопровождения, имущественной, информационно-консультационной поддержки»(реализуется в рамках полномочий и установленного функционала)</t>
  </si>
  <si>
    <t>АХМР (КЭП, МАУ «ОМЦ»)</t>
  </si>
  <si>
    <t>4.3</t>
  </si>
  <si>
    <t xml:space="preserve">Основное мероприятие: Оказание содействия в организации точек коллективного доступа к сети Интернет в с. Кышик, д. Согом </t>
  </si>
  <si>
    <t>11.</t>
  </si>
  <si>
    <t xml:space="preserve">Основное мероприятие: Гармонизация межнациональных и межконфессиональных отношений </t>
  </si>
  <si>
    <t xml:space="preserve">Реализация мероприятий, направленных на распространение и укрепление культуры мира и межнационального согласия на базе учреждений культуры, сохранение наследия русской культуры и культуры народов России </t>
  </si>
  <si>
    <t xml:space="preserve">Конкурс лучших журналистских работ, способствующих формированию положительного представления о многонациональности Ханты-Мансийского района </t>
  </si>
  <si>
    <t>КО (подведомственные учреждения)</t>
  </si>
  <si>
    <t xml:space="preserve">Организация и проведение мероприятий, направленных на развитие национальных культур и национальных спортивных традиций </t>
  </si>
  <si>
    <t>Размещение на официальном сайте органа местного самоуправления Ханты-Мансийский район, в муниципальной газете, социальных сетях администрации Ханты-Мансийского района и подведомственных организаций и учреждений информации, направленной на укрепление межнациональных и межконфессиональных отношений, в том числе информационных материалов об исторических примерах дружбы и сотрудничества народов России, выдающихся деятелях разных национальностей</t>
  </si>
  <si>
    <t>Основное мероприятие: Профилактика экстремизма, обеспечение гражданского единства</t>
  </si>
  <si>
    <t xml:space="preserve">Вовлечение этнокультурных и общественных объединений, религиозных организаций в деятельность по социальной адаптации мигрантов, развитию межнационального и межконфессионального диалога, противодействию экстремизму, национальной и религиозной нетерпимости </t>
  </si>
  <si>
    <t xml:space="preserve">Организация и проведение мероприятий, направленных на развитие межкультурных коммуникаций и профилактику экстремизма в молодежной среде </t>
  </si>
  <si>
    <t>Основное мероприятие: Развитие российского казачества</t>
  </si>
  <si>
    <t>Сохранение и популяризация самобытной казачьей культуры</t>
  </si>
  <si>
    <t>Обеспечение участия российского казачества в воспитании подрастающего поколения в духе патриотизма</t>
  </si>
  <si>
    <t>12.</t>
  </si>
  <si>
    <t>Подпрограмма 1 «Профилактика правонарушений»</t>
  </si>
  <si>
    <t xml:space="preserve">Основное мероприятие: Создание условий для деятельности народных дружин в сельских поселениях Ханты-Мансийского района </t>
  </si>
  <si>
    <t xml:space="preserve">Основное мероприятие: Проведение межведомственных мероприятий по социальной адаптации и трудоустройству лиц, освободившихся из мест лишения свободы </t>
  </si>
  <si>
    <t xml:space="preserve">Основное мероприятие: Правовое информирование граждан и информирование населения о проводимых мероприятиях по профилактике правонарушений </t>
  </si>
  <si>
    <t>Основное мероприятие: Обеспечение функционирования и развития систем видеонаблюдения в сфере общественного порядка</t>
  </si>
  <si>
    <t xml:space="preserve">Подпрограмма 2 «Профилактика незаконного оборота и потребления наркотических средств и психотропных веществ» </t>
  </si>
  <si>
    <t>Основное мероприятие: Организация мер, направленных на формирование негативного отношения к незаконному обороту и потреблению наркотиков</t>
  </si>
  <si>
    <t>Основное мероприятие: Проведение информационной антинаркотической политики</t>
  </si>
  <si>
    <t>Основное мероприятие "Мероприятия по профилактике незаконного потребления наркотических средств и психотропных веществ,наркомании (грант регионального бюджета)"</t>
  </si>
  <si>
    <t>Подпрограмма 3 «Обеспечение выполнения отдельных государственных полномочий и функций»</t>
  </si>
  <si>
    <t>Основное мероприятие: 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</si>
  <si>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Подпрограмма 4 «Обеспечение защиты прав потребителей»</t>
  </si>
  <si>
    <t>Основное мероприятие: Правовое просвещение и информирование в сфере защиты прав потребителей</t>
  </si>
  <si>
    <t>Подпрограмма 5 «Создание условий для выполнения функций, направленных на обеспечение прав и законных интересов населения в отдельных сферах жизнедеятельности»</t>
  </si>
  <si>
    <t>13.</t>
  </si>
  <si>
    <t>1</t>
  </si>
  <si>
    <t>Подпрограмма 1 «Осуществление дорожной деятельности в части строительства и ремонта в отношении автомобильных дорог общего пользования районного значения»</t>
  </si>
  <si>
    <t>1.1</t>
  </si>
  <si>
    <t xml:space="preserve">Основное мероприятие. Проектирование, строительство, реконструкция, капитальный (текущий) ремонт автомобильных дорог местного значения </t>
  </si>
  <si>
    <t>Строительство автомобильной дороги до с. Цингалы (ПИР, СМР)</t>
  </si>
  <si>
    <t>ДСАиЖКХ
(МКУ УКСиР)</t>
  </si>
  <si>
    <t>Строительство дороги к новому кладбищу в п. Горноправдинск (ПИР, СМР)</t>
  </si>
  <si>
    <t>Капитальный ремонт дорог п. Батово сельского поселения Сибирский"</t>
  </si>
  <si>
    <t xml:space="preserve">Ремонт внутрипоселковых дорог в с.Батово </t>
  </si>
  <si>
    <t>Ремонт дорог в сельском поселении Шапша</t>
  </si>
  <si>
    <t>Строительство вертолетной площадки для транспортного судна по типу МИ-8 в населенном пункте д. Согом (ПИР, СМР)</t>
  </si>
  <si>
    <t>Обустройство вертолетной площадки в п. Сибирский</t>
  </si>
  <si>
    <t>Ремонт внутрипоселковых дорог в СП Красноленинский</t>
  </si>
  <si>
    <t>СП Красноленинский</t>
  </si>
  <si>
    <t>Обследование действующей вертолетной площадки для транспортного судна по типу МИ-8 в населенном пункте с.Цингалы и проеведение проектно изыскательных работ (ПИР)</t>
  </si>
  <si>
    <t>Подпрограмма 2 «Организация перевозок пассажиров в границах Ханты-Мансийского района»</t>
  </si>
  <si>
    <t xml:space="preserve">Основное мероприятие. Обеспечение доступности и повышение качества транспортных услуг водным, воздушным, автомобильным транспортом </t>
  </si>
  <si>
    <t>Субсидии из местного бюджета за оказание транспортных услуг населению Ханты-Мансийского района</t>
  </si>
  <si>
    <t>2.1.1.1</t>
  </si>
  <si>
    <t>АХРМ</t>
  </si>
  <si>
    <t>2.1.1.2</t>
  </si>
  <si>
    <t>2.1.1.3</t>
  </si>
  <si>
    <t>3</t>
  </si>
  <si>
    <t>Подпрограмма 3 «Осуществление дорожной деятельности в части содержания автомобильных дорог общего пользования районного значения»</t>
  </si>
  <si>
    <t xml:space="preserve">Основное мероприятие: Содержание транспортной инфраструктуры </t>
  </si>
  <si>
    <t xml:space="preserve">Содержание и эксплуатация вертолетных площадок </t>
  </si>
  <si>
    <t>сельское поселение Цингалы</t>
  </si>
  <si>
    <t>сельское поселение Кедровый</t>
  </si>
  <si>
    <t>сельское поселение Кышик</t>
  </si>
  <si>
    <t>СП Кышик</t>
  </si>
  <si>
    <t>сельское поселение Луговской</t>
  </si>
  <si>
    <t>сельское поселение Согом</t>
  </si>
  <si>
    <t>СП Согом</t>
  </si>
  <si>
    <t>сельское поселение Нялинское</t>
  </si>
  <si>
    <t>сельское поселение Красноленинский</t>
  </si>
  <si>
    <t>сельское поселение Шапша</t>
  </si>
  <si>
    <t>сельское поселение Сибирский</t>
  </si>
  <si>
    <t>сельское поселение Выкатной</t>
  </si>
  <si>
    <t>сельское поселение Селиярово</t>
  </si>
  <si>
    <t>3.1.2.</t>
  </si>
  <si>
    <t>Содержание автомобильной дороги "Подъезд к д. Ярки"</t>
  </si>
  <si>
    <t>Содержание автомобильной дороги "Дорога к полигону ТБО п.Горноправдинск, ул.Производственная 13""</t>
  </si>
  <si>
    <t>Содержание автомобильной дороги "Подъезд к п. Выкатной"</t>
  </si>
  <si>
    <t>Содержание автомобильных дорог местного значения</t>
  </si>
  <si>
    <t>Подпрограмма 4 «Формирование законопослушного поведения участников дорожного движения»</t>
  </si>
  <si>
    <t>Основное мероприятие: Популяризация деятельности школьных отрядов юных инспекторов дорожного движения</t>
  </si>
  <si>
    <t>4.1.1.</t>
  </si>
  <si>
    <t>Популяризация деятельности школьных отрядов юных инспекторов дорожного движения</t>
  </si>
  <si>
    <t>Основное мероприятие: Участие в районных, региональных слетах, конкурсах юных инспекторов дорожного движения</t>
  </si>
  <si>
    <t>4.2.1.</t>
  </si>
  <si>
    <t>Участие в районных, региональных слетах, конкурсах юных инспекторов дорожного движения</t>
  </si>
  <si>
    <t>14.</t>
  </si>
  <si>
    <t>Выполнение работ по оценке запасов пресных подземных вод для хозяйственно-питьевого и производственно-технического водоснабжения ВОС в д. Ярки Ханты-Мансийского района</t>
  </si>
  <si>
    <t>Субсидии на возмещение затрат предприятиям, осуществляющим проведение капитального ремонта систем теплоснабжения, газоснабжения, водоснабжения, водоотведения и подготовку к осенне-зимнему периоду жилищно-коммунального комплекса муниципального образования Ханты-Мансийский район</t>
  </si>
  <si>
    <t>Разработка проектно-сметной документации по капитальному ремонту систем теплоснабжения, водоснабжения, газоснабжения и водоотведения при подготовке к осенне-зимнему периоду</t>
  </si>
  <si>
    <t>Строительство КОС в населенных пунктах Ханты-Мансийского района: п. Луговской</t>
  </si>
  <si>
    <t>Водоснабжение микрорайона индивидуальной застройки "Кайгарка" п. Горноправдинск</t>
  </si>
  <si>
    <t>Строительство сетей холодного водоснабжения по ул. Лесная, пер. Торговый 1, 2, пер. Северный п. Выкатной</t>
  </si>
  <si>
    <t>Ремонт водопроводного колодца с устройством пожарного гидранта по ул. Снежная в районе дома № 20 п. Горноправдинск</t>
  </si>
  <si>
    <t>Строительство водопровода в с. Елизарово (ПИР, СМР)</t>
  </si>
  <si>
    <t>Обследование подводящего газопровода к с. Тюли</t>
  </si>
  <si>
    <t>Приобретение резерва материально-технических ресурсов для устранения неисправностей и аварий на объектах жилищно-коммунального хозяйства Ханты-Мансийского района</t>
  </si>
  <si>
    <t>Содержание департамента строительства, архитектуры и ЖКХ</t>
  </si>
  <si>
    <t>Содержание муниципального казенного учреждения «Управление капитального строительства и ремонта»</t>
  </si>
  <si>
    <t>Приобретение спецтехники на условиях финансовой аренды (лизинга)</t>
  </si>
  <si>
    <t xml:space="preserve">Основное мероприятие: Повышение уровня благосостояния населения </t>
  </si>
  <si>
    <t>Субсидия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автономного округа, по социально ориентированным тарифам</t>
  </si>
  <si>
    <t>15.</t>
  </si>
  <si>
    <t>Субвенции на осуществление отдельных полномочий по организации деятельности по обращению с твердыми коммунальными отходами</t>
  </si>
  <si>
    <t>Ликвидация несанкционированных свалок</t>
  </si>
  <si>
    <t>Разработка проекта рекультивации несанкционированного размещения отходов</t>
  </si>
  <si>
    <t>Разработка проекта нормативов предельно-допустимых выбросов в атмосферный воздух от котельных</t>
  </si>
  <si>
    <t>16.</t>
  </si>
  <si>
    <t>1.2</t>
  </si>
  <si>
    <t>Внесение изменений в генеральные планы и правила землепользования и застройки населенных пунктов Ханты-Мансийского района: сельское поселение Луговской (п. Луговской, д. Белогорье, п. Кирпичный, с. Троица, д. Ягурьях)</t>
  </si>
  <si>
    <t>Внесение сведений, документов и материалов по градостроительной деятельности Ханты-Мансийского района в систему ГИСОГД Югры</t>
  </si>
  <si>
    <t>17.</t>
  </si>
  <si>
    <t>Устройство универсальной спортивной площадки в д. Ягурьях</t>
  </si>
  <si>
    <t>Строительство сквера в с. Елизарово</t>
  </si>
  <si>
    <t>Благоустройство зоны отдыха с. Тюли сельского поселения Выкатной</t>
  </si>
  <si>
    <t>18.</t>
  </si>
  <si>
    <t>Подпрограмма 1 «Организация и обеспечение мероприятий в сфере гражданской обороны, защиты населения и территории Ханты-Мансийского района от чрезвычайных ситуаций»</t>
  </si>
  <si>
    <t>АХМР (МКУ УГЗ)</t>
  </si>
  <si>
    <t xml:space="preserve">Основное мероприятие: Создание аппаратно-программного комплекса «Безопасный город» </t>
  </si>
  <si>
    <t>1.2.1.</t>
  </si>
  <si>
    <t>1.2.2.</t>
  </si>
  <si>
    <t>Создание и техническое обслуживание «Системы 112», организация и аренда каналов связи</t>
  </si>
  <si>
    <t xml:space="preserve">Основное мероприятие: Организация работы по обеспечению безопасности людей на водных объектах </t>
  </si>
  <si>
    <t>1.3.1.</t>
  </si>
  <si>
    <t>Ремонт, содержание и обслуживание дамб обвалования (земляных валов) в населенных пунктах сельских поселений, в том числе:</t>
  </si>
  <si>
    <t>1.3.1.1</t>
  </si>
  <si>
    <t>1.3.1.2</t>
  </si>
  <si>
    <t>с. Батово, п. Сибирский, с. Реполово сельского поселения Сибирский</t>
  </si>
  <si>
    <t>1.3.1.3</t>
  </si>
  <si>
    <t>с. Елизарово сельского поселения Кедровый</t>
  </si>
  <si>
    <t>1.3.2.</t>
  </si>
  <si>
    <t>Страхование гражданской ответственности владельца опасного объекта за причинение вреда в результате аварии на опасном объекте</t>
  </si>
  <si>
    <t>1.3.3.</t>
  </si>
  <si>
    <t xml:space="preserve">Разработка документации по безопасности гидротехнических сооружений (дамб обвалований) в населенных пунктах: </t>
  </si>
  <si>
    <t>Кирпичный</t>
  </si>
  <si>
    <t>Белогорье</t>
  </si>
  <si>
    <t>Троица</t>
  </si>
  <si>
    <t>Сибирский</t>
  </si>
  <si>
    <t>Реполово</t>
  </si>
  <si>
    <t>Елизарово</t>
  </si>
  <si>
    <t xml:space="preserve">Луговской </t>
  </si>
  <si>
    <t>1.3.4.</t>
  </si>
  <si>
    <t>Разработка правил эксплуатации гидротехнических сооружений (дамб обвалований) населенных пунктов:</t>
  </si>
  <si>
    <t>Луговской</t>
  </si>
  <si>
    <t>1.3.5.</t>
  </si>
  <si>
    <t>Проведение инженерно-технических мероприятий (обвалование) по защите от затопления территории населенных пунктов, в том числе:</t>
  </si>
  <si>
    <t>с. Зенково</t>
  </si>
  <si>
    <t>д. Лугофилинская</t>
  </si>
  <si>
    <t>с. Тюли</t>
  </si>
  <si>
    <t xml:space="preserve">с. Цингалы </t>
  </si>
  <si>
    <t xml:space="preserve">Основное мероприятие: Разработка проекта по установлению санитарно-защитной зоны сибиреязвенного скотомогильника на территории п. Кирпичный Ханты-Мансийского района </t>
  </si>
  <si>
    <t>Подпрограмма 2 «Укрепление пожарной безопасности в Ханты-Мансийском районе»</t>
  </si>
  <si>
    <t>Основное мероприятие: Защита сельских населенных пунктов, расположенных в лесных массивах, от лесных пожаров</t>
  </si>
  <si>
    <t>2.1.1.</t>
  </si>
  <si>
    <t>Устройство защитных противопожарных полос в населенных пунктах района, в том числе:</t>
  </si>
  <si>
    <t>п.Горноправдинск</t>
  </si>
  <si>
    <t xml:space="preserve">Основное мероприятие: Повышение уровня защищенности населения, социальных объектов и объектов экономики от пожаров </t>
  </si>
  <si>
    <t>2.2.1.</t>
  </si>
  <si>
    <t>Оборудование автономными пожарными извещателями с функцией автоматического сообщения мест проживания малообеспеченных, социально неадаптированных и маломобильных граждан в сельских поселениях</t>
  </si>
  <si>
    <t>2.2.2.</t>
  </si>
  <si>
    <t>2.2.3.</t>
  </si>
  <si>
    <t>2.2.4.</t>
  </si>
  <si>
    <t>Строительство пожарного водоема в с. Кышик Ханты-Мансийского района (ПИР, СМР)</t>
  </si>
  <si>
    <t>2.2.5.</t>
  </si>
  <si>
    <t>2.2.6.</t>
  </si>
  <si>
    <t>Строительство пожарного водоема в с. Троица Ханты-Мансийского района (ПИР, СМР)</t>
  </si>
  <si>
    <t>2.2.7.</t>
  </si>
  <si>
    <t>19.</t>
  </si>
  <si>
    <t>Подпрограмма 1 «Инновационное развитие образования»</t>
  </si>
  <si>
    <t xml:space="preserve">Основное мероприятие: Стимулирование лидеров и поддержка системы воспитания (ПНПО) </t>
  </si>
  <si>
    <t>1.3</t>
  </si>
  <si>
    <t xml:space="preserve">Основное мероприятие: Развитие качества и содержания технологий образования </t>
  </si>
  <si>
    <t>1.4</t>
  </si>
  <si>
    <t xml:space="preserve">Основное мероприятие: Информационное, организационно-методическое сопровождение реализации Программы </t>
  </si>
  <si>
    <t>Подпрограмма 2 «Обеспечение комплексной безопасности и комфортных условий образовательного процесса»</t>
  </si>
  <si>
    <t>Основное мероприятие: Проведение капитальных ремонтов зданий, сооружений (показатель 2)</t>
  </si>
  <si>
    <t>Школы Ханты-Мансийского района, в том числе:</t>
  </si>
  <si>
    <t>2.1.1.1.</t>
  </si>
  <si>
    <t>ДСАиЖКХ (МКУ "УКСиР")</t>
  </si>
  <si>
    <t>2.1.1.2.</t>
  </si>
  <si>
    <t>2.1.1.3.</t>
  </si>
  <si>
    <t>2.1.1.4.</t>
  </si>
  <si>
    <t>2.1.1.5.</t>
  </si>
  <si>
    <t>2.1.1.6.</t>
  </si>
  <si>
    <t xml:space="preserve">Основное мероприятие: Проведение мероприятий по текущему ремонту образовательных учреждений </t>
  </si>
  <si>
    <t>Школы Ханты-Мансийского района (расходы на косметический ремонт 24 образовательных учреждений на новый учебный год)</t>
  </si>
  <si>
    <t>Внешкольные учреждения Ханты-Мансийского района</t>
  </si>
  <si>
    <t>2.3.1.</t>
  </si>
  <si>
    <t>Школы Ханты-Мансийского района</t>
  </si>
  <si>
    <t>2.3.2</t>
  </si>
  <si>
    <t>Дошкольные учреждения Ханты-Мансийского района</t>
  </si>
  <si>
    <t>2.3.3</t>
  </si>
  <si>
    <t>2.4.1.</t>
  </si>
  <si>
    <t>2.4.2.</t>
  </si>
  <si>
    <t xml:space="preserve">Основное мероприятие: Повышение энергоэффективности </t>
  </si>
  <si>
    <t>2.5.1.</t>
  </si>
  <si>
    <t>2.5.2.</t>
  </si>
  <si>
    <t>2.6.</t>
  </si>
  <si>
    <t>2.6.1.</t>
  </si>
  <si>
    <t>2.6.2.</t>
  </si>
  <si>
    <t>2.6.3.</t>
  </si>
  <si>
    <t>Подпрограмма 3 «Развитие материально-технической базы сферы образования»</t>
  </si>
  <si>
    <t>Корректировка проектно-сметной документации по объекту "Реконструкция школы с пристроем в п. Красноленинский"</t>
  </si>
  <si>
    <t>ДСАиЖКХ (МКУ УКСиР)</t>
  </si>
  <si>
    <t>Строительство плоскостных сооружений МКОУ "СОШ п. Сибирский"</t>
  </si>
  <si>
    <t>Строительство объекта Комплекс «школа (55 учащихся) в п. Бобровский»</t>
  </si>
  <si>
    <t>Подпрограмма 4 «Оказание образовательных услуг в организациях дошкольного, общего среднего и дополнительного образования на территории Ханты-Мансийского района»</t>
  </si>
  <si>
    <t>Основное мероприятие: Обеспечение реализации основных общеобразовательных программ в образовательных организациях, расположенных на территории Ханты-Мансийского района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</si>
  <si>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</t>
  </si>
  <si>
    <t>4.1.2.</t>
  </si>
  <si>
    <t xml:space="preserve">Субвенции на выплату компенсации части родительской платы за присмотр и уход за детьми в общеобразовательных организациях, реализующих образовательные программы дошкольного образования 
</t>
  </si>
  <si>
    <t>4.1.3.</t>
  </si>
  <si>
    <t>Субвенции на социальную поддержку отдельным категориям обучающихся в муниципальных общеобразовательных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образовательным программам</t>
  </si>
  <si>
    <t>4.1.4.</t>
  </si>
  <si>
    <t xml:space="preserve"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</si>
  <si>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4.1.5.</t>
  </si>
  <si>
    <t>4.3.</t>
  </si>
  <si>
    <t xml:space="preserve">Основное мероприятие: Создание условий для удовлетворения потребности населения района в оказании услуг в учреждениях общего среднего образования </t>
  </si>
  <si>
    <t>4.3.1.</t>
  </si>
  <si>
    <t>Создание условий для удовлетворения потребности населения района в оказании услуг в учреждениях общего среднего образования (содержание учреждений)</t>
  </si>
  <si>
    <t>4.3.2.</t>
  </si>
  <si>
    <t xml:space="preserve">Энергосервисные контракты </t>
  </si>
  <si>
    <t>4.3.3.</t>
  </si>
  <si>
    <t>Питание обущающихся на платной основе</t>
  </si>
  <si>
    <t>4.4</t>
  </si>
  <si>
    <t xml:space="preserve">Основное мероприятие: Создание условий для удовлетворения потребностей населения района в оказании услуг в сфере дополнительного образования (содержание учреждения) </t>
  </si>
  <si>
    <t>4.4.1.</t>
  </si>
  <si>
    <t>4.4.2.</t>
  </si>
  <si>
    <t>4.4.2.1.</t>
  </si>
  <si>
    <t>КО (МАДОУ ХМР «Детский сад «Березка» п. Горноправдинск»)</t>
  </si>
  <si>
    <t>4.4.2.2.</t>
  </si>
  <si>
    <t>Обеспечение программы персонифицированного финансирования дополнительного образования детей</t>
  </si>
  <si>
    <t>4.5</t>
  </si>
  <si>
    <t xml:space="preserve">Основное мероприятие: Расходы на обеспечение функций органов местного самоуправления (содержание комитета по образованию) </t>
  </si>
  <si>
    <t>4.6</t>
  </si>
  <si>
    <t>Основное мероприятие: Расходы на финансовое и организационно-методическое обеспечение реализации муниципальной программы (содержание централизованной бухгалтерии ЦБ)</t>
  </si>
  <si>
    <t>4.7</t>
  </si>
  <si>
    <t>Основное мероприятие: Расходы на финансовое и организационно-методическое обеспечение реализации муниципальной программы (содержание МАУ ХМР "Муниципальный методический центр)</t>
  </si>
  <si>
    <t>Подпрограмма 5 «Дети и молодежь Ханты-Мансийского района»</t>
  </si>
  <si>
    <t>Основное мероприятие: Организация и участие в мероприятиях, направленных на выявление и развитие талантливых детей и молодежи</t>
  </si>
  <si>
    <t>Основное мероприятие: Создание условий для развития гражданско-патриотических качеств детей и молодежи</t>
  </si>
  <si>
    <t>5.3.</t>
  </si>
  <si>
    <t>Основное мероприятие: Организация отдыха и оздоровления детей</t>
  </si>
  <si>
    <t>5.3.1</t>
  </si>
  <si>
    <t>Организация деятельности лагерей с дневным пребыванием детей</t>
  </si>
  <si>
    <t>5.3.1.1</t>
  </si>
  <si>
    <t>Организация деятельности лагерей с дневным пребыванием детей: обновление, укрепление материально-технической базы лагерей; страхование детей и (или) др.</t>
  </si>
  <si>
    <t>итого</t>
  </si>
  <si>
    <t>АХМР (спортивная школа)</t>
  </si>
  <si>
    <t>5.3.1.2</t>
  </si>
  <si>
    <t xml:space="preserve"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</t>
  </si>
  <si>
    <t>в т.ч софинансирование</t>
  </si>
  <si>
    <t>5.3.2.</t>
  </si>
  <si>
    <t>Организация деятельности «дворовых площадок», клубов по месту жительства</t>
  </si>
  <si>
    <t>5.3.3.</t>
  </si>
  <si>
    <t>Проведение аккарицидной, дезинсекционной (ларвицидной) обработки, барьерной дератизации, а также сбор и утилизация трупов животных на территории Ханты-Мансийского района</t>
  </si>
  <si>
    <t>5.3.4.</t>
  </si>
  <si>
    <t xml:space="preserve">Организация отдыха и оздоровления детей на территории Ханты-Мансийского автономного округа – Югры и в климатически благоприятных регионах Российской Федерации </t>
  </si>
  <si>
    <t>5.4.</t>
  </si>
  <si>
    <t>Содействие профориентации и карьерным устремлениям молодежи</t>
  </si>
  <si>
    <t>5.4.1.</t>
  </si>
  <si>
    <t>Районное мероприятие профессиональной ориентации «Лаборатория профессий»</t>
  </si>
  <si>
    <t>5.4.2.</t>
  </si>
  <si>
    <t>Органзация экологических трудовых отрядов</t>
  </si>
  <si>
    <t>5.5.</t>
  </si>
  <si>
    <t xml:space="preserve">Основное мероприятие: Оказание мер социальной поддержки отдельным категориям граждан </t>
  </si>
  <si>
    <t>5.5.1.</t>
  </si>
  <si>
    <t xml:space="preserve">Субвенции на осуществление полномочий по образованию и организации деятельности комиссий по делам несовершеннолетних и защите их прав </t>
  </si>
  <si>
    <t>АХМР (отдел организационного обеспечения деятельности муниципальных комиссий по делам несовершеннолетних и защите их прав)</t>
  </si>
  <si>
    <t>20.</t>
  </si>
  <si>
    <t xml:space="preserve">Основное мероприятие: Стимулирование культурного разнообразия в Ханты-Мансийском районе </t>
  </si>
  <si>
    <t>АХМР (архивный отдел)</t>
  </si>
  <si>
    <t xml:space="preserve">Основное мероприятие: Укрепление материально-технической базы учреждений культуры </t>
  </si>
  <si>
    <t>Строительство «СДК п. Горноправдинск»</t>
  </si>
  <si>
    <t>Культурно-спортивный комплекс в д. Ярки Ханты-Мансийского района</t>
  </si>
  <si>
    <t xml:space="preserve">Основное мероприятие: Поддержка одаренных детей и молодежи, развитие художественного образования </t>
  </si>
  <si>
    <t>Создание условий для удовлетворения потребности населения района в оказании услуг дополнительного образования (содержание учреждения муз. школа)</t>
  </si>
  <si>
    <t xml:space="preserve">Основное мероприятие: Развитие библиотечного дела </t>
  </si>
  <si>
    <t xml:space="preserve">Создание условий для удовлетворения потребности населения района в оказании услуг в сфере библиотечного дела (содержание учреждения ЦБС) </t>
  </si>
  <si>
    <t>Субсидия на модернизацию муниципальных общедоступных библиотек, в том числе комплектование книжных фондов (субсидия на развитие сферы культуры в МО ХМАО-Югры,модернизация и развитие учреждений и организаций культуры)</t>
  </si>
  <si>
    <t>Субсидия государственая поддержку отрасли культуры</t>
  </si>
  <si>
    <t>21.</t>
  </si>
  <si>
    <t>Организация и проведение учебно-тренировочных соревнований для инвалидов и лиц с ограниченными возможностями здоровья</t>
  </si>
  <si>
    <t>Участие в региональных соревнованиях для инвалидов и лиц с ограниченными возможностями здоровья</t>
  </si>
  <si>
    <t>Основное мероприятие "Развитие массовой физической культуры и спорта высших достижений"</t>
  </si>
  <si>
    <t>Субсидия передаваемая СОНКО на организацию и проведение районных спортивных и туристических массовых мероприятий</t>
  </si>
  <si>
    <t>Участие в окружных (региональных) и другого уровня соревнованиях (спорт высших достижений)</t>
  </si>
  <si>
    <t>Основное мероприятие "Развитие и укрепление материально-технической базы спортивной и туристической инфраструктуры"</t>
  </si>
  <si>
    <t>Основное мероприятие "Создание условий для удовлетворения потребности населения Ханты-Мансийского района в оказании услуг"</t>
  </si>
  <si>
    <t>Создание условий для удовлетворения потребности населения района в оказании услуг дополнительного образования (содержание учреждения МАУ «СШ ХМР»)</t>
  </si>
  <si>
    <t>Проведение спортивных мероприятий МАУ СШ ХМР</t>
  </si>
  <si>
    <t>Создание условий для удовлетворения потребности населения района в оказании туристских услуг (содержание учреждения МБУ «ДЦ «Имитуй»)</t>
  </si>
  <si>
    <t>Основное мероприятие "Муниципальная поддержка проектов социально ориентированных некоммерческих организаций, направленных на развитие гражданского общества"</t>
  </si>
  <si>
    <t>Субсидии на финансовое обеспечение проектов социально ориентированных некоммерческих организаций, направленных на повышение качества жизни людей пожилого возраста</t>
  </si>
  <si>
    <t>Субсидии на финансовое обеспечение проектов социально ориентированных некоммерческих организаций, направленных на социальную адаптацию инвалидов и их семей</t>
  </si>
  <si>
    <t>Субсидии на финансовое обеспечение проектов социально ориентированных некоммерческих организаций в области образования, культуры, просвещения, науки, искусства, здравоохранения, профилактики и охраны здоровья граждан, пропаганды здорового образа жизни, улучшения морально-психологического состояния граждан, физической культуры и спорта, а также содействие духовному развитию личности</t>
  </si>
  <si>
    <t>1.6.</t>
  </si>
  <si>
    <t>Основное мероприятие "Создание условий для развития гражданских инициатив"</t>
  </si>
  <si>
    <t>Развитие добровольческого (волонтерского) движения</t>
  </si>
  <si>
    <t>Мероприятия по вовлечению в творческую деятельность молодежи</t>
  </si>
  <si>
    <t>Основное мероприятие "Организация выпуска периодического печатного издания - газеты "Наш район"</t>
  </si>
  <si>
    <t>Организация выпуска периодического печатного издания – газеты "Наш район"</t>
  </si>
  <si>
    <t>АХМР (МАУ ХМР «Редакция газеты «Наш район»)</t>
  </si>
  <si>
    <t>Обеспечение бесплатной подписки на газету «Наш район» для жителей Ханты-Мансийского района, относящихся к льготным категориям населения</t>
  </si>
  <si>
    <t xml:space="preserve">Основное мероприятие: Предоставление субсидий отдельным категориям граждан, установленным федеральными законами от 12.01.1995 № 5-ФЗ «О ветеранах» и от 24.11.1995 № 181-ФЗ «О социальной защите инвалидов в Российской Федерации» в рамках подпрограммы «Обеспечение мерами государственной поддержки по улучшению жилищных условий отдельных категорий </t>
  </si>
  <si>
    <t>Организация библиотечного обслуживания населения, комплектование и обеспечение сохранности библиотечных фондов библиотек поселений</t>
  </si>
  <si>
    <t>2026 год</t>
  </si>
  <si>
    <t>предусмотрено муниципальной программой</t>
  </si>
  <si>
    <t xml:space="preserve">Основное мероприятие: Содержание имущества муниципальной казны </t>
  </si>
  <si>
    <t xml:space="preserve">Основное мероприятие: Снос объектов муниципальной собственности </t>
  </si>
  <si>
    <t xml:space="preserve">Основное мероприятие «Предоставление социальных выплат на оплату договора купли-продажи жилого помещения, договора строительного подряда на строительство индивидуального жилого дома, для уплаты первоначального взноса при получении жилищного кредита, в том числе ипотечного, или жилищного займа на приобретение жилого помещения, или строительство индивидуального жилого дома, для осуществления последнего платежа в счет уплаты паевого взноса в полном размере на условиях софинансирования из федерального, окружного и местного бюджетов» </t>
  </si>
  <si>
    <t>Основное мероприятие: "Выравнивание бюджетной обеспеченности муниципальных образований сельских поселений района"</t>
  </si>
  <si>
    <t xml:space="preserve">Основное мероприятие «Развитие и сопровождение инфраструктуры цифрового муниципалитета и информационных систем» </t>
  </si>
  <si>
    <t>Основное мероприятие «Обеспечение безопасности информации в корпоративной сети органов администрации Ханты-Мансийского района»</t>
  </si>
  <si>
    <t>Развитие агропромышленного комплекса в сельском поселении Селиярово</t>
  </si>
  <si>
    <t xml:space="preserve">Основное мероприятие «Поддержка рыбохозяйственного комплекса» </t>
  </si>
  <si>
    <t>Подпрограмма 4 «Поддержка развития системы заготовки и переработки дикоросов»</t>
  </si>
  <si>
    <t xml:space="preserve">Основное мероприятие «Поддержка юридических и физических лиц из числа коренных малочисленных народов Севера, осуществляющих традиционную хозяйственную деятельность» 
</t>
  </si>
  <si>
    <t>Поддержка на компенсацию расходов на оплату обучения правилам безопасного обращения с оружием и проезда к месту нахождения организации, имеющих право проводить подготовку лиц в целях изучения правил безопасного обращения с оружием</t>
  </si>
  <si>
    <t>Основное мероприятие «Организация и проведение мероприятий, направленных на сохранение и развитие самобытной культуры, традиционного образа жизни, национальных видов спорта коренных малочисленных народов Севера»</t>
  </si>
  <si>
    <t xml:space="preserve">Субсидии на реализацию проектов представителей из числа КМНС, в том числе направленных на поддержание межнационального и межконфессионального мира и согласия, развитию межнационального сотрудничества (субсидия, передаваемая НКО) 
</t>
  </si>
  <si>
    <t>Подпрограмма III «Сохранение и развитие объектов культурного наследия коренных малочисленных народов Севера. Формирование и продвижение брендирования территории Ханты-Мансийского района, как туристский потенциал»</t>
  </si>
  <si>
    <t xml:space="preserve">Основное мероприятие: Содействие в создании условий для самозанятости, регистрации в качестве НКО, субъектов малого предпринимательства, граждан из числа коренных малочисленных народов Севера </t>
  </si>
  <si>
    <t xml:space="preserve">Основное мероприятие: Организация работы по противодействию пропаганде и рекламе наркотиков, направленной на снижение числа отравлений наркотическими средствами и психотропными веществами, в том числе в группах риска среди потребителей психоактивных веществ 
</t>
  </si>
  <si>
    <t xml:space="preserve">Основное мероприятие: Осуществление полномочий по обеспечению деятельности административной комиссии Ханты-Мансийского района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11.06.2010 № 102-оз «Об административных правонарушениях» 
</t>
  </si>
  <si>
    <t xml:space="preserve">Основное мероприятие: Обеспечение взаимодействия с политическими партиями, избирательными комиссиями, законодательными (представительными) органами государственной власти и местного самоуправления в сфере регионального развития и содействия развитию местного самоуправления, прогноза общественно-политической ситуации </t>
  </si>
  <si>
    <t>Строительство объездной дороги в п. Горноправдинск (ПИР, СМР)</t>
  </si>
  <si>
    <t>Корректировка проектно-сметной документации объекта "Строительство подъездной дороги до д. Белогорье и п. Луговской"</t>
  </si>
  <si>
    <t xml:space="preserve">Субсидии из местного бюджета за оказание транспортных услуг населению Ханты-Мансийского района (перевозка пассажиров и багажа воздушным транспортом) </t>
  </si>
  <si>
    <t xml:space="preserve">Субсидии из местного бюджета за оказание транспортных услуг населению Ханты-Мансийского района (перевозка пассажиров и багажа водным (речным) транспортом) </t>
  </si>
  <si>
    <t xml:space="preserve">Субсидии из местного бюджета за оказание транспортных услуг населению Ханты-Мансийского района (перевозка пассажиров и багажа автомобильным транспортом) </t>
  </si>
  <si>
    <t>Капитальный ремонт систем теплоснабжения, газоснабжения, водоснабжения, водоотведения и подготовку к осенне-зимнему периоду жилищно-коммунального комплекса муниципального образования Ханты-Мансийского района</t>
  </si>
  <si>
    <t>Субсидии на возмещение затрат или недополученных доходов организациям, предоставляющим населению услуги по тарифам, не обеспечивающим издержки бань на территории Ханты-Мансийского района</t>
  </si>
  <si>
    <t xml:space="preserve">Содержание и обслуживание муниципальных систем оповещения населения об угрозе возникновения или о возникновении чрезвычайных ситуаций, организация и аренда каналов связи </t>
  </si>
  <si>
    <t xml:space="preserve">Реализация программы персонифицированного финансирования дополнительного образования детей </t>
  </si>
  <si>
    <t>Поддержка талантливых детей, обучающихся в детской музыкальной школе, повышение уровня мастерства педагогов</t>
  </si>
  <si>
    <t xml:space="preserve">Основное мероприятие «Развитие системы заготовки и переработки дикоросов» </t>
  </si>
  <si>
    <t xml:space="preserve">Организация и проведение мероприятий районного уровня, направленных на сохранение и развитие традиционной культуры, национальных видов спорта коренных малочисленных народов Севера (субсидия, передаваемая СОНКО) </t>
  </si>
  <si>
    <t xml:space="preserve">Основное мероприятие: Укрепление материально-технической базы образовательных учреждений </t>
  </si>
  <si>
    <t xml:space="preserve">Основное мероприятие: Строительство и реконструкция учреждений общего образования в соответствии с нормативом обеспеченности местами в образовательных учреждениях 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</si>
  <si>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</si>
  <si>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Основное мероприятие: Создание условий для удовлетворения потребности населения района в оказании услуг в учреждениях дошкольного образования (содержание учреждений) </t>
  </si>
  <si>
    <t>Основное мероприятие: Укрепление пожарной безопасности (показатель 1)</t>
  </si>
  <si>
    <t xml:space="preserve">Основное мероприятие: Антитеррористическая защищенность </t>
  </si>
  <si>
    <t xml:space="preserve">ДСА и ЖКХ 
(МКУ «УКСиР») </t>
  </si>
  <si>
    <t>Основное мероприятие: Оценка объектов муниципальной собственности и земельных участков</t>
  </si>
  <si>
    <t xml:space="preserve">Снос объектов муниципальной собственности </t>
  </si>
  <si>
    <t xml:space="preserve">Обеспечение условий для деятельности Думы Ханты-Мансийского района
</t>
  </si>
  <si>
    <t xml:space="preserve">Дума Ханты-Мансийского района </t>
  </si>
  <si>
    <t xml:space="preserve">Обеспечение условий для деятельности Контрольно-счетной палаты Ханты-Мансийского района
</t>
  </si>
  <si>
    <t xml:space="preserve">Контрольно-счетная палата
Ханты-Мансийского района 
</t>
  </si>
  <si>
    <t>Поддержка на компенсацию расходов на оплату коммунальных услуг, понесенных в ходе заготовки и переработки продукции традиционной хозяйственной деятельности</t>
  </si>
  <si>
    <t>Основное мероприятие: Иные межбюджетные трансферты победителям конкурсов муниципальных образований ХМАО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</si>
  <si>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 xml:space="preserve">всего </t>
  </si>
  <si>
    <t xml:space="preserve">АХРМ (управление 
по культуре, спорту
и социальной политике),
комитет по образованию
(подведомственные образовательные организации)
</t>
  </si>
  <si>
    <t>АХМР (комитет экономической политики)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</si>
  <si>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</si>
  <si>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</si>
  <si>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</si>
  <si>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</si>
  <si>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</si>
  <si>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</si>
  <si>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</si>
  <si>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</si>
  <si>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</si>
  <si>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</si>
  <si>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</si>
  <si>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</si>
  <si>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1.1.14.</t>
  </si>
  <si>
    <t>1.1.15.</t>
  </si>
  <si>
    <t>Строительство автомобильной дороги д. Белогорье – п. Луговской – с. Троица 
от автомобильной дороги регионального значения «г. Ханты-Мансийск – пгт. Талинка» (71-100 ОП РЗ 71-100К-04) с подъездами к д. Белогорье и п. Луговской»</t>
  </si>
  <si>
    <t>Разработка проекта организации дорожного движения (ПОДД) Подъезд к д. Ярки</t>
  </si>
  <si>
    <t>3.1.1.12.</t>
  </si>
  <si>
    <t>3.1.1.1.</t>
  </si>
  <si>
    <t>3.1.1.2.</t>
  </si>
  <si>
    <t>3.1.1.3.</t>
  </si>
  <si>
    <t>3.1.1.4.</t>
  </si>
  <si>
    <t>3.1.1.5.</t>
  </si>
  <si>
    <t>3.1.1.6.</t>
  </si>
  <si>
    <t>3.1.1.7.</t>
  </si>
  <si>
    <t>3.1.1.8.</t>
  </si>
  <si>
    <t>3.1.1.9.</t>
  </si>
  <si>
    <t>3.1.1.10.</t>
  </si>
  <si>
    <t>3.1.1.11.</t>
  </si>
  <si>
    <t xml:space="preserve">ДСАиЖКХ 
</t>
  </si>
  <si>
    <t>3.1.2.2.</t>
  </si>
  <si>
    <t>3.1.2.1.</t>
  </si>
  <si>
    <t>3.1.2.5.</t>
  </si>
  <si>
    <t>3.1.2.3.</t>
  </si>
  <si>
    <t>3.1.2.4.</t>
  </si>
  <si>
    <t>Содержание автомобильной дороги "Подъезд до с.Реполово"</t>
  </si>
  <si>
    <t>Подпрограмма 1. Создание условий для обеспечения качественными коммунальными услугами</t>
  </si>
  <si>
    <t>Основное мероприятие. Повышение качества питьевой воды</t>
  </si>
  <si>
    <t>Строительство канализационно-очистных сооружений в п. Кедровый (ПИР)</t>
  </si>
  <si>
    <t>Субсидия МП "ЖЭК-3" на осуществление капитальных вложений в объекты капитального строительства муниципальной собственности «Строительство сетей водоснабжения в с. Елизарово»</t>
  </si>
  <si>
    <t xml:space="preserve">Подводящий газопровод к п. Горноправдинск. Резервная ветка (ПСД, СМР)
</t>
  </si>
  <si>
    <t>Реконструкция локальных очистных сооружений с 1300 м3/сут до 2000 м3/сут, 2-ой этап п. Горноправдинск</t>
  </si>
  <si>
    <t xml:space="preserve">Строительство сетей водоснабжения д. Ягурьях (ПИР, СМР)
</t>
  </si>
  <si>
    <t>Субсидии муниципального предприятия «ЖЭК-3» Ханты-Мансийского района на осуществление капитальных вложений в объекты капитального строительства муниципальной собственности «Строительство сетей центрального водоснабжения п. Выкатной»</t>
  </si>
  <si>
    <t>Основное мероприятие. Аварийно-технический запас</t>
  </si>
  <si>
    <t xml:space="preserve">Основное мероприятие. Расходы на обеспечение исполнения муниципальных функций </t>
  </si>
  <si>
    <t>Основное мероприятие. Приобретение спецтехники для улучшения качества предоставляемых коммунальных услуг</t>
  </si>
  <si>
    <t>Подпрограмма 2. Создание условий в населенных пунктах района для оказания бытовых услуг</t>
  </si>
  <si>
    <t xml:space="preserve">Основное мероприятие. Повышение качества бытового обслуживания </t>
  </si>
  <si>
    <t>Подпрограмма 3. Обеспечение равных прав потребителей на получение жилищно-коммунальных услуг</t>
  </si>
  <si>
    <t>Субсидии на возмещение недополученных доходов организациям, осуществляющим реализацию населению сжиженного газа по социально ориентированным розничным ценам</t>
  </si>
  <si>
    <t xml:space="preserve">Субсидии на возмещение недополученных доходов муниципальному предприятию «ЖЭК-3» Ханты-Мансийского района, предоставляющему услуги по доставке (подвозу) питьевой воды по тарифам, установленным с учетом уровня платы населения
</t>
  </si>
  <si>
    <t>Субсидии на возмещение затрат муниципальному предприятию «ЖЭК-3» Ханты-Мансийского района на содержание площадок временного накопления ТКО в Ханты-Мансийском районе</t>
  </si>
  <si>
    <t xml:space="preserve">Субсидии на возмещение затрат муниципальному предприятию «ЖЭК-3» Ханты-Мансийского района на оказание недополученных доходов в связи с оказанием коммунальных услуг населению Ханты-Мансийского района
</t>
  </si>
  <si>
    <t>Подпрограмма 4. Обеспечение равных прав потребителей на получение энергетических ресурсов и организация учета сокращения потерь энергоресурсов, обучение и информационная поддержка в области энергосбережения</t>
  </si>
  <si>
    <t xml:space="preserve">Основное мероприятие. Возмещение недополученных доходов организациям, осуществляющим реализацию электрической энергии в зоне децентрализованного электроснабжения на территории Ханты-Мансийского района </t>
  </si>
  <si>
    <t>Субсидии на возмещение недополу-ченных доходов Акционерному обществу «Югорская энергетическая компания децентрализованной зоны», осуществля-ющему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децентрализо-ванного электроснабжения на территории Ханты-Мансийского района, по цене электрической энергии зоны централизо-ванного электроснабжения</t>
  </si>
  <si>
    <t xml:space="preserve">Основное мероприятие. Организация учета сокращения потерь энергоресурсов, обучение и информационная поддержка в области энергосбережения </t>
  </si>
  <si>
    <t>4.2.2.</t>
  </si>
  <si>
    <t>Основное мероприятие. Строительство, реконструкция, капитальный ремонт и ремонт объектов коммунального хозяйства и инженерных сетей</t>
  </si>
  <si>
    <t>Строительство водозаборного сооружения со станцией очистки воды в п. Кедровый (ПИР, СМР)</t>
  </si>
  <si>
    <t xml:space="preserve">Основное мероприятие. Обеспечение регулирования деятельности по обращению с отходами производства и потребления </t>
  </si>
  <si>
    <t>Ликвидация неиспользуемого, бесхозяйственного скотомогильника (биотермической ямы) расположенного на территории населенного пункта п. Красноленинский</t>
  </si>
  <si>
    <t>Основное мероприятие: Снижение негативного воздействия на окружающую среду</t>
  </si>
  <si>
    <t>Основное мероприятие. Внесение изменений в генеральные планы и правила землепользования и застройки населенных пунктов Ханты-Мансийского района</t>
  </si>
  <si>
    <t xml:space="preserve">Внесение изменений в Программу комплексного развития социальной инфраструктуры Ханты-Мансийского </t>
  </si>
  <si>
    <t>1.7.</t>
  </si>
  <si>
    <t>1.8.</t>
  </si>
  <si>
    <t>1.9.</t>
  </si>
  <si>
    <t>Разработка документации по планировке и межеванию территории населенных пунктов Ханты-Мансийского района</t>
  </si>
  <si>
    <t>Подготовка документации по планировке территории населенных пунктов сельского поселения Луговской</t>
  </si>
  <si>
    <t xml:space="preserve">Внесение изменений в генеральные планы и правила землепользования и застройки сельского поселения Выкатной (п. Выкатной, с. Тюли) </t>
  </si>
  <si>
    <t xml:space="preserve">Внесение изменений в генеральные планы и правила землепользования и застройки сельского поселения Горноправдинск (п. Горноправдинск, п. Бобровский, д. Лугофилинская) </t>
  </si>
  <si>
    <t xml:space="preserve">Внесение изменений в генеральные планы и правила землепользования и застройки сельского поселения Нялинское (с. Нялинское, д. Нялино) </t>
  </si>
  <si>
    <t xml:space="preserve">Внесение изменений в генеральные планы и правила землепользования и застройки сельского поселения Шапша (д. Шапша, д. Ярки, с. Зенково) </t>
  </si>
  <si>
    <t>Внесение изменений в генеральные планы и правила землепользования и застройки населенных пунктов Ханты-Мансийского района: сельское поселение Кедровый (п. Кедровый, с. Елизарово)</t>
  </si>
  <si>
    <t xml:space="preserve">Подготовка документов для постановки территориальных зон на кадастровый учет </t>
  </si>
  <si>
    <t xml:space="preserve">Основное мероприятие. Разработка документации по планировке и межеванию территории населенных пунктов Ханты-Мансийского района </t>
  </si>
  <si>
    <t>Региональный проект "Формирование комфортной городской среды"</t>
  </si>
  <si>
    <t xml:space="preserve">Основное мероприятие. Благоустройство территорий в населенных пунктах Ханты-Мансийского района </t>
  </si>
  <si>
    <t>Устройство детско-спортивной площадки в с. Троица</t>
  </si>
  <si>
    <t>Устройство детско-спортивной площадки в с. Кышик</t>
  </si>
  <si>
    <t>Устройство подхода к дебаркадеру в п. Кирпичный</t>
  </si>
  <si>
    <t>Основное мероприятие. Реализация мероприятий по благоустройству сельских поселений на основании конкурсного отбора проектов инициативного бюджетирования</t>
  </si>
  <si>
    <t>Реализация мероприятий по благоустройству сельских поселений на основании конкурсного отбора проектов инициативного бюджетирования</t>
  </si>
  <si>
    <t xml:space="preserve">Основное мероприятие. Создание и поддержание в постоянной готовности материальных ресурсов (запасов) резерва для ликвидации чрезвычайных ситуаций </t>
  </si>
  <si>
    <t>п. Кирпичный, д. Белогорье, с. Троица, п. Луговской сельского поселения Луговской</t>
  </si>
  <si>
    <t>1.3.3.1.</t>
  </si>
  <si>
    <t>1.3.3.2.</t>
  </si>
  <si>
    <t>1.3.3.3.</t>
  </si>
  <si>
    <t>1.3.3.4.</t>
  </si>
  <si>
    <t>1.3.3.5.</t>
  </si>
  <si>
    <t>1.3.3.6.</t>
  </si>
  <si>
    <t>1.3.3.7.</t>
  </si>
  <si>
    <t>2.1.1.7.</t>
  </si>
  <si>
    <t>2.1.1.8.</t>
  </si>
  <si>
    <t>2.1.1.9.</t>
  </si>
  <si>
    <t>2.1.1.10.</t>
  </si>
  <si>
    <t>2.1.1.11.</t>
  </si>
  <si>
    <t>2.1.1.12.</t>
  </si>
  <si>
    <t>п. Пырьях</t>
  </si>
  <si>
    <t>п. Кедровый</t>
  </si>
  <si>
    <t>п. Красноленинский</t>
  </si>
  <si>
    <t>с. Кышик</t>
  </si>
  <si>
    <t>д. Ягурьях</t>
  </si>
  <si>
    <t>с. Нялинское</t>
  </si>
  <si>
    <t>с. Цингалы</t>
  </si>
  <si>
    <t>д. Шапша</t>
  </si>
  <si>
    <t>д. Ярки</t>
  </si>
  <si>
    <t>Строительство пожарного водоема в п. Кирпичный Ханты-Мансийского района (ПИР, СМР)</t>
  </si>
  <si>
    <t>Строительство пожарного водоема в с. Нялинское Ханты-Мансийского района (ПИР, СМР)</t>
  </si>
  <si>
    <t>Строительство пожарного водоема в д. Согом Ханты-Мансийского района (ПИР, СМР)</t>
  </si>
  <si>
    <t>Обустройство разворотной площадки к существующему пожарному водоему в п. Бобровский</t>
  </si>
  <si>
    <t>Реализация проекта «Спортивный Горноправдинск»</t>
  </si>
  <si>
    <t xml:space="preserve">Основное мероприятие: Удовлетворение потребности инвалидов в услугах спорта </t>
  </si>
  <si>
    <t>Проведение мероприятий районного уровня, в том числе направленных на сохранение и развитие народных промыслов и ремесел, традиционной культуры коренных народов Севера (субсидия, передаваемая СО НКО)</t>
  </si>
  <si>
    <t>АХМР (управление по культуре, спорту и социальной политике)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</si>
  <si>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«Организационные, экономические механизмы развития культуры, архивного дела и историко-культурного наследия» государственной программы «Культурное пространство» за счет средств бюджета автономного округа</t>
  </si>
  <si>
    <t>4.8.</t>
  </si>
  <si>
    <t xml:space="preserve">Основное мероприятие: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</t>
  </si>
  <si>
    <t>АХМР 
(МКУ ХМР «ЦБ»)</t>
  </si>
  <si>
    <t>Основное мероприятие: Оснащение образовательного процесса</t>
  </si>
  <si>
    <t>АХМР (управление по культуре, спорту и социальной политике, МБОУ ДО ДМШ)</t>
  </si>
  <si>
    <t>АХМР (управление по культуре, спорту и социальной политике, МКУ ЦБС)</t>
  </si>
  <si>
    <t>АХМР (управление по культуре, спорту и социальной политике ,МАУ "СШ ХМР")</t>
  </si>
  <si>
    <t>КО (подведомственные учреждения) АХМР (управление по культуре, спорту и социальной политике; упр.спец.мер.и ОПП)</t>
  </si>
  <si>
    <t>КО (подведомственные учреждения; упр.спец.мер.и ОПП)</t>
  </si>
  <si>
    <t xml:space="preserve">АХМР (упр.спец.мер.и ОПП)
</t>
  </si>
  <si>
    <t>АХМР (МКУ "УТО")</t>
  </si>
  <si>
    <t>АХМР (Управление организации местного самоуправления и адм. реформы)</t>
  </si>
  <si>
    <t>АХМР (управление 
по культуре, спорту
и социальной политике)</t>
  </si>
  <si>
    <t>Основное мероприятие: Обеспечение и выполнение полномочий и функций МКУ "УГЗ"</t>
  </si>
  <si>
    <t xml:space="preserve">Основное мероприятие: Укрепление санитарно-эпидемиологической безопасности </t>
  </si>
  <si>
    <t>АХМР 
(спортивная школа)</t>
  </si>
  <si>
    <t>ДСАиЖКХ 
(МКУ "УКСиР")</t>
  </si>
  <si>
    <t>АХМР
 (МАУ "СШ ХМР")</t>
  </si>
  <si>
    <t>АХМР (управление по культуре, спорту и социальной политике, МАУ "СШ ХМР")</t>
  </si>
  <si>
    <t>АХМР 
(МАУ "СШ ХМР")</t>
  </si>
  <si>
    <t>АХМР
 (МБУ «ДЦ Имитуй)</t>
  </si>
  <si>
    <t xml:space="preserve">Региональный проект «Популяризация предпринимательства» </t>
  </si>
  <si>
    <t>примечание</t>
  </si>
  <si>
    <t>Ремонт дорог в п. Сибирский</t>
  </si>
  <si>
    <t>Ремонт дорог в п. Выкатной</t>
  </si>
  <si>
    <t>Разработка аэронавигационных паспортов посадочных площадок</t>
  </si>
  <si>
    <t>1.1.16.</t>
  </si>
  <si>
    <t>1.1.17.</t>
  </si>
  <si>
    <t>1.1.18.</t>
  </si>
  <si>
    <t>1.1.19.</t>
  </si>
  <si>
    <t>Субсидии МП "ЖЭК"-3 на осуществление капитальных вложений в объекты капитального строительства муниципальной собственности "Строительство КОС в населенных пунктах Ханты-Мансийского района: с. Селиярово"</t>
  </si>
  <si>
    <t>Строительство сетей водоотведения по ул.Боровая д.Шапша</t>
  </si>
  <si>
    <t>Субсидии МП "ЖЭК"-3 на осуществление капитальных вложений в объекты капитального строительства муниципальной собственности "Строительство полиэтиленового водопровода в п.Луговской по ул.Ленина"</t>
  </si>
  <si>
    <t>Строительство водозаборного сооружения со станцией очистки воды в с.Нялинское (ПИР)</t>
  </si>
  <si>
    <t>Строительство сетей водоснабжения в п. Кедровый (ПИР)</t>
  </si>
  <si>
    <t>Проведение капитального ремонта детской игровой площадки на территории МКОУ "СОШ п. Бобровский"</t>
  </si>
  <si>
    <t>Обустройство смотровой площадки и благоустройство территории в д. Ярки Ханты-Мансийского района</t>
  </si>
  <si>
    <t>Обустройство территории Workout в п. Выкатной</t>
  </si>
  <si>
    <t>Обустройство игрового комплекса п. Красноленинский</t>
  </si>
  <si>
    <t>Устройство обелиска участникам Великой отечественной войны в п. Красноленинский</t>
  </si>
  <si>
    <t>1.3.4.1.</t>
  </si>
  <si>
    <t>1.3.4.2.</t>
  </si>
  <si>
    <t>1.3.4.3.</t>
  </si>
  <si>
    <t>1.3.4.4.</t>
  </si>
  <si>
    <t>1.3.4.5.</t>
  </si>
  <si>
    <t>1.3.4.6.</t>
  </si>
  <si>
    <t>1.3.4.7.</t>
  </si>
  <si>
    <t>1.3.5.1.</t>
  </si>
  <si>
    <t>1.3.5.2.</t>
  </si>
  <si>
    <t xml:space="preserve">д. Лугофилинская </t>
  </si>
  <si>
    <t>1.3.5.3.</t>
  </si>
  <si>
    <t>1.3.5.4.</t>
  </si>
  <si>
    <t>1.3.6.</t>
  </si>
  <si>
    <t>Итого без зп и начислений, налогов и т.д.</t>
  </si>
  <si>
    <t>Услуги по предоставлению метеорологической информации</t>
  </si>
  <si>
    <t xml:space="preserve">Услуги по предоставлению Консультант плюс </t>
  </si>
  <si>
    <t>Продление лицензии на сопровождение Контур -Экстерн</t>
  </si>
  <si>
    <t xml:space="preserve">Услуги связи сотовая связь руководитель </t>
  </si>
  <si>
    <t>Поставка спецодежды ЕДДС</t>
  </si>
  <si>
    <t>Поставка спецодежды патрульно-маневренная группа (энцефалитные костюмы)</t>
  </si>
  <si>
    <t>Поставка сапоги патрульно-маневренная группа</t>
  </si>
  <si>
    <t>Поставка ботинки летние с высоким берцем ПМГ</t>
  </si>
  <si>
    <t>Поставка ботинки зимние с высоким берцем ПМГ</t>
  </si>
  <si>
    <t xml:space="preserve">Подписка на ведомственные издания МЧС </t>
  </si>
  <si>
    <t>Поставка метеостанции</t>
  </si>
  <si>
    <t xml:space="preserve">Поставка мебели ЕДДС </t>
  </si>
  <si>
    <t xml:space="preserve">Услуги по уборке помещений </t>
  </si>
  <si>
    <t>Страхование жизни и здоровья работников</t>
  </si>
  <si>
    <t>Медицинские осмотры персонала (14 сотрудников)</t>
  </si>
  <si>
    <t>Подготовка сотрудников по линии ГО и ЧС</t>
  </si>
  <si>
    <t>Заправка кадтриджей</t>
  </si>
  <si>
    <t>Приобретение канцтаваров</t>
  </si>
  <si>
    <t xml:space="preserve">Интернет ЕДДС </t>
  </si>
  <si>
    <t xml:space="preserve">Услуги по изготовлению баннеров, листовок  и знаков </t>
  </si>
  <si>
    <t xml:space="preserve">Услуги связи ЕДДС </t>
  </si>
  <si>
    <t xml:space="preserve">Оснащение учебно-консультационного пункта </t>
  </si>
  <si>
    <t xml:space="preserve">Содержание скотомогильника в п. Кирпичный </t>
  </si>
  <si>
    <t xml:space="preserve">с. Тюли </t>
  </si>
  <si>
    <t xml:space="preserve">с. Елизарово </t>
  </si>
  <si>
    <t>д. Чембакчина</t>
  </si>
  <si>
    <t>2.1.1.13.</t>
  </si>
  <si>
    <t>Обустройство территории для содержания безнадзорных животных</t>
  </si>
  <si>
    <t xml:space="preserve">Основное мероприятие: Проведение кадастровых работ (межевание) земельных участков (под объектами муниципальной собственности, для муниципальных нужд), земельных участков, государственная собственность на которые не разграничена </t>
  </si>
  <si>
    <t>Основное мероприятие: Проведение кадастровых работ (межевание) земельных участков для содействия в оформлении в упрощенном порядке прав граждан на земельные участки</t>
  </si>
  <si>
    <t>АХМР (отдел по культуры, спорту и социальной политике, МАУ СШ)</t>
  </si>
  <si>
    <t xml:space="preserve">АХМР (УИТ, МКУ «ЦБС»), сп. Кышик, сп. Согом
</t>
  </si>
  <si>
    <t>Дошкольные учреждения Ханты-Мансийского района (расходы на косметический ремонт 9 образовательных учреждений на новый учебный год)</t>
  </si>
  <si>
    <t>3.1.1.</t>
  </si>
  <si>
    <t>3.1.3.</t>
  </si>
  <si>
    <t>3.2.1.</t>
  </si>
  <si>
    <t>Улучшение МТБ базы МКОУ ХМР СОШ с.Селиярово</t>
  </si>
  <si>
    <t>3.2.2.</t>
  </si>
  <si>
    <t>Приобретение и монтаж игрового оборудования в школах</t>
  </si>
  <si>
    <t xml:space="preserve"> Основное мероприятие: Обновление материально-технической базы для организацииучебно-исследовательской,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</si>
  <si>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3.3.1.</t>
  </si>
  <si>
    <t>Обновление МТБ для занятий физической культурой и спортом МКОУ ХМР СОШ с. Селиярово</t>
  </si>
  <si>
    <t>3.3.2.</t>
  </si>
  <si>
    <t>Обновление МТБ для занятий физической культурой и спортом МКОУ ХМР СОШ им. В.Г. Подпругина с Троица</t>
  </si>
  <si>
    <t>5.4.2.1.</t>
  </si>
  <si>
    <t>5.4.2.2.</t>
  </si>
  <si>
    <t>5.4.2.3.</t>
  </si>
  <si>
    <t>Внесение изменений в государственный водный реестр сведений о затоплении, подтоплении территорий Ханты-Мансийского района</t>
  </si>
  <si>
    <t xml:space="preserve">ДСА и ЖКХ 
(МКУ «УТО») </t>
  </si>
  <si>
    <t>Оказание финансовой поддержки общественным организациям ветеранов Великой Отечественной войны, ветеранов-нефтяников, инвалидов, старожилов. Организация мероприятий для ветеранов (пенсионеров) войны и труда, Вооруженных сил, правоохранительных органов, ветеранов-нефтяников, инвалидов, старожилов, иных социально незащищенных категорий граждан</t>
  </si>
  <si>
    <t>ВСЕГО ПО МП:</t>
  </si>
  <si>
    <t xml:space="preserve"> </t>
  </si>
  <si>
    <t>ДСАиЖКХ  (УТО)</t>
  </si>
  <si>
    <t xml:space="preserve">СП Выкатной </t>
  </si>
  <si>
    <t xml:space="preserve">СП Нялинское </t>
  </si>
  <si>
    <t>АХМР (МАУ ХМР «Организационно-методический центр»)</t>
  </si>
  <si>
    <t>КО
(подведомственные образовательные организации)</t>
  </si>
  <si>
    <t>АХРМ (СП)</t>
  </si>
  <si>
    <t xml:space="preserve">Формирование и развитие муниципального имущества в Ханты-Мансийском районе </t>
  </si>
  <si>
    <t>Предложения ответственных исполнителей муниципальных программ района по объемам бюджетных ассигнований бюджета района на реализацию муниципальных программ на 2025 год и плановый период 2026 и 2027 годов.</t>
  </si>
  <si>
    <t>Улучшение жилищных условий жителей Ханты-Мансийского района</t>
  </si>
  <si>
    <t>Создание условий для ответственного управления муниципальными финансами, повышения устойчивости местных бюджетов Ханты-Мансийского района</t>
  </si>
  <si>
    <t xml:space="preserve">Развитие цифрового общества Ханты-Мансийского района </t>
  </si>
  <si>
    <t>Повышение эффективности муниципального управления Ханты-Мансийского района</t>
  </si>
  <si>
    <t xml:space="preserve">Содействие занятости населения Ханты-Мансийского района </t>
  </si>
  <si>
    <t>Развитие малого и среднего предпринимательства на территории Ханты-Мансийского района</t>
  </si>
  <si>
    <t xml:space="preserve">Развитие агропромышленного комплекса Ханты-Мансийского района </t>
  </si>
  <si>
    <t xml:space="preserve">Устойчивое развитие коренных малочисленных народов Севера на территории Ханты-Мансийского района </t>
  </si>
  <si>
    <t>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Ханты-Мансийский район, обеспечение социальной и культурной адаптации мигрантов, профилактика межнациональных (межэтнических) конфликтов</t>
  </si>
  <si>
    <t>Комплексное развитие транспортной системы на территории Ханты-Мансийского района</t>
  </si>
  <si>
    <t xml:space="preserve">Развитие и модернизация жилищно-коммунального комплекса и повышение энергетической эффективности в Ханты-Мансийском районе </t>
  </si>
  <si>
    <t>Обеспечение экологической безопасности Ханты-Мансийского района</t>
  </si>
  <si>
    <t xml:space="preserve">Подготовка перспективных территорий для развития жилищного строительства Ханты-Мансийского района </t>
  </si>
  <si>
    <t xml:space="preserve">Благоустройство населенных пунктов Ханты-Мансийского района </t>
  </si>
  <si>
    <t xml:space="preserve">Безопасность жизнедеятельности в Ханты-Мансийском районе </t>
  </si>
  <si>
    <t xml:space="preserve">Развитие образования в Ханты-Мансийском районе </t>
  </si>
  <si>
    <t xml:space="preserve">Культура Ханты-Мансийского района </t>
  </si>
  <si>
    <t xml:space="preserve">Развитие спорта и туризма на территории Ханты-Мансийского района </t>
  </si>
  <si>
    <t xml:space="preserve">Развитие гражданского общества Ханты-Мансийского района </t>
  </si>
  <si>
    <t>2027 год</t>
  </si>
  <si>
    <t>Субсидии на возмещение затрат муниципальному предприятию "ЖЭК-3" Ханты-Мансийского района на содержание приюта для животных в Ханты-Мансийском районе</t>
  </si>
  <si>
    <t>Выполнение работ по благоустройству лыжероллерной трассы «Спорт – это здоровье» в п. Горноправдинск (пешеходные дорожки, освещение пешеходных дорожек)</t>
  </si>
  <si>
    <t>Выполнение работ по благоустройству лыжероллерной трассы «Спорт – это здоровье» в п. Горноправдинск (беседки, зрительская трибуна, пейнтбольная площадка, площадка Workout, фотозона)</t>
  </si>
  <si>
    <t>Благоустройство озера и скейт-парка в поселке Луговской Ханты-Мансийского района</t>
  </si>
  <si>
    <t xml:space="preserve"> СП Горноправдинск</t>
  </si>
  <si>
    <t>1.2.3.</t>
  </si>
  <si>
    <t>1.2.4.</t>
  </si>
  <si>
    <t>1.2.5.</t>
  </si>
  <si>
    <t>1.2.6.</t>
  </si>
  <si>
    <t>1.2.7.</t>
  </si>
  <si>
    <t>1.2.8.</t>
  </si>
  <si>
    <t>1.2.9.</t>
  </si>
  <si>
    <t xml:space="preserve">Благоустройство набережной в п. Бобровский </t>
  </si>
  <si>
    <t>Ограждение сквера в с. Елизарово</t>
  </si>
  <si>
    <t>МКУ УКСиР</t>
  </si>
  <si>
    <t>Благоустройство сельского поселения Кедровый</t>
  </si>
  <si>
    <t>Благоустройство сельского поселения Цингалы</t>
  </si>
  <si>
    <t>Благоустройство территории сельского поселения Селиярово</t>
  </si>
  <si>
    <t>Благоустройство сельского поселения Нялинское</t>
  </si>
  <si>
    <t>1.2.6.1.</t>
  </si>
  <si>
    <t>Обустройство игровой площадки в с. Нялинское Ханты-Мансийского района</t>
  </si>
  <si>
    <t>1.2.6.2.</t>
  </si>
  <si>
    <t>Обустройство "Аллеи славы в п. Пырьях" Ханты-Мансийского района</t>
  </si>
  <si>
    <t>Устройство подхода к дебаркадеру в с. Елизарово</t>
  </si>
  <si>
    <t>Благоустройство мест захоронения сельского поселения Выкатной: уборка поросли, ремонт ограждения</t>
  </si>
  <si>
    <t>1.2.10.</t>
  </si>
  <si>
    <t>Укрепление берега р. Конда (сельское поселения Выкатной)</t>
  </si>
  <si>
    <t>1.2.11.</t>
  </si>
  <si>
    <t>Приобретение экскаватора для сельского поселения Выкатной</t>
  </si>
  <si>
    <t>1.2.12.</t>
  </si>
  <si>
    <t>1.2.13.</t>
  </si>
  <si>
    <t>1.2.14.</t>
  </si>
  <si>
    <t>1.2.15.</t>
  </si>
  <si>
    <t>1.2.16.</t>
  </si>
  <si>
    <t>Благоустройство мест массового отдыха населения сельского поселения Выкатной, с. Тюли</t>
  </si>
  <si>
    <t>Благоустройство территории населенных пунктов: Изготовление, доставка, установка уличных информационных стендов в количестве 6 штук по ул. Школьная в сельском поселение Выкатной</t>
  </si>
  <si>
    <t>Благоустройство набережной сельского поселения Выкатной</t>
  </si>
  <si>
    <t>Благоустройство территории, в том числе устройство пешеходной зоны в сельском поселении Выкатной</t>
  </si>
  <si>
    <t>1.2.17.</t>
  </si>
  <si>
    <t>1.2.18.</t>
  </si>
  <si>
    <t>1.2.19.</t>
  </si>
  <si>
    <t>1.2.20.</t>
  </si>
  <si>
    <t>1.2.21.</t>
  </si>
  <si>
    <t>Благоустройство территории населенных пунктов сельского поселения Шапша</t>
  </si>
  <si>
    <t>Благоустройство территории населенных пунктов, ремонт и строительство тротуаров, пешеходных дорожек, дообустройство мест общего пользования сельского поселения Шапша</t>
  </si>
  <si>
    <t>Разработка проектно-сметной документации по благоустройству территории сельского поселения Шапша</t>
  </si>
  <si>
    <t>Устройство освещения детской игровой площадки с элементами благоустройства ул. Северная, д. 3 а, д. Шапша</t>
  </si>
  <si>
    <t>1.2.22.</t>
  </si>
  <si>
    <t>1.2.23.</t>
  </si>
  <si>
    <t>1.2.24.</t>
  </si>
  <si>
    <t>1.2.25.</t>
  </si>
  <si>
    <t>1.2.26.</t>
  </si>
  <si>
    <t>1.2.27.</t>
  </si>
  <si>
    <t>Устройство многофункциональной детско-спортивной площадки, расположенной в п. Луговской ул. Заводская д.5</t>
  </si>
  <si>
    <t xml:space="preserve">МКУ УКСиР                      </t>
  </si>
  <si>
    <t xml:space="preserve">Устройство тротуаров из тротуарной плитки по ул. Бориса Лосева, ул. Центральная п. Сибирский </t>
  </si>
  <si>
    <t>Выполнение работ по обустройству памятника основателям Пачгановым с. Зенково</t>
  </si>
  <si>
    <t xml:space="preserve"> "Обустройство сквера в д. Шапша Ханты-Мансийского района по улице Северная в районе дома 1А"</t>
  </si>
  <si>
    <t>1.2.28.</t>
  </si>
  <si>
    <t>1.2.29.</t>
  </si>
  <si>
    <t>1.2.30.</t>
  </si>
  <si>
    <t>"Ремонт тротуаров с. Тюли, ул. Мира"</t>
  </si>
  <si>
    <t>Благоустройство сельского поселения Выкатной</t>
  </si>
  <si>
    <t>1.2.31.</t>
  </si>
  <si>
    <t>1.2.32.</t>
  </si>
  <si>
    <t>1.2.33.</t>
  </si>
  <si>
    <t>1.2.34.</t>
  </si>
  <si>
    <t>1.2.35.</t>
  </si>
  <si>
    <t>1.2.36.</t>
  </si>
  <si>
    <t>Обустройство детской площадки на территории Храма в честь Святых Первоапостальных Петра и Павла, расположенного по ул. Центральная, д. 1а в д. Ярки Ханты-Мансийского района</t>
  </si>
  <si>
    <t>Ремонт прорезиненного покрытия детской площадки в д. Шапша, ул. Северная, д. 3а, Ханты-Мансийского района</t>
  </si>
  <si>
    <t>Благоустройство сельского поселения Шапша (приобретение и установка хоккейной площадки с ограждением за воротами)</t>
  </si>
  <si>
    <t>Благоустройство сельского поселения Шапша (выполнение работ по обустройству территории около хоккейного корта в д. Шапша по улице Молодежная)</t>
  </si>
  <si>
    <t>Благоустройство сельского поселения Выкатной (укрепление берега р. Конда п. Выкатной: приобретение щебня, заполнение габионов)</t>
  </si>
  <si>
    <t>1.2.37.</t>
  </si>
  <si>
    <t>Благоустройство сельского поселения Сибирский (разработка ПСД объектов благоустройства)</t>
  </si>
  <si>
    <t>1.2.38.</t>
  </si>
  <si>
    <t>Благоустройство сельского поселения Сибирский (парк в п. Сибирский)</t>
  </si>
  <si>
    <t>1.2.39.</t>
  </si>
  <si>
    <t>1.2.40.</t>
  </si>
  <si>
    <t>1.2.41.</t>
  </si>
  <si>
    <t>1.2.42.</t>
  </si>
  <si>
    <t>Благоустройство сельского поселения Сибирский (сквер в с. Реполово)</t>
  </si>
  <si>
    <t>Благоустройство сельского поселения Цингалы (устройство тротуаров в п. Цингалы по адресу: от ул. Советской, д. 44 до ул. Советская, д. 86)</t>
  </si>
  <si>
    <t>Благоустройство сельского поселения Красноленинский (строительство металлической лестницы на берегу п. Урманный)</t>
  </si>
  <si>
    <t>Благоустройство сельского поселения Красноленинский (обустройство игрового комплекса п. Красноленинский)</t>
  </si>
  <si>
    <t>1.2.43.</t>
  </si>
  <si>
    <t>1.2.44.</t>
  </si>
  <si>
    <t>1.2.45.</t>
  </si>
  <si>
    <t>1.2.46.</t>
  </si>
  <si>
    <t>1.2.47.</t>
  </si>
  <si>
    <t>Благоустройство сельского поселения Луговской (устройство детской площадки в п. Кирпичный)</t>
  </si>
  <si>
    <t>Благоустройство сельского поселения Луговской (благоустройство кладбища п. Кирпичный)</t>
  </si>
  <si>
    <t>Благоустройство сельского поселения Луговской (благоустройство территории кладбища (подъездная дорога п. Кирпичный)</t>
  </si>
  <si>
    <t>Изготовление памятной "Капсулы" к юбилею села Селиярово</t>
  </si>
  <si>
    <t>1.2.48.</t>
  </si>
  <si>
    <t>1.2.49.</t>
  </si>
  <si>
    <t>1.2.50.</t>
  </si>
  <si>
    <t>1.2.51.</t>
  </si>
  <si>
    <t>1.2.52.</t>
  </si>
  <si>
    <t>1.2.53.</t>
  </si>
  <si>
    <t>Благоустройство сельского поселения Шапша (выполнение работ по благоустройству территорий д. Ярки, д. Шапша, с. Зенково)</t>
  </si>
  <si>
    <t>Благоустройство сельского поселения Луговской (строительство тротуаров, пешеходных дорожек в п. Кирпичный)</t>
  </si>
  <si>
    <t>Устройство подхода к дебаркадеру в с. Троица</t>
  </si>
  <si>
    <t>Строительство пожарного пирса в д. Согом Ханты-Мансийского района (ПИР, СМР)</t>
  </si>
  <si>
    <t>Обустройство территории около хоккейного корта в д. Ярки Ханты-Мансийского района (освещение, тротуары, МАФы)</t>
  </si>
  <si>
    <t>1.2.54.</t>
  </si>
  <si>
    <t>1.2.55.</t>
  </si>
  <si>
    <t>1.2.56.</t>
  </si>
  <si>
    <t>Обустройство спортивно-игровой площадки с. Тюли</t>
  </si>
  <si>
    <t>Обустройство зоны отдыха с. Тюли сельское поселение Выкатной</t>
  </si>
  <si>
    <t>Закупка и установка уличного освещения и видеонаблюдения на спортивной площадке в п. Сибирский, р-н улицы Полевая</t>
  </si>
  <si>
    <t>1.2.57.</t>
  </si>
  <si>
    <t>Устройство тротуаров из тротуарной плитки п. Сибирский ул. Комарова (вдоль здания Администрации, 73 м), ул. Гастелло (участок 90 м соединение ранее установленных тротуаров) ул. Центральная (40 м, соединение тротуаров по ул. Центральная ул. Комарова, по ул. Школьная (вдоль здания школы, 170 м), ул. Б. Лосева в с. Реполово (200м)</t>
  </si>
  <si>
    <t>1.2.58.</t>
  </si>
  <si>
    <t>Ограждение контейнерных площадок сельского поселения Красноленинский</t>
  </si>
  <si>
    <t>Благоустройство лыжероллерной трассы «Спорт-это здоровье» п. Горноправдинск. Уличные тренажеры</t>
  </si>
  <si>
    <t>Благоустройство сквера в д. Шапша Ханты-Мансийского района</t>
  </si>
  <si>
    <t>Благоустройство парка отдыха п. Красноленинский</t>
  </si>
  <si>
    <t xml:space="preserve">Благоустройство территории березовой
рощи п. Горноправдинск Ханты-мансийского района
</t>
  </si>
  <si>
    <t>1.3.7.</t>
  </si>
  <si>
    <t>1.3.8.</t>
  </si>
  <si>
    <t>1.3.9.</t>
  </si>
  <si>
    <t>1.3.10.</t>
  </si>
  <si>
    <t>1.3.11.</t>
  </si>
  <si>
    <t xml:space="preserve">Устройство тротуара из тротуарной
плитки по ул. Комарова в п. Сибирский Ханты-Мансийского район
</t>
  </si>
  <si>
    <t xml:space="preserve">Устройство ограждения кладбища
п. Урманный сельского поселения Красноленинский
</t>
  </si>
  <si>
    <t>Устройство игрового комплекса п. Урманный сельского поселения Красноленинский</t>
  </si>
  <si>
    <t>Обустройство памятника воинам-участникам Великой Отечественной войны, расположенного в с. Зенково Ханты-Мансийского района</t>
  </si>
  <si>
    <t>1.3.12.</t>
  </si>
  <si>
    <t>1.3.13.</t>
  </si>
  <si>
    <t>1.3.14.</t>
  </si>
  <si>
    <t>1.3.15.</t>
  </si>
  <si>
    <t>1.3.16.</t>
  </si>
  <si>
    <t>Обустройство деткой площадки по ул. Киевской 11 А, в п. Горноправдинск</t>
  </si>
  <si>
    <t>Благоустройство территории сельского поселения Луговской (благоустройство озера и скейт-парк п. Луговской, ул. Ленина, 82А)</t>
  </si>
  <si>
    <t>Летняя сцена для уличных мероприятий в п. Кедровый</t>
  </si>
  <si>
    <t>1.3.17.</t>
  </si>
  <si>
    <t>1.3.18</t>
  </si>
  <si>
    <t>Выполнение работ по обустройству ливневой канализации в районе улиц Новая, Северная, Светлая д. Шапша Ханты-Мансийского района</t>
  </si>
  <si>
    <t>Обустройство ограждения кладбища в д. Ярки Ханты-Мансийского района</t>
  </si>
  <si>
    <t>Теплый остановочный павильон с умной остановкой, состоящий из двух половин: открытой остановочной части и теплого остановочного блока в п. Кирпичный</t>
  </si>
  <si>
    <t>Выполнение работ по обустройству пешеходной зоны ул. Центральная в п. Бобровский</t>
  </si>
  <si>
    <t>Основное мероприятие: Обеспечение комплексного развития сельских территорий</t>
  </si>
  <si>
    <t>1.4.1.</t>
  </si>
  <si>
    <t>Реализация проектов по благоустройству общественных пространств на сельских территориях (благоустройство территории набережной в п. Бобровский (малые архитектурные формы)</t>
  </si>
  <si>
    <t>6.3.</t>
  </si>
  <si>
    <t xml:space="preserve">«Субсидия на поддержку малого и среднего предпринимательства» </t>
  </si>
  <si>
    <t xml:space="preserve">«Организация и проведение выставок (ярмарок)» </t>
  </si>
  <si>
    <t>Основное мероприятие: Предоставление имущества в аренду субъектам предпринимательства, самозанятым гражданам</t>
  </si>
  <si>
    <t xml:space="preserve">Развитие национальных культур в сельских поселениях, формирование и продвижение туристских маршрутов </t>
  </si>
  <si>
    <t>3.5.</t>
  </si>
  <si>
    <t>3.6.</t>
  </si>
  <si>
    <t>АХМР (МБУ «Имитуй»)</t>
  </si>
  <si>
    <t xml:space="preserve">Развитие территориального брендинга </t>
  </si>
  <si>
    <t>Освещение в средствах массовой информации вопросов противодействия радикальным религиозным течениям, профилактики экстремизма и терроризма</t>
  </si>
  <si>
    <t xml:space="preserve">Субсидии, передаваемые социально ориентированным некоммерческим организациям на проведение мероприятий 
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
</t>
  </si>
  <si>
    <t>Строительство водозаборного сооружения со станцией очистки воды в п. Бобровский (ПИР, СМР)</t>
  </si>
  <si>
    <t>департамент строительства, архитектуры</t>
  </si>
  <si>
    <t xml:space="preserve">и ЖКХ </t>
  </si>
  <si>
    <t>Строительство сетей водоснабжения в п. Кедровый (ул. Старая Набережная) (ПИР, СМР)</t>
  </si>
  <si>
    <t xml:space="preserve">Субсидии МП "ЖЭК"-3 на осуществление капитальных вложений в объекты капитального строительства муниципальной собственности "Строительство сетей водоснабжения с. Нялинское (ул. Лесная, ул. Кедровая, пер.Северный)" (ПИР,СМР) </t>
  </si>
  <si>
    <t>Пуско-наладочные работы ГРС "Ярки" в СП Шапша, д. Ярки</t>
  </si>
  <si>
    <t>Проектно-изыскательские работы по объекту: "Водоснабжение микрорайона индивидуальной застройки "Кайгарка" п. Горноправдинск</t>
  </si>
  <si>
    <t>Субсидии МП "ЖЭК"-3 на осуществление капитальных вложений в объекты капитального строительства муниципальной собственности "Водоснабжение микрорайона индивидуальной застройки "Кайгарка" п.Горноправдинск</t>
  </si>
  <si>
    <t>Строительство (кольцевание) сетей водоснабжения по ул. Северная, пер.Восточный (с установкой пожарных гидрантов) в д. Шапша</t>
  </si>
  <si>
    <t xml:space="preserve">Субсидии МП "ЖЭК"-3 на осуществление капитальных вложений в объекты капитального строительства муниципальной собственности "Устройство полиэтиленового водопровода с водозаборными колонками в п. Сибирский от ВОС по ул. Центральная до школы-сада" </t>
  </si>
  <si>
    <t>Перевод населенных пунктов Ханты-Мансийского района (с. Елизарово, п. Кедровый, п. Кирпичный, п. Урманный, п. Красноленинский) на централизованное электроснабжение</t>
  </si>
  <si>
    <t xml:space="preserve"> МКУ УКСиР</t>
  </si>
  <si>
    <t xml:space="preserve">Ремонт системы инженерной инфраструктуры
</t>
  </si>
  <si>
    <t>Актуализация схем тепло-, водоснабжения и водоотведения сельских поселений Ханты-Мансийского района</t>
  </si>
  <si>
    <t>Субсидии МП "ЖЭК-3" на осуществление капитальных вложений в объекты капитального строительства муниципальной собственности "Строительство сетей водоснабжения д. Ягурьях"</t>
  </si>
  <si>
    <t>Субсидии МП "ЖЭК-3" на осуществление капитальных вложений в объекты капитального строительства муниципальной собственности "Строительство сетей водоснабжения в п. Кедровый"</t>
  </si>
  <si>
    <t>1.4.2.</t>
  </si>
  <si>
    <t>1.5.1.</t>
  </si>
  <si>
    <t>3.1.4.</t>
  </si>
  <si>
    <t>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организация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</si>
  <si>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 xml:space="preserve"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объектами. </t>
  </si>
  <si>
    <t>4.2.3.</t>
  </si>
  <si>
    <t>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потерь энергетических ресурсов</t>
  </si>
  <si>
    <t>4.2.4.</t>
  </si>
  <si>
    <t>4.2.5.</t>
  </si>
  <si>
    <t>4.2.6.</t>
  </si>
  <si>
    <t>4.2.7.</t>
  </si>
  <si>
    <t>4.2.8.</t>
  </si>
  <si>
    <t>4.2.9.</t>
  </si>
  <si>
    <t>4.2.10.</t>
  </si>
  <si>
    <t>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</t>
  </si>
  <si>
    <t>Проведение мероприятий по энергосбережению и повышению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</t>
  </si>
  <si>
    <t>АСП ХМР</t>
  </si>
  <si>
    <t>Проведение мероприятий по энергосбережению и повышению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</si>
  <si>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</si>
  <si>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Проведение мероприятий по энергосбережению в транспортном комплексе и повышению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</si>
  <si>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Обучение в области энергосбережения и повышения энергетической эффективности.</t>
  </si>
  <si>
    <t>Информационное обеспечение, в том числе информирование потребителей энергетических ресурсов о проводимых мероприятиях и о способах энергосбережения и повышения энергетической эффективности.</t>
  </si>
  <si>
    <t>АСП Горноправдинск</t>
  </si>
  <si>
    <t>Основное мероприятие "Предоставление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</si>
  <si>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Профилактика правонарушений в сфере обеспечения общественной безопасности в Ханты-Мансийском районе</t>
  </si>
  <si>
    <t>ДСА ЖКХ (МКУ "УКСиР")</t>
  </si>
  <si>
    <t>МКОУ ХМР "СОШ п. Красноленинский"</t>
  </si>
  <si>
    <t>Проведение капитального ремонта МКОУ ХМР "ООШ имени братьев Петровых с. Реполово"</t>
  </si>
  <si>
    <t>Расходы для удовлетворения потребностей населения района в оказании услуг в сфере дополнительного образования (содержание учреждения) в рамках муниципального задания</t>
  </si>
  <si>
    <t>5.3.5.</t>
  </si>
  <si>
    <t>Оплата проезда обучающихся к месту отдыха и оздоровления по решению муниципальной межведомственной комиссии по организации отдыха, оздоровления, занятости детей, подростков и молодежи, организация экскурсионных (туристических) поездок для детей Ханты-Мансийского района</t>
  </si>
  <si>
    <t>5.5.2.</t>
  </si>
  <si>
    <t>МКУ ХМР "УТО"</t>
  </si>
  <si>
    <t>Разработка проектно-сметной документации по строительству объекта "Многофункциональный досуговый центр (дом культуры, библиотека, детская музыкальная школа, административные помещения, сельская администрация, учреждения для работников территориальных органов власти, парк Победы, детская площадка, благоустройство) в п. Луговской Ханты-Мансийского района"</t>
  </si>
  <si>
    <t>Проведение капитального ремонта клуба в д. Белогорье (ремонт фасада, крыши здания, замена инженерных сетей и сетей отопления)</t>
  </si>
  <si>
    <t>Укрепление спортивной и туристской материально-технической базы, в том числе подведомственных учреждений</t>
  </si>
  <si>
    <t>Приобретение спортивного инвентаря и оборудования для инвалидов и маломобильных групп населения</t>
  </si>
  <si>
    <t>Субсидии на финансовое обеспечение затрат на реализацию проектов в сфере деятельности по изучению общественного мнения</t>
  </si>
  <si>
    <t>Субсидия на финансовое обеспечение затрат на реализацию проектов в области содействия добровольчества и благотворительности</t>
  </si>
  <si>
    <t>Оказание информационно-методической помощи социально ориентированным некоммерческим организациям и инициативным гражданам</t>
  </si>
  <si>
    <t>МАУ "ОМЦ"</t>
  </si>
  <si>
    <t>Развитие гражданского общества сельского поселения Селиярово</t>
  </si>
  <si>
    <t>администрация сельского поселения Селиярово</t>
  </si>
  <si>
    <t>Грант Главы Ханты-Мансийского района в форме субсидии на развитие социальной деятельности в сфере культуры, физической культуры, спорта, социальной, молодежной политики, образования, дополнительного образования, развития гражданского общества, традиционной хозяйственной деятельности коренных малочисленных народов Севера"</t>
  </si>
  <si>
    <t>АХМР (управление по культуре, спорту и социальной политике), МАУ "ОМЦ"</t>
  </si>
  <si>
    <t>Обучение по программам в сфере добровольчества</t>
  </si>
  <si>
    <t>управление по культуре, спорту и социальной политике;</t>
  </si>
  <si>
    <t>Субсидии на финансовое обеспечение затрат на реализацию проектов социально ориентированными некоммерческими организациями, направленных на развитие добровольческого (волонтерского) движения</t>
  </si>
  <si>
    <t>управление по культуре, спорту и социальной политике</t>
  </si>
  <si>
    <t>Субсидии на финансовое обеспечение затрат на реализацию проектов социально ориентированными некоммерческими организациями, направленных на вовлечение в творческую деятельность молодежи</t>
  </si>
  <si>
    <t>управление организации местного самоуправления и административной реформы</t>
  </si>
  <si>
    <t>Основное мероприятие "Создание условий для поддержания стабильного качества жизни отдельных категорий граждан, укрепление социальной защищенности"</t>
  </si>
  <si>
    <t>Предоставление меры социальной поддержки в виде единовременной денежной выплаты отдельным категориям граждан</t>
  </si>
  <si>
    <t>Расходы муниципальных образований по развитию сети спортивных объектов шаговой доступности</t>
  </si>
  <si>
    <t>Обеспечение образовательных организаций, осуществляющих подготовку спортивного резерва</t>
  </si>
  <si>
    <t>АХМР (УТО)</t>
  </si>
  <si>
    <t>ДСАиЖКх</t>
  </si>
  <si>
    <t>УТО</t>
  </si>
  <si>
    <t>2.7.</t>
  </si>
  <si>
    <t>Актуализация Стратегии социально-экономического района до 2036 года, с целевыми ориентирами до 2050 года и плана мероприятий по ее реализации</t>
  </si>
  <si>
    <t>Капитальный ремонт общепоселковых дорог в районе новой застройки СП Селиярово</t>
  </si>
  <si>
    <t>Капитальный ремонт автомобильных дорог в микрорайоне новой застройки с. Селиярово</t>
  </si>
  <si>
    <t>АСП Шапша</t>
  </si>
  <si>
    <t>Ремонт дороги по ул. Гагарина от здания №8 до жилого дома № 26 в п. Луговской</t>
  </si>
  <si>
    <t>1.1.20.</t>
  </si>
  <si>
    <t>Ремонт дорог в населенных пунктах: п.Кирпичный, с.Троица, д.Ягурьях, п.Луговской сельского поселения Луговской</t>
  </si>
  <si>
    <t>1.1.21.</t>
  </si>
  <si>
    <t>Ремонт автомобильной дороги в с. Елизарово</t>
  </si>
  <si>
    <t>1.1.22.</t>
  </si>
  <si>
    <t>Ремонт автомобильных дорог местного значения сельского поселения Луговской</t>
  </si>
  <si>
    <t>1.1.23.</t>
  </si>
  <si>
    <t>Ремонт автомобильных дорог местного значения сельского поселения Шапша</t>
  </si>
  <si>
    <t>1.1.24.</t>
  </si>
  <si>
    <t>Разработка проекта освоения лесов на земельный участок 0,2750 га для объекта: "Строительство участка дороги до п. Выкатной"</t>
  </si>
  <si>
    <t>Обеспечение и организация работ по благоустройству мест общего пользования</t>
  </si>
  <si>
    <t>Итого</t>
  </si>
  <si>
    <t>1.10.</t>
  </si>
  <si>
    <t>Подготовка описания территориальных зон для внесения изменений в сведения Единого государственного реестра недвижимости</t>
  </si>
  <si>
    <t>Строительство автомобильной дороги д. Белогорье – п. Луговской – с. Троица от автомобильной дороги регионального значения «г. Ханты-Мансийск – пгт. Талинка» (71-100 ОП РЗ 71-100К-04) с подъездами к д. Белогорье и п. Луговской»</t>
  </si>
  <si>
    <t>Технологическое присоединение к сетям электроснабжения</t>
  </si>
  <si>
    <t>Строительство КОС п. Сибирский</t>
  </si>
  <si>
    <t>3.1.5.</t>
  </si>
  <si>
    <t xml:space="preserve">Субсидии на возмещение недополученных доходов муниципальному предприятию "ЖЭК-3", предоставляющему услуги по вывозу жидких бытовых отходов по тарифам, установленным с учетом уровня платы населения
</t>
  </si>
  <si>
    <t>1.2.59</t>
  </si>
  <si>
    <t>Благоустройство сельского поселения Сибирский (устройство тротуаров из тротуарной плитки в с. Реполово)</t>
  </si>
  <si>
    <t xml:space="preserve">"Постановление Администрации Ханты-Мансийского района от 04.03.2024 №167 "О проведении конкурса Ханты-Мансийского района
«Семья года». Увеличение расходов на 220,0 тыс. рублей ежегодно, на проведение конкурса Ханты-Мансийского района "Семья года" 
</t>
  </si>
  <si>
    <t xml:space="preserve"> Размещен муниципальный заказ на сумму 310 905 360,36 рублей.
Заключение контракта планируется в июле 2024 года.
Завершение работ по контракту планируется в июле 2025 года.</t>
  </si>
  <si>
    <t>Проведение капитального ремонта Модельной библиотеки п. Луговской (замена внутренней системы отопления, замена кровельного покрытия, замена утепления вентиляции в чердачном помещении, установка дополнительных элементов вентиляции для вывода наружу здания, установка решеток)</t>
  </si>
  <si>
    <t xml:space="preserve">В целях создания условий для обеспечения сохранности библиотечного фонда, а также комфортного посещения библиотеки жителями населенного пункта требуется выполнить капитальный ремонт: замену внутренней системы отопления (трубопроводы, радиаторы), замену кровельного покрытия (профилированного листа, гидроизоляции), замену утепления вентиляции в чердачном помещении, установка дополнительных элементов вентиляции для вывода наружу здания, установка решеток. В соответствии с локально сметным расчетом (смета) № 02-01-01 сметная стоимость 4 374,59 тыс.руб. </t>
  </si>
  <si>
    <t>Проведение ремонта библиотеки д. Шапша (укрепление деревянных стен, наружная облицовка поверхности стен, демонтаж дверных коробок, установка блоков в наружных и внутренних дверных проемах, наличников, отбивка штукатурки с поверхностей стен и потолков, окраска потолков, шпатлевка и окраска стен, установка септика)</t>
  </si>
  <si>
    <t>В целях создания условий для обеспечения сохранности библиотечного фонда, а также комфортного посещения библиотеки жителями населенного пункта требуется выполнить ремонт: укрепление деревянных стен, наружная облицовка поверхности стен, демонтаж дверных коробок, установка блоков в наружных и внутренних дверных проемах, наличников, отбивка штукатурки с поверхностей стен и потолков, окраска потолков, шпатлевка и окраска стен, установка септика. В соответствии с локально сметным расчетом (смета) № 02-01-01 сметная стоимость составляет 880,30 тыс.руб.</t>
  </si>
  <si>
    <t>Поддержка талантливых детей, обучающихся в детской музыкальной школе, повышение уровня мастерства педагогов (субсидия на иные цели)</t>
  </si>
  <si>
    <t>Указ Президента Российской Федерации от 7 мая 2024 г. № 309 “О национальных целях развития Российской Федерации на период до 2030 года и на перспективу до 2036 года”, пункт е) обеспечение к 2030 году функционирования эффективной системы выявления, поддержки и развития способностей и талантов детей и молодежи, основанной на принципах ответственности, справедливости, всеобщности и направленной на самоопределение и профессиональную ориентацию 100 процентов обучающихся.    400,0 тыс. рублей  планируем направить  в целях реализации  районного конкурса "Юные музыканты Ханты- Мансийсого района" по годам 2025 и 2027 годы. 500,0 тыс. рублей планируем направить  педагогов и учащихся ДМШ  на участие в профессиональных конкурсах под эгидой Министерства культуры Российской Федерации.</t>
  </si>
  <si>
    <t>Увеличение в 2025 г. из за повышения цен на услуги по физической охране учреждения (расчет исходя из предоставленных коммерческих предложений)</t>
  </si>
  <si>
    <t>Увеличение бюджета из-за увеличения расходов на заработную плату (расчет произведен согласно приказу 2-нп от 28.02.2024г «О внесении изменений в приказ Департамента культуры ХМАО – Югры от 1 марта 2017 №1-нп «Об утверждении Положения об установлении системы оплаты труда работников государственных учреждений культуры ХМАО-Югры, подведомственных Департаменту культуры ХМАО -Югры») и увеличение из-за большого количсетва льготных отпусков (расчет подготовлен согласно графика отпусков)</t>
  </si>
  <si>
    <t>Субсидия предоставляется в пределах бюджетных ассигнований, предусмотренных в Законе Ханты-Мансийского Автономного округа-Югры от 29.11.2023 №94-оз "О бюджете Ханты-Мансийского автономного округа-Югры на 2024г и на плановый период 2025 и 2026 годов" на модернизацию муниципальных общедоступных библиотек.</t>
  </si>
  <si>
    <t>Предоставление Субсидии, установлены постановлением Администрации Ханты-Мансийского района от 14.12.2021 №334 "О муниципальной программе Ханты-Мансийского района "Культура Ханты-Мансийского района" для комплектования книжных фондов библиотек (сохранение культурного и исторического наследия)</t>
  </si>
  <si>
    <t>Увеличение бюджета из-за увеличения расходов на заработную плату (расчет произведен согласно приказу 2-нп от 28.02.2024г «О внесении изменений в приказ Департамента культуры ХМАО – Югры от 1 марта 2017 №1-нп «Об утверждении Положения об установлении системы оплаты труда работников государственных учреждений культуры ХМАО-Югры, подведомственных Департаменту культуры ХМАО -Югры») и увеличение основных средств на нужды учреждения</t>
  </si>
  <si>
    <t>4.5.</t>
  </si>
  <si>
    <t>Комплектование книжных фондов</t>
  </si>
  <si>
    <t>Указ Президента Российской Федерации от 7 мая 2024 г. № 309 “О национальных целях развития Российской Федерации на период до 2030 года и на перспективу до 2036 года”, пункт а) создание к 2030 году условий для воспитания гармонично развитой, патриотичной и социально ответственной личности на основе традиционных российских духовно-нравственных и культурно-исторических ценностей; (ежегодное пополнение фонда 21 библиотеки на 30 экземпляров)</t>
  </si>
  <si>
    <t>Субсидия передаваемая СОНКО на организацию и проведение  районных физкультурных и спортивных мероприятий</t>
  </si>
  <si>
    <t>Указ Президента Российской Федерации от 7 мая 2024 г. № 309 “О национальных целях развития Российской Федерации на период до 2030 года и на перспективу до 2036 года”, 2. е)повышение к 2030 году уровня удовлетворенности граждан условиями для занятий физической культурой и спортом</t>
  </si>
  <si>
    <t>Участие в окружных (региональных) и другого уровня соревнованиях (спорт высших достижений) (субсидия на иные цели)</t>
  </si>
  <si>
    <t>Увеличение декомпозиционного показателя (показатель государственной программы Ханты-Мансийского автономного округа - Югры "О мерах по реализации государственной программы Ханты-Мансийского автономного округа - Югры "Развитие физической культуры и спорта"). В связи с переводом воспитанников из спортивно-оздоровительных групп в группы по образовательным программам спортивной подготовки по олимпийским и неолимпийским видам спорта и участием в спортивных соревнованиях различного уровня</t>
  </si>
  <si>
    <t>Реализация проекта «Спортивный Горноправдинск» (субсидия на иные цели)</t>
  </si>
  <si>
    <t>Соглашение о предоставлении субсидии местному бюджету из бюджета
Ханты-Мансийского автономного округа – Югры
№ 23-СШ/2024 от 02.02.2024</t>
  </si>
  <si>
    <t>Соглашение о предоставлении субсидии местному бюджету из бюджета Ханты-Мансийского автономного округа – Югры
№ 23-ШД/2024 от 02.02.2024</t>
  </si>
  <si>
    <t>Обеспечение обучающихся оборудованием, спортивным инвентарем  и спортивной экипировкой в рамках реализации федеральных стандартов спортивной подготовки по программам лыжные гонки, бокс, волейбол, баскетбол, футбол, дзюдо, северное многоборье</t>
  </si>
  <si>
    <t>Достижение установленных указами Президента Российской Федерации соотношений заработной платы отдельных категорий педагогических работников (целевые показатели), 
обеспечение обучающихся оборудованием, спортивным инвентарем  и спортивной экипировкой в рамках реализации федеральных стандартов спортивной подготовки по программам лыжные гонки, бокс, волейбол, баскетбол, футбол, дзюдо, северное многоборье, текущий ремонт объектов: замена ограждения лыжной базы 
п. Горноправдинск  ул. Сосновая 19; Ремонт масляной окраски покрытия хоккейного корта п. Горноправдинск ул. Песчаная 5; Комплекс  работ по ремонту спортзала  ФСК п. Горноправдинск ул. Петелина 2б; Ремонт домиков лыжной базы и хоккейного корта п.Кедровый ,ул. Дорожная 2</t>
  </si>
  <si>
    <t>6.1.</t>
  </si>
  <si>
    <t>Организация и проведение учебно-тренировочных соревнований для инвалидов и лиц с ограниченными возможностями здоровья (субсидия на иные цели)</t>
  </si>
  <si>
    <t>6.2.</t>
  </si>
  <si>
    <t>Участие в региональных соревнованиях для инвалидов и лиц с ограниченными возможностями здоровья (субсидия на иные цели)</t>
  </si>
  <si>
    <t>Приобретение спортивного инвентаря и оборудования для инвалидов и маломобильных групп населения (субсидия на иные цели)</t>
  </si>
  <si>
    <t>В связи с ежегодным увеличением расходов на фестиваль творчества граждан старшего поколения Ханты-Мансийского района «Не стареют душой ветераны» необходимо 250,0 тыс.рублей на организацию проживание, питание участников.</t>
  </si>
  <si>
    <t xml:space="preserve">В связи с ежегодным увеличением расходов  на фестиваль художественного творчества лиц с ограниченными возможностями здоровья Ханты-Мансийского района «Я радость нахожу в друзьях» необходимо 150, 0 тыс. рублей на проживание и доставку участников с ограниченными возможностями здоровья в п. Красноленинский
</t>
  </si>
  <si>
    <t>Субсидии на финансовое обеспечение проектов социально ориентированных некоммерческих организаций в области культуры и народного творчества, направленныъх на реализацию потенциала каждого человека, развитие его талантов, воспитание патриотичной и социально ответственной личности</t>
  </si>
  <si>
    <t>Указ Президента Российской Федерации от 7 мая 2024 г. № 309 “О национальных целях развития Российской Федерации на период до 2030 года и на перспективу до 2036 года” ж) обеспечение продвижения и защиты традиционных российских духовно-нравственных ценностей в рамках не менее 70 процентов проектов в сфере культуры, искусства и народного творчества, финансируемых государственными институтами развития, к 2030 году и не менее 80 процентов таких проектов к 2036 году;</t>
  </si>
  <si>
    <t>Возрождение и поддержка программ внеклассного и внеаудиторного исторического просвещения в студиях, кружках и иных просветительских формах (субсидия на иные цели)</t>
  </si>
  <si>
    <t>п. 3.2. Плана  мероприятий по реализации Указа Президента Российской Федерации от 8 мая 2024 года № 314 «Об утверждении Основ государственной политики Российской Федерации в области исторического просвещения» в Ханты-Мансийском автономном округе – Югре до 2030 года, утвержденного распоряжением  Правительства Ханты-Мансийского автономного округа – Югры от 24 мая 2024 года № 240-рп. в рамках этого мероприятия будет заключаться соглашение на иные цели с Централизованной библиотечной системой</t>
  </si>
  <si>
    <t>Указ Президента Российской Федерации от 7 мая 2024 г. № 309 “О национальных целях развития Российской Федерации на период до 2030 года и на перспективу до 2036 года”, 3. д)  увеличение к 2030 году доли молодых людей, вовлеченных в добровольческую и общественную деятельность, не менее чем до 45 процентов.</t>
  </si>
  <si>
    <t xml:space="preserve">Финансирование необходимо для организации и проведения образовательных мероприятий (круглых столов, семинаров), проведение слета некоммерческих организации и социальных предпринимателей; печать информационных буклетов;
Наблюдается активность инициативных граждан Ханты-Мансийского района - растет количество идей, переросших в социальные проекты. </t>
  </si>
  <si>
    <t>Проведения первого конкурса на грант Главы Ханты-Мансийского района показал необходимость и значимость развития некоммерческого сектора района. Было подано 6 заявок, одобрено было 2. Уже на в этом году открыто 6 некоммерческих организаций – потенциальных участников конкурса на грант Главы. Всего в районе действует 52 НКО.</t>
  </si>
  <si>
    <t>Проведение мероприятий по патриотическому воспитанию и формированию у подрастающего поколения активной гражданской позиции в отношении важности исторического просвещения и сохранения исторической памяти (субсидия на иные цели МКУ ЦБС)</t>
  </si>
  <si>
    <t xml:space="preserve">п. 1.5. Плана  мероприятий по реализации Указа Президента Российской Федерации от 8 мая 2024 года № 314 «Об утверждении Основ государственной политики Российской Федерации в области исторического просвещения» в Ханты-Мансийском автономном округе – Югре до 2030 года, утвержденного распоряжением  Правительства Ханты-Мансийского автономного округа – Югры от 24 мая 2024 года № 240-рп. в рамках этого мероприятия будет заключаться соглашение на иные цели с Централизованной библиотечной системой
</t>
  </si>
  <si>
    <t>Субсидии на финансовое обеспечение затрат на реализацию проектов социально ориентированными некоммерческими организациями, направленных на развитие добровольческого (волонтерского) движения, направленной на сохранение исторической памяти, и проектов, реализуемых в данной сфере, в целях противодействия идеологической и информационной агрессии против России</t>
  </si>
  <si>
    <t>Указ Президента России от 08 мая 2024 г. №314 "Об утверждении Основ государственной политики Российской Федерации в области исторического просвещения" п.10 ж) государственная поддержка общественных объединений, деятельность которых направлена на сохранение исторической памяти, и проектов, реализуемых в данной сфере, в целях противодействия идеологической и информационной агрессии против России.</t>
  </si>
  <si>
    <t>Увеличение ФОТ и страховых взносов на 6646,5 в связи с планирющимся ростом количества работников на 3</t>
  </si>
  <si>
    <t>Увеличение на 276,9 в связи с ростом количества льготников на 15</t>
  </si>
  <si>
    <t>Постановление Администрации Ханты-Мансийского района от 19.12.2023 №914"Об утверждении Порядка назначения и выплаты дополнительных мер социальной поддержки и социальной помощи отдельным категориям граждан". В связи с поступлением обращений  в управление по культуре, спорту и социальной  политике Администрации Ханты-Мансийского района членов семей призванных на военную службу по мобилизации в Вооруженные Силы Российской Федерации необходимо увеличение расходов на 2 700,0 тыс. руб.</t>
  </si>
  <si>
    <t>Организация и проведение мероприятий, приуроченных дню работника сельского хозяйства</t>
  </si>
  <si>
    <t>Поддержка приозводства и реализации искуственно выращеной пищевой рыбы и пищевой рыбной продукции</t>
  </si>
  <si>
    <t>Организация и проведение конкурса профессионального мастерства работников рыбохозяйственного комплекса</t>
  </si>
  <si>
    <t xml:space="preserve">Организация и проведение   мероприятий районного уровня, направленных на сохранение и развитие традиционной культуры, национальных видов спорта коренных малочисленных народов Севера (субсидия, передаваемая на иные цели) </t>
  </si>
  <si>
    <t>МБУ "Имитуй", МАУ "Спортивная школа"</t>
  </si>
  <si>
    <t xml:space="preserve">Организация и проведение мероприятий, направленных на развитие традиционной хозяйственной деятельности, туризма и участие в них представителей КМНС (субсидия, передаваемая на иные цели) 
</t>
  </si>
  <si>
    <t>МБУ "Имитуй", управление по культуре, спорту и социальной политике</t>
  </si>
  <si>
    <t>Укрепление материально-технической базы муниципального  бюджетного учреждения Ханты-Мансийского  района  "Досуговый  центр "Имитуй"</t>
  </si>
  <si>
    <t>"Содействие занятости населения Ханты-Мансийского района"</t>
  </si>
  <si>
    <t>МАУ ОМЦ</t>
  </si>
  <si>
    <t>КЭП</t>
  </si>
  <si>
    <t>"Развитие малого и среднего предпринимательства на территории Ханты-Мансийского района"</t>
  </si>
  <si>
    <t>КЭП, УТО</t>
  </si>
  <si>
    <t>Основное мероприятие: Предоставление имущества в аренду субъектам предпринимательства</t>
  </si>
  <si>
    <t>Увеличение планового показателя на 2024 год по данному мероприятию в связи с тем, что средства на оплату труда и начисления на выплаты по оплате труда на 2024 год доведены не в полном объеме от планового расчета, средства на компенсацию расходов работников на проезд к месту отдыха и санаторно-курортного лечения доведены в размере фактических расходов за 2022 год</t>
  </si>
  <si>
    <t>Показатель рассчитан исходя из фактической потребности, в соответствии с расчетами и количеством получателей данной выплаты по состоянию на 01.07.2024. Сокращение расходов связано с уменьшением количества получателей</t>
  </si>
  <si>
    <t>Показатель рассчитан исходя из фактической потребности, в соответствии с расчетами и количеством получателей данной выплаты по состоянию на 01.07.2024. Повышение расходов связано с увеличением количества получателей</t>
  </si>
  <si>
    <t>Увеличение плановых расходов относительно утвержденной суммы по данному мероприятию составляет 10 089,0 тыс. руб., в том числе:
 коммунальные расходы  -1643,9 тыс. руб. (данный вид расходов доведен в объемах 2022 г. с учетом индексации); 
прочие расходы - 8 445,1 тыс. руб., из них :  услуги по охране объектов - 8148,0 тыс. руб.  (расходы на 2024 г. доведены в объеме 2023 года, расчет на 2024 г. произведен на основании коммерческих предложений);  приобретение мат. запасов и основных средств по содержанию комплекса зданий -946,8 тыс. руб. (расходы на  приобретение основных средств в бюджетной смете на 2024 год  не доводились, материальные запасы в бюджетной смете   были доведены не в полном объеме; в проекте  на 2024 год запланировано приобретение  светильников (для замены вышедших из строя)  на сумму 742,5   тыс. руб., в связи с проведением опережающих торгов на обслуживание комплекса зданий и уборку снега  на 2025 год, расходы по статье " Услуги по содержанию имущества" на 2025 год относительно доведенных средств на 2024 год  уменьшились на  649,7 тыс.рублей.</t>
  </si>
  <si>
    <t>Увеличение плановых расходов   относительно утвержденной суммы по данному мероприятию составляет  34 358,6 тыс. руб., в том числе: 
- Заработная плата -  6764,3 тыс. руб. (Средства на 2024 год доведены не в полном объеме, расчет планового ФОТ на 2025-2027 годы  произведен с учетом максимальной надбавки за выслугу лет);
- Начисления на оплату труда – увеличение на  3 054 ,2 тыс. руб. (Расчет начислений на оплату труда произведены с соответствии  с законодательством, на 2024 год расходы по по данной статье доведены в размере 29 %)  ; 
Услуги связи  - увеличение  63,7 тыс. руб. (в связи с увеличением тарифов на услуги связи);
Услуги по содержанию имущества –  4 749,7 тыс. руб. (за счет увеличения расходов, в том числе: -4125,6 тыс. руб. обслуживание, ремонт, мойка автотранспорта, по причине того что данный вид расходов  на 2024 г.   был доведен не  в полном объёме; 
 -624,1 тыс. руб. увеличение расходов на заправку и восстановление картриджей для учреждений Администрации ХМРн в рамках передачи полномочий на осуществление закупок, по причине того что средства по данной статье на 2024 год доведены не в полном объёме); 
Прочие работы, услуги - 2079,7 тыс. руб., в том числе:
(-1157,3 тыс. руб. -  услуги по диспансеризации сотрудников администрации, на 2024 год средства  данный вид расходов не доводились;
- 771,7 тыс. руб. – информационные расходы, увеличение стоимости технического сопровождения программных продуктов    1 С, Консультант Плюс, АС Бюджет- муниципальные контракты заключены на 2025 г.); -  150,7 увеличение расходов на обучение сотрудников, в 2024 году  средства по  данному виду расходов доведены не в полном объеме.    
Прочие расходы (налоги) – 295,4 тыс. руб., уменьшились , по причине уменьшения остаточной стоимости при расчете налога на имущество).
-Увеличение стоимости материальных запасов - 7441,4 тыс. руб., в том числе ГСМ  4 096,1  тыс. руб. увеличение плановых показателей относительно доведенных на 2024 год в связи с тем, что по данному направлению расходов планы   были доведены не в полном объёме, а так же в связи с изменением объема ГСМ по причине увеличения  транспортных единиц), увеличение  в проекте 2025 г. материальных запасов на   3345,3 тыс. руб, по причине доведения данного вида расходов в бюджете  2024 года  не в полном объеме, а так же за счет  роста цен на товары</t>
  </si>
  <si>
    <t>приобретение моноблоков; приобретение  запчастей для ремонта принтеров</t>
  </si>
  <si>
    <t>модернизация конференц-зала</t>
  </si>
  <si>
    <t>продление ВКС Контур Толк</t>
  </si>
  <si>
    <t>Продление техподдержки сайта и портала</t>
  </si>
  <si>
    <t>Продление СЗИ; замена (приобретение) Випнет Координатора; продление (НА 3 ГОДА) Касперский антиспам и Касперский антивирус; контроль эффективности ОСМ; аттестация ИСПДн</t>
  </si>
  <si>
    <t>Поставка индивидуальных рационов питания (150 шт.)</t>
  </si>
  <si>
    <t>Поставка ранцевых огнетушителей (42 шт.)</t>
  </si>
  <si>
    <t xml:space="preserve">Поставка шанцевого инструмента для комплектования рюкзаков  - укладок (лопата разборная, топор, 12 шт.) </t>
  </si>
  <si>
    <t>Поставка ЗИП МСО ХМР (4 АКБ)</t>
  </si>
  <si>
    <t>Поставка кроватей  - раскладушек (100 шт.)</t>
  </si>
  <si>
    <t>Поставка рюкзаков укладок (12 шт.)</t>
  </si>
  <si>
    <t>Поставка постельного белья и одеял (197 комп.)</t>
  </si>
  <si>
    <t xml:space="preserve">Услуги связи по предоставлению каналов связи для  местной системы оповещения. </t>
  </si>
  <si>
    <t xml:space="preserve">Оказание услуг по техническому обслуживанию систем оповещения. </t>
  </si>
  <si>
    <t>Услуги связи по предоставлению каналов связи для  "Системы-112"</t>
  </si>
  <si>
    <t>Услуги связи по предоставлению канала связи оптоволоконной сети 5 Mbit/c (единовременный платеж)</t>
  </si>
  <si>
    <t>Годовая техническая поддержка СПО "ИСТОК -СМ"</t>
  </si>
  <si>
    <t>Услуги связи по предоставлению каналов связи канал Е-1</t>
  </si>
  <si>
    <t>Программное обеспечение защиты Системы 112</t>
  </si>
  <si>
    <t>Создание и техническое обслуживание комплексной системы видеонаблюдения на дамбе обвалования в п. Кирпичный Ханты-Мансийского района, организация и аренда каналов связи</t>
  </si>
  <si>
    <t xml:space="preserve">содержание и обслуживание дамбы обвалования п. Луговской </t>
  </si>
  <si>
    <t>содержание и обслуживание дамбы обвалования п. Кирпичный</t>
  </si>
  <si>
    <t xml:space="preserve">содержание и обслуживание дамбы обвалования д. Белогорье </t>
  </si>
  <si>
    <t>содержание и обслуживание дамбы обвалования с. Троица</t>
  </si>
  <si>
    <t xml:space="preserve">ремонт дамбы обвалования п.Луговской </t>
  </si>
  <si>
    <t>ремонт дамбы обвалования п.Кирпичный</t>
  </si>
  <si>
    <t>ремонт дамбы обвалования п.Троица</t>
  </si>
  <si>
    <t xml:space="preserve">ремонт дамбы обвалования п.Белогорье </t>
  </si>
  <si>
    <t xml:space="preserve">ремонт дамбы обвалования с. Троица  </t>
  </si>
  <si>
    <t xml:space="preserve">ремонт дамбы обвалования д. Белогорье </t>
  </si>
  <si>
    <t>содержание и обслуживание дамбы обвалования Сибирский</t>
  </si>
  <si>
    <t>содержание и обслуживание дамбы обвалования Реполово</t>
  </si>
  <si>
    <t>содержание и обслуживание дамбы обвалования Батово</t>
  </si>
  <si>
    <t xml:space="preserve">ремонт дамбы обвалования Сибирский </t>
  </si>
  <si>
    <t xml:space="preserve">ремонт дамбы обвалования Реполово  </t>
  </si>
  <si>
    <t>содержание и обслуживание дамбы Елизарово</t>
  </si>
  <si>
    <t>ремонт дамбы обвалования Елизарово</t>
  </si>
  <si>
    <t>Оказание услуг по проведению комплексного анализа с оценкой прочности, устойчивости и эксплуатационной надежности гидротехнических сооружений (дамб обвалований) в населенных пунктах:</t>
  </si>
  <si>
    <t>1.3.6.1.</t>
  </si>
  <si>
    <t>1.3.6.2.</t>
  </si>
  <si>
    <t>1.3.6.3.</t>
  </si>
  <si>
    <t>1.3.6.4.</t>
  </si>
  <si>
    <t>1.3.6.5.</t>
  </si>
  <si>
    <t>1.3.6.6.</t>
  </si>
  <si>
    <t>Поставка сапоги патрульно-маневренная группа (далее - ПМГ)</t>
  </si>
  <si>
    <t>Поставка конвектора ЕДДС (2 шт.)</t>
  </si>
  <si>
    <t>с. Селиярово</t>
  </si>
  <si>
    <t xml:space="preserve">СП Селиярово </t>
  </si>
  <si>
    <t>Предложения на реализацию ежегодного фестиваля национальных культур "Радуга дружбы"</t>
  </si>
  <si>
    <t>Ежегодно в д.Согом организуется первенство Ханты-Мансиского района по национальным видам спорта. Преложения на приобретение экипировки, инвентаря и проживания спортстменов (в смете не заложено)</t>
  </si>
  <si>
    <t xml:space="preserve">Субсидии на реализацию мероприятий 
в сфере укрепления межнационального 
и межконфессионального согласия, обеспечения социальной и культурной адаптации мигрантов, профилактики экстремизма
</t>
  </si>
  <si>
    <t>На 2025 год планируется предоставление субсидии из бюджета автономного округа в размере 146,7. В проекте местного бюджета с целью софинансирования планируется к утверждению 342,3</t>
  </si>
  <si>
    <t>Предложения с целью реализации п. 12 Указа Президента РФ от 08.05.2024 №314 "Об утверждении основ государственной политики Российской Федерации в области исторического просвещения" (поддержка исторического краеведения)</t>
  </si>
  <si>
    <t>Увеличение финансирования мероприятия произошло в связи необходимостью финансирования добровольной народной дружины в СП Горноправдинск на период 2025-2027 гг.</t>
  </si>
  <si>
    <t xml:space="preserve">Ежегодно в учреждениях культуры Ханты-Мансийского района проходит без финансирования цикл мероприятий «Здоровый образ жизни - главное условие профилактики возникновения вредных привычек». Остро требуются финансирование на: приобретение литературы, инвентаря, выставочного оборудования, типографские расходы. На базе отделений Централизованной библиотечной системы функционируют 30 клубов по интересам, необходимо приобретение основных сре6дств для проведения профилактических мероприятий. </t>
  </si>
  <si>
    <t>Капитальный ремонт МАОУ ХМР "СОШ д. Ярки"</t>
  </si>
  <si>
    <r>
      <t xml:space="preserve">необходимо предусмотреть объем бюджетных ассигнований из бюджета района в сумме 66 419,10 тыс.рублей по мероприятию программы «Организация оплачиваемых общественных работ» на 2025 год – 22 139,70, на 2026 год – 22 139,70 тыс.рублей, на 2027 год – 22 139,70 тыс.рублей, в целях сохранения стабилизации ситуации на рынке труда Ханты-Мансийского района, для организации проведения оплачиваемых общественных работ для незанятой трудовой деятельности безработных граждан в количестве 285 человек, установленные </t>
    </r>
    <r>
      <rPr>
        <sz val="12"/>
        <color theme="1"/>
        <rFont val="Times New Roman"/>
        <family val="1"/>
        <charset val="204"/>
      </rPr>
      <t>Соглашением о предоставлении иного межбюджетного трансферта местному бюджету из бюджета Ханты-Мансийского автономного округа – Югры, а также учитывая ежегодное увеличение минимального размера оплаты труда, , в соответствии с Федеральным законом «О минимальном размере оплаты труда»</t>
    </r>
  </si>
  <si>
    <r>
      <t>предполагается финансирование основных мероприятий софинансируемых из бюджета автономного округа на 2025 год и плановый период 2026, 2027 годов в размере 8 004,90 тыс. рублей, соответственно софинансирование из бюджета района составит 889,50 тыс. рублей (в</t>
    </r>
    <r>
      <rPr>
        <sz val="12"/>
        <color rgb="FF000000"/>
        <rFont val="Times New Roman"/>
        <family val="1"/>
        <charset val="204"/>
      </rPr>
      <t xml:space="preserve"> соответствии с пунктом 2.2 </t>
    </r>
    <r>
      <rPr>
        <sz val="12"/>
        <color theme="1"/>
        <rFont val="Times New Roman"/>
        <family val="1"/>
        <charset val="204"/>
      </rPr>
      <t>Соглашении о предоставлении субсидии местному бюджету из бюджета Ханты-Мансийского автономного округа – Югры № МСПI4 20243 – 22 от 24.01.2024 г., МСПI5 2024 – 22 от 24.01.2024 г. размер субсидии, предоставляемой из бюджета автономного округа в бюджет Ханты-Мансийского района, составляет 90% от общего объема бюджетных ассигнований).  Сумма из бюджета автономного округа в размере 8 004,90 тыс. рублей на финансирование мероприятий программы запланирована исходя из поступивших заявок от субъектов малого и среднего предпринимательства в 2023 году.</t>
    </r>
  </si>
  <si>
    <r>
      <t xml:space="preserve">расширены направления финансовой поддержки, запланирован к проведению муниципальный конкурс «Предприниматель года», а также участие товаропроизводителей Ханты-Мансийского района в ежегодной </t>
    </r>
    <r>
      <rPr>
        <sz val="12"/>
        <color theme="1"/>
        <rFont val="Times New Roman"/>
        <family val="1"/>
        <charset val="204"/>
      </rPr>
      <t>выставке-форуме окружных товаропроизводителей «Товары земли Югорской»,</t>
    </r>
    <r>
      <rPr>
        <sz val="12"/>
        <color rgb="FF000000"/>
        <rFont val="Times New Roman"/>
        <family val="1"/>
        <charset val="204"/>
      </rPr>
      <t xml:space="preserve"> в связи, с чем необходимо увеличить объем бюджетных ассигнований на реализацию мероприятия «Содействие развитию малого и среднего предпринимательства в Ханты-Мансийском районе» на 13 500,00 тыс. рублей, в том числе: 2025 год – 4 500,00 тыс. рублей, 2026 год – 4 500,00 тыс. рублей, 2027 год – 4 500,00 тыс.рублей.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</si>
</sst>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;[Red]\-#,##0.00;0.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0F6EA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ont="1"/>
    <xf numFmtId="0" fontId="9" fillId="0" borderId="0" xfId="0" applyFont="1" applyAlignment="1">
      <alignment horizontal="center" vertical="center"/>
    </xf>
    <xf numFmtId="2" fontId="7" fillId="5" borderId="1" xfId="1" applyNumberFormat="1" applyFont="1" applyFill="1" applyBorder="1" applyAlignment="1">
      <alignment horizontal="left" vertical="top" wrapText="1"/>
    </xf>
    <xf numFmtId="164" fontId="7" fillId="5" borderId="1" xfId="0" applyNumberFormat="1" applyFont="1" applyFill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left" vertical="top" wrapText="1"/>
    </xf>
    <xf numFmtId="164" fontId="7" fillId="11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left" vertical="top" wrapText="1"/>
    </xf>
    <xf numFmtId="164" fontId="7" fillId="5" borderId="1" xfId="0" applyNumberFormat="1" applyFont="1" applyFill="1" applyBorder="1" applyAlignment="1">
      <alignment horizontal="center" vertical="center"/>
    </xf>
    <xf numFmtId="164" fontId="7" fillId="11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left" vertical="top" wrapText="1"/>
    </xf>
    <xf numFmtId="164" fontId="4" fillId="11" borderId="1" xfId="0" applyNumberFormat="1" applyFont="1" applyFill="1" applyBorder="1" applyAlignment="1">
      <alignment horizontal="center" vertical="center"/>
    </xf>
    <xf numFmtId="164" fontId="4" fillId="11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49" fontId="4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 applyAlignment="1" applyProtection="1">
      <alignment vertical="top" wrapText="1"/>
      <protection hidden="1"/>
    </xf>
    <xf numFmtId="0" fontId="4" fillId="0" borderId="1" xfId="0" applyFont="1" applyBorder="1" applyAlignment="1">
      <alignment horizontal="left" vertical="top" wrapText="1"/>
    </xf>
    <xf numFmtId="164" fontId="4" fillId="3" borderId="1" xfId="0" applyNumberFormat="1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164" fontId="7" fillId="5" borderId="3" xfId="0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7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7" fillId="12" borderId="1" xfId="0" applyNumberFormat="1" applyFont="1" applyFill="1" applyBorder="1" applyAlignment="1">
      <alignment horizontal="center" vertical="center"/>
    </xf>
    <xf numFmtId="164" fontId="4" fillId="1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4" fillId="0" borderId="0" xfId="0" applyFont="1"/>
    <xf numFmtId="0" fontId="7" fillId="5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top" wrapText="1"/>
    </xf>
    <xf numFmtId="0" fontId="7" fillId="0" borderId="0" xfId="0" applyFont="1"/>
    <xf numFmtId="0" fontId="4" fillId="3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2" borderId="0" xfId="0" applyFont="1" applyFill="1"/>
    <xf numFmtId="0" fontId="0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top"/>
    </xf>
    <xf numFmtId="0" fontId="7" fillId="0" borderId="0" xfId="0" applyFont="1" applyFill="1"/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13" fillId="3" borderId="1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center" vertical="top" wrapText="1"/>
    </xf>
    <xf numFmtId="0" fontId="0" fillId="0" borderId="0" xfId="0" applyFont="1" applyAlignment="1">
      <alignment vertical="top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7" fillId="5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10" fillId="5" borderId="1" xfId="0" applyFont="1" applyFill="1" applyBorder="1" applyAlignment="1">
      <alignment vertical="top" wrapText="1"/>
    </xf>
    <xf numFmtId="0" fontId="10" fillId="0" borderId="0" xfId="0" applyFont="1" applyFill="1"/>
    <xf numFmtId="0" fontId="10" fillId="0" borderId="0" xfId="0" applyFont="1"/>
    <xf numFmtId="0" fontId="5" fillId="0" borderId="1" xfId="0" applyFont="1" applyBorder="1" applyAlignment="1">
      <alignment vertical="top" wrapText="1"/>
    </xf>
    <xf numFmtId="0" fontId="5" fillId="0" borderId="0" xfId="0" applyFont="1" applyFill="1"/>
    <xf numFmtId="0" fontId="5" fillId="0" borderId="0" xfId="0" applyFont="1"/>
    <xf numFmtId="0" fontId="10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top" wrapText="1"/>
    </xf>
    <xf numFmtId="164" fontId="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16" fillId="0" borderId="2" xfId="0" applyFont="1" applyBorder="1" applyAlignment="1">
      <alignment horizontal="justify" vertical="top"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7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10" borderId="6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left" vertical="top" wrapText="1"/>
    </xf>
    <xf numFmtId="164" fontId="4" fillId="0" borderId="7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0F6EA"/>
      <color rgb="FFF8FAF4"/>
      <color rgb="FFFF99FF"/>
      <color rgb="FF0000FF"/>
      <color rgb="FFFFFFCC"/>
      <color rgb="FFFF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402"/>
  <sheetViews>
    <sheetView tabSelected="1" zoomScale="78" zoomScaleNormal="78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O1402" sqref="O1402"/>
    </sheetView>
  </sheetViews>
  <sheetFormatPr defaultRowHeight="15.75" outlineLevelRow="1" outlineLevelCol="1" x14ac:dyDescent="0.25"/>
  <cols>
    <col min="1" max="1" width="13.7109375" style="50" customWidth="1"/>
    <col min="2" max="2" width="65.5703125" style="91" customWidth="1"/>
    <col min="3" max="3" width="17.5703125" style="53" customWidth="1"/>
    <col min="4" max="4" width="15" style="1" customWidth="1" outlineLevel="1" collapsed="1"/>
    <col min="5" max="5" width="13.7109375" style="1" customWidth="1" outlineLevel="1"/>
    <col min="6" max="6" width="18.85546875" style="1" customWidth="1" outlineLevel="1"/>
    <col min="7" max="7" width="15.28515625" style="1" customWidth="1" outlineLevel="1"/>
    <col min="8" max="8" width="15.7109375" style="1" customWidth="1"/>
    <col min="9" max="9" width="13.28515625" style="1" customWidth="1"/>
    <col min="10" max="10" width="14.85546875" style="1" customWidth="1"/>
    <col min="11" max="11" width="17.42578125" style="1" customWidth="1"/>
    <col min="12" max="12" width="14.7109375" style="2" customWidth="1"/>
    <col min="13" max="15" width="14.7109375" style="1" customWidth="1"/>
    <col min="16" max="16" width="14.7109375" style="2" customWidth="1"/>
    <col min="17" max="19" width="14.7109375" style="1" customWidth="1"/>
    <col min="20" max="20" width="14.42578125" style="2" customWidth="1"/>
    <col min="21" max="21" width="13.7109375" style="1" customWidth="1"/>
    <col min="22" max="22" width="14.42578125" style="1" bestFit="1" customWidth="1"/>
    <col min="23" max="23" width="14.42578125" style="1" customWidth="1"/>
    <col min="24" max="24" width="14.42578125" style="2" customWidth="1"/>
    <col min="25" max="27" width="14.42578125" style="1" customWidth="1"/>
    <col min="28" max="28" width="73.85546875" style="55" customWidth="1"/>
    <col min="29" max="30" width="9.140625" style="78"/>
    <col min="31" max="16384" width="9.140625" style="3"/>
  </cols>
  <sheetData>
    <row r="1" spans="1:30" x14ac:dyDescent="0.25">
      <c r="A1" s="1"/>
      <c r="B1" s="86"/>
    </row>
    <row r="2" spans="1:30" ht="18.75" x14ac:dyDescent="0.25">
      <c r="A2" s="148" t="s">
        <v>734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4"/>
      <c r="Y2" s="4"/>
      <c r="Z2" s="4"/>
      <c r="AA2" s="4"/>
    </row>
    <row r="3" spans="1:30" x14ac:dyDescent="0.25">
      <c r="A3" s="2"/>
      <c r="B3" s="87"/>
      <c r="C3" s="54"/>
      <c r="D3" s="2"/>
      <c r="E3" s="2"/>
      <c r="F3" s="2"/>
      <c r="G3" s="2"/>
      <c r="H3" s="2"/>
      <c r="I3" s="2"/>
      <c r="J3" s="2"/>
      <c r="K3" s="2"/>
      <c r="M3" s="2"/>
      <c r="N3" s="2"/>
      <c r="O3" s="2"/>
      <c r="Q3" s="2"/>
      <c r="R3" s="2"/>
      <c r="S3" s="2"/>
      <c r="U3" s="2"/>
      <c r="V3" s="2"/>
      <c r="W3" s="2"/>
      <c r="Y3" s="2"/>
      <c r="Z3" s="2"/>
      <c r="AA3" s="2"/>
    </row>
    <row r="4" spans="1:30" s="56" customFormat="1" x14ac:dyDescent="0.25">
      <c r="A4" s="149" t="s">
        <v>0</v>
      </c>
      <c r="B4" s="149" t="s">
        <v>1</v>
      </c>
      <c r="C4" s="149" t="s">
        <v>2</v>
      </c>
      <c r="D4" s="150" t="s">
        <v>3</v>
      </c>
      <c r="E4" s="150"/>
      <c r="F4" s="150"/>
      <c r="G4" s="150"/>
      <c r="H4" s="151" t="s">
        <v>4</v>
      </c>
      <c r="I4" s="151"/>
      <c r="J4" s="151"/>
      <c r="K4" s="151"/>
      <c r="L4" s="151"/>
      <c r="M4" s="151"/>
      <c r="N4" s="151"/>
      <c r="O4" s="151"/>
      <c r="P4" s="152" t="s">
        <v>454</v>
      </c>
      <c r="Q4" s="153"/>
      <c r="R4" s="153"/>
      <c r="S4" s="153"/>
      <c r="T4" s="153"/>
      <c r="U4" s="153"/>
      <c r="V4" s="153"/>
      <c r="W4" s="154"/>
      <c r="X4" s="141" t="s">
        <v>754</v>
      </c>
      <c r="Y4" s="142"/>
      <c r="Z4" s="142"/>
      <c r="AA4" s="143"/>
      <c r="AB4" s="137" t="s">
        <v>643</v>
      </c>
      <c r="AC4" s="79"/>
      <c r="AD4" s="79"/>
    </row>
    <row r="5" spans="1:30" s="56" customFormat="1" x14ac:dyDescent="0.25">
      <c r="A5" s="149"/>
      <c r="B5" s="149"/>
      <c r="C5" s="149"/>
      <c r="D5" s="138" t="s">
        <v>455</v>
      </c>
      <c r="E5" s="138"/>
      <c r="F5" s="138"/>
      <c r="G5" s="138"/>
      <c r="H5" s="139" t="s">
        <v>455</v>
      </c>
      <c r="I5" s="139"/>
      <c r="J5" s="139"/>
      <c r="K5" s="139"/>
      <c r="L5" s="140" t="s">
        <v>5</v>
      </c>
      <c r="M5" s="140"/>
      <c r="N5" s="140"/>
      <c r="O5" s="140"/>
      <c r="P5" s="139" t="s">
        <v>455</v>
      </c>
      <c r="Q5" s="139"/>
      <c r="R5" s="139"/>
      <c r="S5" s="139"/>
      <c r="T5" s="140" t="s">
        <v>5</v>
      </c>
      <c r="U5" s="140"/>
      <c r="V5" s="140"/>
      <c r="W5" s="140"/>
      <c r="X5" s="140" t="s">
        <v>5</v>
      </c>
      <c r="Y5" s="140"/>
      <c r="Z5" s="140"/>
      <c r="AA5" s="140"/>
      <c r="AB5" s="137"/>
      <c r="AC5" s="79"/>
      <c r="AD5" s="79"/>
    </row>
    <row r="6" spans="1:30" s="56" customFormat="1" x14ac:dyDescent="0.25">
      <c r="A6" s="149"/>
      <c r="B6" s="149"/>
      <c r="C6" s="149"/>
      <c r="D6" s="136" t="s">
        <v>6</v>
      </c>
      <c r="E6" s="135" t="s">
        <v>7</v>
      </c>
      <c r="F6" s="135" t="s">
        <v>8</v>
      </c>
      <c r="G6" s="135" t="s">
        <v>9</v>
      </c>
      <c r="H6" s="136" t="s">
        <v>6</v>
      </c>
      <c r="I6" s="135" t="s">
        <v>7</v>
      </c>
      <c r="J6" s="135" t="s">
        <v>8</v>
      </c>
      <c r="K6" s="135" t="s">
        <v>9</v>
      </c>
      <c r="L6" s="136" t="s">
        <v>6</v>
      </c>
      <c r="M6" s="135" t="s">
        <v>7</v>
      </c>
      <c r="N6" s="135" t="s">
        <v>8</v>
      </c>
      <c r="O6" s="135" t="s">
        <v>9</v>
      </c>
      <c r="P6" s="136" t="s">
        <v>6</v>
      </c>
      <c r="Q6" s="135" t="s">
        <v>7</v>
      </c>
      <c r="R6" s="135" t="s">
        <v>8</v>
      </c>
      <c r="S6" s="135" t="s">
        <v>9</v>
      </c>
      <c r="T6" s="136" t="s">
        <v>6</v>
      </c>
      <c r="U6" s="135" t="s">
        <v>7</v>
      </c>
      <c r="V6" s="135" t="s">
        <v>8</v>
      </c>
      <c r="W6" s="135" t="s">
        <v>9</v>
      </c>
      <c r="X6" s="136" t="s">
        <v>6</v>
      </c>
      <c r="Y6" s="135" t="s">
        <v>7</v>
      </c>
      <c r="Z6" s="135" t="s">
        <v>8</v>
      </c>
      <c r="AA6" s="135" t="s">
        <v>9</v>
      </c>
      <c r="AB6" s="137"/>
      <c r="AC6" s="79"/>
      <c r="AD6" s="79"/>
    </row>
    <row r="7" spans="1:30" s="56" customFormat="1" x14ac:dyDescent="0.25">
      <c r="A7" s="149"/>
      <c r="B7" s="149"/>
      <c r="C7" s="149"/>
      <c r="D7" s="136"/>
      <c r="E7" s="135"/>
      <c r="F7" s="135"/>
      <c r="G7" s="135"/>
      <c r="H7" s="136"/>
      <c r="I7" s="135"/>
      <c r="J7" s="135"/>
      <c r="K7" s="135"/>
      <c r="L7" s="136"/>
      <c r="M7" s="135"/>
      <c r="N7" s="135"/>
      <c r="O7" s="135"/>
      <c r="P7" s="136"/>
      <c r="Q7" s="135"/>
      <c r="R7" s="135"/>
      <c r="S7" s="135"/>
      <c r="T7" s="136"/>
      <c r="U7" s="135"/>
      <c r="V7" s="135"/>
      <c r="W7" s="135"/>
      <c r="X7" s="136"/>
      <c r="Y7" s="135"/>
      <c r="Z7" s="135"/>
      <c r="AA7" s="135"/>
      <c r="AB7" s="137"/>
      <c r="AC7" s="79"/>
      <c r="AD7" s="79"/>
    </row>
    <row r="8" spans="1:30" s="56" customFormat="1" x14ac:dyDescent="0.25">
      <c r="A8" s="149"/>
      <c r="B8" s="149"/>
      <c r="C8" s="149"/>
      <c r="D8" s="136"/>
      <c r="E8" s="135"/>
      <c r="F8" s="135"/>
      <c r="G8" s="135"/>
      <c r="H8" s="136"/>
      <c r="I8" s="135"/>
      <c r="J8" s="135"/>
      <c r="K8" s="135"/>
      <c r="L8" s="136"/>
      <c r="M8" s="135"/>
      <c r="N8" s="135"/>
      <c r="O8" s="135"/>
      <c r="P8" s="136"/>
      <c r="Q8" s="135"/>
      <c r="R8" s="135"/>
      <c r="S8" s="135"/>
      <c r="T8" s="136"/>
      <c r="U8" s="135"/>
      <c r="V8" s="135"/>
      <c r="W8" s="135"/>
      <c r="X8" s="136"/>
      <c r="Y8" s="135"/>
      <c r="Z8" s="135"/>
      <c r="AA8" s="135"/>
      <c r="AB8" s="137"/>
      <c r="AC8" s="79"/>
      <c r="AD8" s="79"/>
    </row>
    <row r="9" spans="1:30" s="1" customFormat="1" x14ac:dyDescent="0.25">
      <c r="A9" s="58">
        <v>1</v>
      </c>
      <c r="B9" s="88">
        <v>2</v>
      </c>
      <c r="C9" s="58">
        <v>3</v>
      </c>
      <c r="D9" s="58">
        <v>4</v>
      </c>
      <c r="E9" s="58">
        <v>5</v>
      </c>
      <c r="F9" s="58">
        <v>6</v>
      </c>
      <c r="G9" s="58">
        <v>7</v>
      </c>
      <c r="H9" s="58">
        <v>8</v>
      </c>
      <c r="I9" s="58">
        <v>9</v>
      </c>
      <c r="J9" s="58">
        <v>10</v>
      </c>
      <c r="K9" s="58">
        <v>11</v>
      </c>
      <c r="L9" s="59">
        <v>12</v>
      </c>
      <c r="M9" s="58">
        <v>13</v>
      </c>
      <c r="N9" s="58">
        <v>14</v>
      </c>
      <c r="O9" s="58">
        <v>15</v>
      </c>
      <c r="P9" s="59">
        <v>16</v>
      </c>
      <c r="Q9" s="58">
        <v>17</v>
      </c>
      <c r="R9" s="58">
        <v>18</v>
      </c>
      <c r="S9" s="58">
        <v>19</v>
      </c>
      <c r="T9" s="59">
        <v>20</v>
      </c>
      <c r="U9" s="58">
        <v>21</v>
      </c>
      <c r="V9" s="58">
        <v>22</v>
      </c>
      <c r="W9" s="58">
        <v>23</v>
      </c>
      <c r="X9" s="59">
        <v>24</v>
      </c>
      <c r="Y9" s="58">
        <v>25</v>
      </c>
      <c r="Z9" s="58">
        <v>26</v>
      </c>
      <c r="AA9" s="58">
        <v>27</v>
      </c>
      <c r="AB9" s="60">
        <v>28</v>
      </c>
      <c r="AC9" s="80"/>
      <c r="AD9" s="80"/>
    </row>
    <row r="10" spans="1:30" s="56" customFormat="1" ht="31.5" x14ac:dyDescent="0.25">
      <c r="A10" s="39" t="s">
        <v>10</v>
      </c>
      <c r="B10" s="5" t="s">
        <v>733</v>
      </c>
      <c r="C10" s="61"/>
      <c r="D10" s="6">
        <f>SUM(E10:G10)</f>
        <v>71223.600000000006</v>
      </c>
      <c r="E10" s="6">
        <f>E11+E12+E13+E14+E17+E18+E22+E23</f>
        <v>0</v>
      </c>
      <c r="F10" s="6">
        <f>F11+F12+F13+F14+F17+F18+F22+F23</f>
        <v>4272.1000000000004</v>
      </c>
      <c r="G10" s="6">
        <f>G11+G12+G13+G14+G17+G18+G22+G23</f>
        <v>66951.5</v>
      </c>
      <c r="H10" s="6">
        <f>SUM(I10:K10)</f>
        <v>46411.1</v>
      </c>
      <c r="I10" s="6">
        <f>I11+I12+I13+I14+I17+I18+I22+I23</f>
        <v>0</v>
      </c>
      <c r="J10" s="6">
        <f>J11+J12+J13+J14+J17+J18+J22+J23</f>
        <v>0</v>
      </c>
      <c r="K10" s="6">
        <f>K11+K12+K13+K14+K17+K18+K22+K23</f>
        <v>46411.1</v>
      </c>
      <c r="L10" s="6">
        <f>SUM(M10:O10)</f>
        <v>77647.199999999997</v>
      </c>
      <c r="M10" s="6">
        <f>M11+M12+M13+M14+M17+M18+M22+M23</f>
        <v>0</v>
      </c>
      <c r="N10" s="6">
        <f>N11+N12+N13+N14+N17+N18+N22+N23</f>
        <v>0</v>
      </c>
      <c r="O10" s="6">
        <f>O11+O12+O13+O14+O17+O18+O22+O23</f>
        <v>77647.199999999997</v>
      </c>
      <c r="P10" s="6">
        <f>SUM(Q10:S10)</f>
        <v>46411.1</v>
      </c>
      <c r="Q10" s="6">
        <f>Q11+Q12+Q13+Q14+Q17+Q18+Q22+Q23</f>
        <v>0</v>
      </c>
      <c r="R10" s="6">
        <f>R11+R12+R13+R14+R17+R18+R22+R23</f>
        <v>0</v>
      </c>
      <c r="S10" s="6">
        <f>S11+S12+S13+S14+S17+S18+S22+S23</f>
        <v>46411.1</v>
      </c>
      <c r="T10" s="6">
        <f>SUM(U10:W10)</f>
        <v>47606.5</v>
      </c>
      <c r="U10" s="6">
        <f>U11+U12+U13+U14+U17+U18+U22+U23</f>
        <v>0</v>
      </c>
      <c r="V10" s="6">
        <f>V11+V12+V13+V14+V17+V18+V22+V23</f>
        <v>0</v>
      </c>
      <c r="W10" s="6">
        <f>W11+W12+W13+W14+W17+W18+W22+W23</f>
        <v>47606.5</v>
      </c>
      <c r="X10" s="6">
        <f>SUM(Y10:AA10)</f>
        <v>47606.5</v>
      </c>
      <c r="Y10" s="6">
        <f>Y11+Y12+Y13+Y14+Y17+Y18+Y22+Y23</f>
        <v>0</v>
      </c>
      <c r="Z10" s="6">
        <f>Z11+Z12+Z13+Z14+Z17+Z18+Z22+Z23</f>
        <v>0</v>
      </c>
      <c r="AA10" s="6">
        <f>AA11+AA12+AA13+AA14+AA17+AA18+AA22+AA23</f>
        <v>47606.5</v>
      </c>
      <c r="AB10" s="62"/>
      <c r="AC10" s="79"/>
      <c r="AD10" s="79"/>
    </row>
    <row r="11" spans="1:30" s="22" customFormat="1" ht="31.5" outlineLevel="1" x14ac:dyDescent="0.25">
      <c r="A11" s="40" t="s">
        <v>10</v>
      </c>
      <c r="B11" s="7" t="s">
        <v>11</v>
      </c>
      <c r="C11" s="63" t="s">
        <v>12</v>
      </c>
      <c r="D11" s="8">
        <f t="shared" ref="D11:D73" si="0">SUM(E11:G11)</f>
        <v>524.79999999999995</v>
      </c>
      <c r="E11" s="9"/>
      <c r="F11" s="9"/>
      <c r="G11" s="9">
        <v>524.79999999999995</v>
      </c>
      <c r="H11" s="8">
        <f t="shared" ref="H11:H73" si="1">SUM(I11:K11)</f>
        <v>700</v>
      </c>
      <c r="I11" s="9"/>
      <c r="J11" s="9"/>
      <c r="K11" s="9">
        <v>700</v>
      </c>
      <c r="L11" s="8">
        <f t="shared" ref="L11:L22" si="2">SUM(M11:O11)</f>
        <v>700</v>
      </c>
      <c r="M11" s="9"/>
      <c r="N11" s="9"/>
      <c r="O11" s="9">
        <v>700</v>
      </c>
      <c r="P11" s="8">
        <f t="shared" ref="P11:P23" si="3">Q11+R11+S11</f>
        <v>700</v>
      </c>
      <c r="Q11" s="9"/>
      <c r="R11" s="9"/>
      <c r="S11" s="9">
        <v>700</v>
      </c>
      <c r="T11" s="8">
        <f t="shared" ref="T11:T23" si="4">U11+V11+W11</f>
        <v>700</v>
      </c>
      <c r="U11" s="9"/>
      <c r="V11" s="9"/>
      <c r="W11" s="9">
        <v>700</v>
      </c>
      <c r="X11" s="8">
        <f t="shared" ref="X11:X23" si="5">Y11+Z11+AA11</f>
        <v>700</v>
      </c>
      <c r="Y11" s="9">
        <v>0</v>
      </c>
      <c r="Z11" s="9">
        <v>0</v>
      </c>
      <c r="AA11" s="9">
        <v>700</v>
      </c>
      <c r="AB11" s="62"/>
      <c r="AC11" s="81"/>
      <c r="AD11" s="81"/>
    </row>
    <row r="12" spans="1:30" s="22" customFormat="1" ht="31.5" outlineLevel="1" x14ac:dyDescent="0.25">
      <c r="A12" s="40" t="s">
        <v>13</v>
      </c>
      <c r="B12" s="10" t="s">
        <v>493</v>
      </c>
      <c r="C12" s="63" t="s">
        <v>12</v>
      </c>
      <c r="D12" s="8">
        <f t="shared" si="0"/>
        <v>350</v>
      </c>
      <c r="E12" s="9"/>
      <c r="F12" s="9"/>
      <c r="G12" s="9">
        <v>350</v>
      </c>
      <c r="H12" s="8">
        <f t="shared" si="1"/>
        <v>350</v>
      </c>
      <c r="I12" s="9"/>
      <c r="J12" s="9"/>
      <c r="K12" s="9">
        <v>350</v>
      </c>
      <c r="L12" s="8">
        <f t="shared" si="2"/>
        <v>350</v>
      </c>
      <c r="M12" s="9"/>
      <c r="N12" s="9"/>
      <c r="O12" s="9">
        <v>350</v>
      </c>
      <c r="P12" s="8">
        <f t="shared" si="3"/>
        <v>350</v>
      </c>
      <c r="Q12" s="9"/>
      <c r="R12" s="9"/>
      <c r="S12" s="9">
        <v>350</v>
      </c>
      <c r="T12" s="8">
        <f t="shared" si="4"/>
        <v>350</v>
      </c>
      <c r="U12" s="9"/>
      <c r="V12" s="9"/>
      <c r="W12" s="9">
        <v>350</v>
      </c>
      <c r="X12" s="8">
        <f t="shared" si="5"/>
        <v>350</v>
      </c>
      <c r="Y12" s="9">
        <v>0</v>
      </c>
      <c r="Z12" s="9">
        <v>0</v>
      </c>
      <c r="AA12" s="9">
        <v>350</v>
      </c>
      <c r="AB12" s="62"/>
      <c r="AC12" s="81"/>
      <c r="AD12" s="81"/>
    </row>
    <row r="13" spans="1:30" s="22" customFormat="1" ht="31.5" outlineLevel="1" x14ac:dyDescent="0.25">
      <c r="A13" s="43" t="s">
        <v>14</v>
      </c>
      <c r="B13" s="19" t="s">
        <v>456</v>
      </c>
      <c r="C13" s="63" t="s">
        <v>12</v>
      </c>
      <c r="D13" s="8">
        <f t="shared" si="0"/>
        <v>5260.7</v>
      </c>
      <c r="E13" s="9"/>
      <c r="F13" s="9"/>
      <c r="G13" s="9">
        <v>5260.7</v>
      </c>
      <c r="H13" s="8">
        <f t="shared" si="1"/>
        <v>2068.6</v>
      </c>
      <c r="I13" s="9"/>
      <c r="J13" s="9"/>
      <c r="K13" s="9">
        <v>2068.6</v>
      </c>
      <c r="L13" s="8">
        <f t="shared" si="2"/>
        <v>5260.7</v>
      </c>
      <c r="M13" s="9"/>
      <c r="N13" s="9"/>
      <c r="O13" s="9">
        <v>5260.7</v>
      </c>
      <c r="P13" s="8">
        <f t="shared" si="3"/>
        <v>2068.6</v>
      </c>
      <c r="Q13" s="9"/>
      <c r="R13" s="9"/>
      <c r="S13" s="9">
        <v>2068.6</v>
      </c>
      <c r="T13" s="8">
        <f t="shared" si="4"/>
        <v>2068.6</v>
      </c>
      <c r="U13" s="9"/>
      <c r="V13" s="9"/>
      <c r="W13" s="9">
        <v>2068.6</v>
      </c>
      <c r="X13" s="8">
        <f t="shared" si="5"/>
        <v>2068.6</v>
      </c>
      <c r="Y13" s="9">
        <v>0</v>
      </c>
      <c r="Z13" s="9">
        <v>0</v>
      </c>
      <c r="AA13" s="9">
        <v>2068.6</v>
      </c>
      <c r="AB13" s="62"/>
      <c r="AC13" s="81"/>
      <c r="AD13" s="81"/>
    </row>
    <row r="14" spans="1:30" s="22" customFormat="1" ht="31.5" outlineLevel="1" x14ac:dyDescent="0.25">
      <c r="A14" s="43" t="s">
        <v>15</v>
      </c>
      <c r="B14" s="19" t="s">
        <v>457</v>
      </c>
      <c r="C14" s="63" t="s">
        <v>12</v>
      </c>
      <c r="D14" s="8">
        <f t="shared" si="0"/>
        <v>4800.1000000000004</v>
      </c>
      <c r="E14" s="11">
        <f t="shared" ref="E14:W14" si="6">SUM(E15:E16)</f>
        <v>0</v>
      </c>
      <c r="F14" s="11">
        <f t="shared" si="6"/>
        <v>4272.1000000000004</v>
      </c>
      <c r="G14" s="11">
        <f>SUM(G15:G16)</f>
        <v>528</v>
      </c>
      <c r="H14" s="8">
        <f t="shared" si="1"/>
        <v>0</v>
      </c>
      <c r="I14" s="11">
        <f t="shared" si="6"/>
        <v>0</v>
      </c>
      <c r="J14" s="11">
        <f t="shared" si="6"/>
        <v>0</v>
      </c>
      <c r="K14" s="11">
        <f t="shared" si="6"/>
        <v>0</v>
      </c>
      <c r="L14" s="8">
        <f t="shared" si="2"/>
        <v>0</v>
      </c>
      <c r="M14" s="11">
        <f t="shared" ref="M14:O14" si="7">SUM(M15:M16)</f>
        <v>0</v>
      </c>
      <c r="N14" s="11">
        <f t="shared" si="7"/>
        <v>0</v>
      </c>
      <c r="O14" s="11">
        <f t="shared" si="7"/>
        <v>0</v>
      </c>
      <c r="P14" s="8">
        <f t="shared" si="3"/>
        <v>0</v>
      </c>
      <c r="Q14" s="11">
        <f t="shared" ref="Q14:S14" si="8">SUM(Q15:Q16)</f>
        <v>0</v>
      </c>
      <c r="R14" s="11">
        <f t="shared" si="8"/>
        <v>0</v>
      </c>
      <c r="S14" s="11">
        <f t="shared" si="8"/>
        <v>0</v>
      </c>
      <c r="T14" s="8">
        <f t="shared" si="4"/>
        <v>0</v>
      </c>
      <c r="U14" s="11">
        <f t="shared" si="6"/>
        <v>0</v>
      </c>
      <c r="V14" s="11">
        <f t="shared" si="6"/>
        <v>0</v>
      </c>
      <c r="W14" s="11">
        <f t="shared" si="6"/>
        <v>0</v>
      </c>
      <c r="X14" s="8">
        <f t="shared" si="5"/>
        <v>0</v>
      </c>
      <c r="Y14" s="11">
        <f t="shared" ref="Y14:AA14" si="9">SUM(Y15:Y16)</f>
        <v>0</v>
      </c>
      <c r="Z14" s="11">
        <f t="shared" si="9"/>
        <v>0</v>
      </c>
      <c r="AA14" s="11">
        <f t="shared" si="9"/>
        <v>0</v>
      </c>
      <c r="AB14" s="62"/>
      <c r="AC14" s="81"/>
      <c r="AD14" s="81"/>
    </row>
    <row r="15" spans="1:30" s="22" customFormat="1" outlineLevel="1" x14ac:dyDescent="0.25">
      <c r="A15" s="43" t="s">
        <v>16</v>
      </c>
      <c r="B15" s="19" t="s">
        <v>494</v>
      </c>
      <c r="C15" s="63" t="s">
        <v>12</v>
      </c>
      <c r="D15" s="8">
        <f t="shared" si="0"/>
        <v>0</v>
      </c>
      <c r="E15" s="9"/>
      <c r="F15" s="9"/>
      <c r="G15" s="9">
        <v>0</v>
      </c>
      <c r="H15" s="8">
        <f t="shared" si="1"/>
        <v>0</v>
      </c>
      <c r="I15" s="9"/>
      <c r="J15" s="9"/>
      <c r="K15" s="9"/>
      <c r="L15" s="8">
        <f t="shared" si="2"/>
        <v>0</v>
      </c>
      <c r="M15" s="9"/>
      <c r="N15" s="9"/>
      <c r="O15" s="9"/>
      <c r="P15" s="8">
        <f t="shared" si="3"/>
        <v>0</v>
      </c>
      <c r="Q15" s="9"/>
      <c r="R15" s="9"/>
      <c r="S15" s="9"/>
      <c r="T15" s="8">
        <f t="shared" si="4"/>
        <v>0</v>
      </c>
      <c r="U15" s="9"/>
      <c r="V15" s="9"/>
      <c r="W15" s="9"/>
      <c r="X15" s="8">
        <f t="shared" si="5"/>
        <v>0</v>
      </c>
      <c r="Y15" s="9">
        <v>0</v>
      </c>
      <c r="Z15" s="9">
        <v>0</v>
      </c>
      <c r="AA15" s="9">
        <v>0</v>
      </c>
      <c r="AB15" s="62"/>
      <c r="AC15" s="81"/>
      <c r="AD15" s="81"/>
    </row>
    <row r="16" spans="1:30" s="22" customFormat="1" ht="63" outlineLevel="1" x14ac:dyDescent="0.25">
      <c r="A16" s="43" t="s">
        <v>17</v>
      </c>
      <c r="B16" s="19" t="s">
        <v>18</v>
      </c>
      <c r="C16" s="63" t="s">
        <v>12</v>
      </c>
      <c r="D16" s="8">
        <f t="shared" si="0"/>
        <v>4800.1000000000004</v>
      </c>
      <c r="E16" s="9"/>
      <c r="F16" s="9">
        <v>4272.1000000000004</v>
      </c>
      <c r="G16" s="9">
        <v>528</v>
      </c>
      <c r="H16" s="8">
        <f t="shared" si="1"/>
        <v>0</v>
      </c>
      <c r="I16" s="9"/>
      <c r="J16" s="9"/>
      <c r="K16" s="9"/>
      <c r="L16" s="8">
        <f t="shared" si="2"/>
        <v>0</v>
      </c>
      <c r="M16" s="9"/>
      <c r="N16" s="9"/>
      <c r="O16" s="9"/>
      <c r="P16" s="8">
        <f t="shared" si="3"/>
        <v>0</v>
      </c>
      <c r="Q16" s="9"/>
      <c r="R16" s="9"/>
      <c r="S16" s="9"/>
      <c r="T16" s="8">
        <f>U16+V16+W16</f>
        <v>0</v>
      </c>
      <c r="U16" s="9"/>
      <c r="V16" s="9"/>
      <c r="W16" s="9"/>
      <c r="X16" s="8">
        <f t="shared" si="5"/>
        <v>0</v>
      </c>
      <c r="Y16" s="9"/>
      <c r="Z16" s="9"/>
      <c r="AA16" s="9"/>
      <c r="AB16" s="62"/>
      <c r="AC16" s="81"/>
      <c r="AD16" s="81"/>
    </row>
    <row r="17" spans="1:30" s="22" customFormat="1" ht="31.5" outlineLevel="1" x14ac:dyDescent="0.25">
      <c r="A17" s="43" t="s">
        <v>19</v>
      </c>
      <c r="B17" s="19" t="s">
        <v>20</v>
      </c>
      <c r="C17" s="40" t="s">
        <v>12</v>
      </c>
      <c r="D17" s="8">
        <f t="shared" si="0"/>
        <v>43437.8</v>
      </c>
      <c r="E17" s="11"/>
      <c r="F17" s="11"/>
      <c r="G17" s="11">
        <v>43437.8</v>
      </c>
      <c r="H17" s="8">
        <f t="shared" si="1"/>
        <v>42692.5</v>
      </c>
      <c r="I17" s="11"/>
      <c r="J17" s="11"/>
      <c r="K17" s="11">
        <v>42692.5</v>
      </c>
      <c r="L17" s="8">
        <f t="shared" si="2"/>
        <v>43887.9</v>
      </c>
      <c r="M17" s="11"/>
      <c r="N17" s="11"/>
      <c r="O17" s="11">
        <v>43887.9</v>
      </c>
      <c r="P17" s="8">
        <f t="shared" si="3"/>
        <v>42692.5</v>
      </c>
      <c r="Q17" s="11"/>
      <c r="R17" s="11"/>
      <c r="S17" s="11">
        <v>42692.5</v>
      </c>
      <c r="T17" s="8">
        <f t="shared" si="4"/>
        <v>43887.9</v>
      </c>
      <c r="U17" s="11"/>
      <c r="V17" s="11"/>
      <c r="W17" s="11">
        <v>43887.9</v>
      </c>
      <c r="X17" s="8">
        <f t="shared" si="5"/>
        <v>43887.9</v>
      </c>
      <c r="Y17" s="11"/>
      <c r="Z17" s="11"/>
      <c r="AA17" s="11">
        <v>43887.9</v>
      </c>
      <c r="AB17" s="62"/>
      <c r="AC17" s="81"/>
      <c r="AD17" s="81"/>
    </row>
    <row r="18" spans="1:30" s="22" customFormat="1" ht="31.5" outlineLevel="1" x14ac:dyDescent="0.25">
      <c r="A18" s="43" t="s">
        <v>23</v>
      </c>
      <c r="B18" s="19" t="s">
        <v>24</v>
      </c>
      <c r="C18" s="40"/>
      <c r="D18" s="8">
        <f t="shared" si="0"/>
        <v>16250.2</v>
      </c>
      <c r="E18" s="11">
        <f>E19+E20+E21</f>
        <v>0</v>
      </c>
      <c r="F18" s="11">
        <f t="shared" ref="F18:G18" si="10">F19+F20+F21</f>
        <v>0</v>
      </c>
      <c r="G18" s="11">
        <f t="shared" si="10"/>
        <v>16250.2</v>
      </c>
      <c r="H18" s="8">
        <f t="shared" si="1"/>
        <v>0</v>
      </c>
      <c r="I18" s="11">
        <f>SUM(I19:I21)</f>
        <v>0</v>
      </c>
      <c r="J18" s="11">
        <f t="shared" ref="J18:K18" si="11">SUM(J19:J21)</f>
        <v>0</v>
      </c>
      <c r="K18" s="11">
        <f t="shared" si="11"/>
        <v>0</v>
      </c>
      <c r="L18" s="8">
        <f t="shared" si="2"/>
        <v>26848.6</v>
      </c>
      <c r="M18" s="11">
        <f>SUM(M19:M20)</f>
        <v>0</v>
      </c>
      <c r="N18" s="11">
        <f>SUM(N19:N20)</f>
        <v>0</v>
      </c>
      <c r="O18" s="11">
        <f>SUM(O19:O20)</f>
        <v>26848.6</v>
      </c>
      <c r="P18" s="8">
        <f t="shared" si="3"/>
        <v>0</v>
      </c>
      <c r="Q18" s="11">
        <f>SUM(Q19:Q21)</f>
        <v>0</v>
      </c>
      <c r="R18" s="11">
        <f t="shared" ref="R18:S18" si="12">SUM(R19:R21)</f>
        <v>0</v>
      </c>
      <c r="S18" s="11">
        <f t="shared" si="12"/>
        <v>0</v>
      </c>
      <c r="T18" s="8">
        <f t="shared" si="4"/>
        <v>0</v>
      </c>
      <c r="U18" s="11">
        <f>SUM(U19:U20)</f>
        <v>0</v>
      </c>
      <c r="V18" s="11">
        <f>SUM(V19:V20)</f>
        <v>0</v>
      </c>
      <c r="W18" s="11">
        <f>SUM(W19:W20)</f>
        <v>0</v>
      </c>
      <c r="X18" s="8">
        <f t="shared" si="5"/>
        <v>0</v>
      </c>
      <c r="Y18" s="11">
        <f>SUM(Y19:Y20)</f>
        <v>0</v>
      </c>
      <c r="Z18" s="11">
        <f>SUM(Z19:Z20)</f>
        <v>0</v>
      </c>
      <c r="AA18" s="11">
        <f>SUM(AA19:AA20)</f>
        <v>0</v>
      </c>
      <c r="AB18" s="62"/>
      <c r="AC18" s="81"/>
      <c r="AD18" s="81"/>
    </row>
    <row r="19" spans="1:30" s="22" customFormat="1" outlineLevel="1" x14ac:dyDescent="0.25">
      <c r="A19" s="45" t="s">
        <v>25</v>
      </c>
      <c r="B19" s="19" t="s">
        <v>26</v>
      </c>
      <c r="C19" s="40" t="s">
        <v>120</v>
      </c>
      <c r="D19" s="8">
        <f t="shared" si="0"/>
        <v>13000</v>
      </c>
      <c r="E19" s="9"/>
      <c r="F19" s="9"/>
      <c r="G19" s="9">
        <v>13000</v>
      </c>
      <c r="H19" s="8">
        <f t="shared" si="1"/>
        <v>0</v>
      </c>
      <c r="I19" s="9"/>
      <c r="J19" s="9"/>
      <c r="K19" s="9"/>
      <c r="L19" s="8">
        <f t="shared" si="2"/>
        <v>0</v>
      </c>
      <c r="M19" s="9"/>
      <c r="N19" s="9"/>
      <c r="O19" s="9"/>
      <c r="P19" s="8">
        <f t="shared" si="3"/>
        <v>0</v>
      </c>
      <c r="Q19" s="9"/>
      <c r="R19" s="9"/>
      <c r="S19" s="9"/>
      <c r="T19" s="8">
        <f t="shared" si="4"/>
        <v>0</v>
      </c>
      <c r="U19" s="9"/>
      <c r="V19" s="9"/>
      <c r="W19" s="9"/>
      <c r="X19" s="8">
        <f t="shared" si="5"/>
        <v>0</v>
      </c>
      <c r="Y19" s="9"/>
      <c r="Z19" s="9"/>
      <c r="AA19" s="9"/>
      <c r="AB19" s="62"/>
      <c r="AC19" s="81"/>
      <c r="AD19" s="81"/>
    </row>
    <row r="20" spans="1:30" s="22" customFormat="1" ht="47.25" outlineLevel="1" x14ac:dyDescent="0.25">
      <c r="A20" s="45" t="s">
        <v>28</v>
      </c>
      <c r="B20" s="118" t="s">
        <v>29</v>
      </c>
      <c r="C20" s="40" t="s">
        <v>492</v>
      </c>
      <c r="D20" s="8">
        <f t="shared" si="0"/>
        <v>2690.7</v>
      </c>
      <c r="E20" s="9"/>
      <c r="F20" s="9"/>
      <c r="G20" s="9">
        <v>2690.7</v>
      </c>
      <c r="H20" s="8">
        <f t="shared" si="1"/>
        <v>0</v>
      </c>
      <c r="I20" s="9"/>
      <c r="J20" s="9"/>
      <c r="K20" s="9"/>
      <c r="L20" s="8">
        <f t="shared" si="2"/>
        <v>26848.6</v>
      </c>
      <c r="M20" s="9"/>
      <c r="N20" s="9"/>
      <c r="O20" s="9">
        <v>26848.6</v>
      </c>
      <c r="P20" s="8">
        <f t="shared" si="3"/>
        <v>0</v>
      </c>
      <c r="Q20" s="9"/>
      <c r="R20" s="9"/>
      <c r="S20" s="9"/>
      <c r="T20" s="8">
        <f t="shared" si="4"/>
        <v>0</v>
      </c>
      <c r="U20" s="9"/>
      <c r="V20" s="9"/>
      <c r="W20" s="9"/>
      <c r="X20" s="8">
        <f t="shared" si="5"/>
        <v>0</v>
      </c>
      <c r="Y20" s="9"/>
      <c r="Z20" s="9"/>
      <c r="AA20" s="9"/>
      <c r="AB20" s="62"/>
      <c r="AC20" s="81"/>
      <c r="AD20" s="81"/>
    </row>
    <row r="21" spans="1:30" s="22" customFormat="1" outlineLevel="1" x14ac:dyDescent="0.25">
      <c r="A21" s="45" t="s">
        <v>901</v>
      </c>
      <c r="B21" s="119"/>
      <c r="C21" s="40" t="s">
        <v>215</v>
      </c>
      <c r="D21" s="8">
        <f t="shared" si="0"/>
        <v>559.5</v>
      </c>
      <c r="E21" s="9"/>
      <c r="F21" s="9"/>
      <c r="G21" s="9">
        <v>559.5</v>
      </c>
      <c r="H21" s="8"/>
      <c r="I21" s="9"/>
      <c r="J21" s="9"/>
      <c r="K21" s="9"/>
      <c r="L21" s="8"/>
      <c r="M21" s="9"/>
      <c r="N21" s="9"/>
      <c r="O21" s="9"/>
      <c r="P21" s="8"/>
      <c r="Q21" s="9"/>
      <c r="R21" s="9"/>
      <c r="S21" s="9"/>
      <c r="T21" s="8"/>
      <c r="U21" s="9"/>
      <c r="V21" s="9"/>
      <c r="W21" s="9"/>
      <c r="X21" s="8"/>
      <c r="Y21" s="9"/>
      <c r="Z21" s="9"/>
      <c r="AA21" s="9"/>
      <c r="AB21" s="62"/>
      <c r="AC21" s="81"/>
      <c r="AD21" s="81"/>
    </row>
    <row r="22" spans="1:30" s="22" customFormat="1" ht="78.75" outlineLevel="1" x14ac:dyDescent="0.25">
      <c r="A22" s="43" t="s">
        <v>30</v>
      </c>
      <c r="B22" s="19" t="s">
        <v>703</v>
      </c>
      <c r="C22" s="40" t="s">
        <v>12</v>
      </c>
      <c r="D22" s="8">
        <f t="shared" si="0"/>
        <v>500</v>
      </c>
      <c r="E22" s="9"/>
      <c r="F22" s="9"/>
      <c r="G22" s="9">
        <v>500</v>
      </c>
      <c r="H22" s="8">
        <f t="shared" si="1"/>
        <v>500</v>
      </c>
      <c r="I22" s="9"/>
      <c r="J22" s="9"/>
      <c r="K22" s="9">
        <v>500</v>
      </c>
      <c r="L22" s="8">
        <f t="shared" si="2"/>
        <v>500</v>
      </c>
      <c r="M22" s="9"/>
      <c r="N22" s="9"/>
      <c r="O22" s="9">
        <v>500</v>
      </c>
      <c r="P22" s="8">
        <f t="shared" si="3"/>
        <v>500</v>
      </c>
      <c r="Q22" s="9"/>
      <c r="R22" s="9"/>
      <c r="S22" s="9">
        <v>500</v>
      </c>
      <c r="T22" s="8">
        <f t="shared" si="4"/>
        <v>500</v>
      </c>
      <c r="U22" s="9"/>
      <c r="V22" s="9"/>
      <c r="W22" s="9">
        <v>500</v>
      </c>
      <c r="X22" s="8">
        <f t="shared" si="5"/>
        <v>500</v>
      </c>
      <c r="Y22" s="9"/>
      <c r="Z22" s="9"/>
      <c r="AA22" s="9">
        <v>500</v>
      </c>
      <c r="AB22" s="62"/>
      <c r="AC22" s="81"/>
      <c r="AD22" s="81"/>
    </row>
    <row r="23" spans="1:30" s="22" customFormat="1" ht="47.25" outlineLevel="1" x14ac:dyDescent="0.25">
      <c r="A23" s="43" t="s">
        <v>31</v>
      </c>
      <c r="B23" s="19" t="s">
        <v>704</v>
      </c>
      <c r="C23" s="40" t="s">
        <v>12</v>
      </c>
      <c r="D23" s="8">
        <f t="shared" si="0"/>
        <v>100</v>
      </c>
      <c r="E23" s="9"/>
      <c r="F23" s="9"/>
      <c r="G23" s="9">
        <v>100</v>
      </c>
      <c r="H23" s="8">
        <f t="shared" si="1"/>
        <v>100</v>
      </c>
      <c r="I23" s="9"/>
      <c r="J23" s="9"/>
      <c r="K23" s="9">
        <v>100</v>
      </c>
      <c r="L23" s="8">
        <f>SUM(M23:O23)</f>
        <v>100</v>
      </c>
      <c r="M23" s="9"/>
      <c r="N23" s="9"/>
      <c r="O23" s="9">
        <v>100</v>
      </c>
      <c r="P23" s="8">
        <f t="shared" si="3"/>
        <v>100</v>
      </c>
      <c r="Q23" s="9"/>
      <c r="R23" s="9"/>
      <c r="S23" s="9">
        <v>100</v>
      </c>
      <c r="T23" s="8">
        <f t="shared" si="4"/>
        <v>100</v>
      </c>
      <c r="U23" s="9"/>
      <c r="V23" s="9"/>
      <c r="W23" s="9">
        <v>100</v>
      </c>
      <c r="X23" s="8">
        <f t="shared" si="5"/>
        <v>100</v>
      </c>
      <c r="Y23" s="9"/>
      <c r="Z23" s="9"/>
      <c r="AA23" s="9">
        <v>100</v>
      </c>
      <c r="AB23" s="62"/>
      <c r="AC23" s="81"/>
      <c r="AD23" s="81"/>
    </row>
    <row r="24" spans="1:30" s="56" customFormat="1" ht="31.5" x14ac:dyDescent="0.25">
      <c r="A24" s="41" t="s">
        <v>13</v>
      </c>
      <c r="B24" s="12" t="s">
        <v>735</v>
      </c>
      <c r="C24" s="39"/>
      <c r="D24" s="6">
        <f>SUM(E24:G24)</f>
        <v>247372.4</v>
      </c>
      <c r="E24" s="6">
        <f>E25+E31</f>
        <v>2218.6</v>
      </c>
      <c r="F24" s="6">
        <f>F25+F31</f>
        <v>218350.8</v>
      </c>
      <c r="G24" s="6">
        <f>G25+G31</f>
        <v>26803</v>
      </c>
      <c r="H24" s="6">
        <f>SUM(I24:K24)</f>
        <v>81712.299999999988</v>
      </c>
      <c r="I24" s="6">
        <f>I25+I31</f>
        <v>119.7</v>
      </c>
      <c r="J24" s="6">
        <f>J25+J31</f>
        <v>72746</v>
      </c>
      <c r="K24" s="6">
        <f>K25+K31</f>
        <v>8846.5999999999985</v>
      </c>
      <c r="L24" s="6">
        <f>SUM(M24:O24)</f>
        <v>81712.299999999988</v>
      </c>
      <c r="M24" s="6">
        <f>M25+M31</f>
        <v>119.7</v>
      </c>
      <c r="N24" s="6">
        <f>N25+N31</f>
        <v>72746</v>
      </c>
      <c r="O24" s="6">
        <f>O25+O31</f>
        <v>8846.5999999999985</v>
      </c>
      <c r="P24" s="6">
        <f>SUM(Q24:S24)</f>
        <v>81930.5</v>
      </c>
      <c r="Q24" s="6">
        <f>Q25+Q31</f>
        <v>90.7</v>
      </c>
      <c r="R24" s="6">
        <f>R25+R31</f>
        <v>72982.2</v>
      </c>
      <c r="S24" s="6">
        <f>S25+S31</f>
        <v>8857.5999999999985</v>
      </c>
      <c r="T24" s="6">
        <f>SUM(U24:W24)</f>
        <v>81930.5</v>
      </c>
      <c r="U24" s="6">
        <f>U25+U31</f>
        <v>90.7</v>
      </c>
      <c r="V24" s="6">
        <f>V25+V31</f>
        <v>72982.2</v>
      </c>
      <c r="W24" s="6">
        <f>W25+W31</f>
        <v>8857.5999999999985</v>
      </c>
      <c r="X24" s="6">
        <f>SUM(Y24:AA24)</f>
        <v>81930.5</v>
      </c>
      <c r="Y24" s="6">
        <f>Y25+Y31</f>
        <v>90.7</v>
      </c>
      <c r="Z24" s="6">
        <f>Z25+Z31</f>
        <v>72982.2</v>
      </c>
      <c r="AA24" s="6">
        <f>AA25+AA31</f>
        <v>8857.5999999999985</v>
      </c>
      <c r="AB24" s="62"/>
      <c r="AC24" s="79"/>
      <c r="AD24" s="79"/>
    </row>
    <row r="25" spans="1:30" s="22" customFormat="1" outlineLevel="1" x14ac:dyDescent="0.25">
      <c r="A25" s="43">
        <v>1</v>
      </c>
      <c r="B25" s="13" t="s">
        <v>36</v>
      </c>
      <c r="C25" s="40"/>
      <c r="D25" s="8">
        <f>SUM(E25:G25)</f>
        <v>242178.8</v>
      </c>
      <c r="E25" s="9">
        <f>E26+E27+E30</f>
        <v>0</v>
      </c>
      <c r="F25" s="9">
        <f>F26+F27+F30</f>
        <v>215539.19999999998</v>
      </c>
      <c r="G25" s="9">
        <f>G26+G27+G30</f>
        <v>26639.599999999999</v>
      </c>
      <c r="H25" s="8">
        <f>SUM(I25:K25)</f>
        <v>79366.600000000006</v>
      </c>
      <c r="I25" s="9">
        <f>I26+I27+I30</f>
        <v>0</v>
      </c>
      <c r="J25" s="9">
        <f>J26+J27+J30</f>
        <v>70636.3</v>
      </c>
      <c r="K25" s="9">
        <f>K26+K27+K30</f>
        <v>8730.2999999999993</v>
      </c>
      <c r="L25" s="8">
        <f>SUM(M25:O25)</f>
        <v>79366.600000000006</v>
      </c>
      <c r="M25" s="9">
        <f>M26+M27+M30</f>
        <v>0</v>
      </c>
      <c r="N25" s="9">
        <f>N26+N27+N30</f>
        <v>70636.3</v>
      </c>
      <c r="O25" s="9">
        <f>O26+O27+O30</f>
        <v>8730.2999999999993</v>
      </c>
      <c r="P25" s="8">
        <f>SUM(Q25:S25)</f>
        <v>79366.600000000006</v>
      </c>
      <c r="Q25" s="9">
        <f>Q26+Q27+Q30</f>
        <v>0</v>
      </c>
      <c r="R25" s="9">
        <f>R26+R27+R30</f>
        <v>70636.3</v>
      </c>
      <c r="S25" s="9">
        <f>S26+S27+S30</f>
        <v>8730.2999999999993</v>
      </c>
      <c r="T25" s="8">
        <f>SUM(U25:W25)</f>
        <v>79366.600000000006</v>
      </c>
      <c r="U25" s="9">
        <f>U26+U27+U30</f>
        <v>0</v>
      </c>
      <c r="V25" s="9">
        <f>V26+V27+V30</f>
        <v>70636.3</v>
      </c>
      <c r="W25" s="9">
        <f>W26+W27+W30</f>
        <v>8730.2999999999993</v>
      </c>
      <c r="X25" s="8">
        <f>SUM(Y25:AA25)</f>
        <v>79366.600000000006</v>
      </c>
      <c r="Y25" s="9">
        <f>Y26+Y27+Y30</f>
        <v>0</v>
      </c>
      <c r="Z25" s="9">
        <f>Z26+Z27+Z30</f>
        <v>70636.3</v>
      </c>
      <c r="AA25" s="9">
        <f>AA26+AA27+AA30</f>
        <v>8730.2999999999993</v>
      </c>
      <c r="AB25" s="62"/>
      <c r="AC25" s="81"/>
      <c r="AD25" s="81"/>
    </row>
    <row r="26" spans="1:30" s="22" customFormat="1" ht="31.5" outlineLevel="1" x14ac:dyDescent="0.25">
      <c r="A26" s="43" t="s">
        <v>32</v>
      </c>
      <c r="B26" s="19" t="s">
        <v>37</v>
      </c>
      <c r="C26" s="40" t="s">
        <v>12</v>
      </c>
      <c r="D26" s="8">
        <f t="shared" ref="D26:D35" si="13">SUM(E26:G26)</f>
        <v>0</v>
      </c>
      <c r="E26" s="9">
        <v>0</v>
      </c>
      <c r="F26" s="9">
        <v>0</v>
      </c>
      <c r="G26" s="9">
        <v>0</v>
      </c>
      <c r="H26" s="8">
        <f t="shared" ref="H26:H30" si="14">SUM(I26:K26)</f>
        <v>0</v>
      </c>
      <c r="I26" s="9">
        <v>0</v>
      </c>
      <c r="J26" s="9">
        <v>0</v>
      </c>
      <c r="K26" s="9">
        <v>0</v>
      </c>
      <c r="L26" s="8">
        <f t="shared" ref="L26:L30" si="15">SUM(M26:O26)</f>
        <v>0</v>
      </c>
      <c r="M26" s="9">
        <v>0</v>
      </c>
      <c r="N26" s="9">
        <v>0</v>
      </c>
      <c r="O26" s="9">
        <v>0</v>
      </c>
      <c r="P26" s="8">
        <f t="shared" ref="P26:P30" si="16">SUM(Q26:S26)</f>
        <v>0</v>
      </c>
      <c r="Q26" s="9">
        <v>0</v>
      </c>
      <c r="R26" s="9">
        <v>0</v>
      </c>
      <c r="S26" s="9">
        <v>0</v>
      </c>
      <c r="T26" s="8">
        <f t="shared" ref="T26:T30" si="17">SUM(U26:W26)</f>
        <v>0</v>
      </c>
      <c r="U26" s="9">
        <v>0</v>
      </c>
      <c r="V26" s="9">
        <v>0</v>
      </c>
      <c r="W26" s="9">
        <v>0</v>
      </c>
      <c r="X26" s="8">
        <f t="shared" ref="X26:X30" si="18">SUM(Y26:AA26)</f>
        <v>0</v>
      </c>
      <c r="Y26" s="9">
        <v>0</v>
      </c>
      <c r="Z26" s="9">
        <v>0</v>
      </c>
      <c r="AA26" s="9">
        <v>0</v>
      </c>
      <c r="AB26" s="62"/>
      <c r="AC26" s="81"/>
      <c r="AD26" s="81"/>
    </row>
    <row r="27" spans="1:30" s="22" customFormat="1" outlineLevel="1" x14ac:dyDescent="0.25">
      <c r="A27" s="120" t="s">
        <v>33</v>
      </c>
      <c r="B27" s="145" t="s">
        <v>38</v>
      </c>
      <c r="C27" s="40" t="s">
        <v>12</v>
      </c>
      <c r="D27" s="8">
        <f t="shared" si="13"/>
        <v>214290.3</v>
      </c>
      <c r="E27" s="9">
        <f>E28+E29</f>
        <v>0</v>
      </c>
      <c r="F27" s="9">
        <f t="shared" ref="F27:G27" si="19">F28+F29</f>
        <v>190718.4</v>
      </c>
      <c r="G27" s="9">
        <f t="shared" si="19"/>
        <v>23571.899999999998</v>
      </c>
      <c r="H27" s="8">
        <f t="shared" si="14"/>
        <v>79366.600000000006</v>
      </c>
      <c r="I27" s="9">
        <f>I28+I29</f>
        <v>0</v>
      </c>
      <c r="J27" s="9">
        <f t="shared" ref="J27:K27" si="20">J28+J29</f>
        <v>70636.3</v>
      </c>
      <c r="K27" s="9">
        <f t="shared" si="20"/>
        <v>8730.2999999999993</v>
      </c>
      <c r="L27" s="8">
        <f t="shared" si="15"/>
        <v>79366.600000000006</v>
      </c>
      <c r="M27" s="9">
        <f>M28+M29</f>
        <v>0</v>
      </c>
      <c r="N27" s="9">
        <f t="shared" ref="N27:O27" si="21">N28+N29</f>
        <v>70636.3</v>
      </c>
      <c r="O27" s="9">
        <f t="shared" si="21"/>
        <v>8730.2999999999993</v>
      </c>
      <c r="P27" s="8">
        <f t="shared" si="16"/>
        <v>79366.600000000006</v>
      </c>
      <c r="Q27" s="9">
        <f>Q28+Q29</f>
        <v>0</v>
      </c>
      <c r="R27" s="9">
        <f t="shared" ref="R27:S27" si="22">R28+R29</f>
        <v>70636.3</v>
      </c>
      <c r="S27" s="9">
        <f t="shared" si="22"/>
        <v>8730.2999999999993</v>
      </c>
      <c r="T27" s="8">
        <f t="shared" si="17"/>
        <v>79366.600000000006</v>
      </c>
      <c r="U27" s="9">
        <f>U28+U29</f>
        <v>0</v>
      </c>
      <c r="V27" s="9">
        <f t="shared" ref="V27:W27" si="23">V28+V29</f>
        <v>70636.3</v>
      </c>
      <c r="W27" s="9">
        <f t="shared" si="23"/>
        <v>8730.2999999999993</v>
      </c>
      <c r="X27" s="8">
        <f t="shared" si="18"/>
        <v>79366.600000000006</v>
      </c>
      <c r="Y27" s="9">
        <f>Y28+Y29</f>
        <v>0</v>
      </c>
      <c r="Z27" s="9">
        <f t="shared" ref="Z27:AA27" si="24">Z28+Z29</f>
        <v>70636.3</v>
      </c>
      <c r="AA27" s="9">
        <f t="shared" si="24"/>
        <v>8730.2999999999993</v>
      </c>
      <c r="AB27" s="62"/>
      <c r="AC27" s="81"/>
      <c r="AD27" s="81"/>
    </row>
    <row r="28" spans="1:30" s="22" customFormat="1" outlineLevel="1" x14ac:dyDescent="0.25">
      <c r="A28" s="122"/>
      <c r="B28" s="146"/>
      <c r="C28" s="40" t="s">
        <v>12</v>
      </c>
      <c r="D28" s="8">
        <f t="shared" si="13"/>
        <v>212612.6</v>
      </c>
      <c r="E28" s="9">
        <v>0</v>
      </c>
      <c r="F28" s="9">
        <v>189217</v>
      </c>
      <c r="G28" s="9">
        <v>23395.599999999999</v>
      </c>
      <c r="H28" s="8">
        <f t="shared" si="14"/>
        <v>79366.600000000006</v>
      </c>
      <c r="I28" s="9">
        <v>0</v>
      </c>
      <c r="J28" s="9">
        <v>70636.3</v>
      </c>
      <c r="K28" s="9">
        <v>8730.2999999999993</v>
      </c>
      <c r="L28" s="8">
        <f t="shared" si="15"/>
        <v>79366.600000000006</v>
      </c>
      <c r="M28" s="9">
        <v>0</v>
      </c>
      <c r="N28" s="9">
        <v>70636.3</v>
      </c>
      <c r="O28" s="9">
        <v>8730.2999999999993</v>
      </c>
      <c r="P28" s="8">
        <f t="shared" si="16"/>
        <v>79366.600000000006</v>
      </c>
      <c r="Q28" s="9">
        <v>0</v>
      </c>
      <c r="R28" s="9">
        <v>70636.3</v>
      </c>
      <c r="S28" s="9">
        <v>8730.2999999999993</v>
      </c>
      <c r="T28" s="8">
        <f t="shared" si="17"/>
        <v>79366.600000000006</v>
      </c>
      <c r="U28" s="9">
        <v>0</v>
      </c>
      <c r="V28" s="9">
        <v>70636.3</v>
      </c>
      <c r="W28" s="9">
        <v>8730.2999999999993</v>
      </c>
      <c r="X28" s="8">
        <f t="shared" si="18"/>
        <v>79366.600000000006</v>
      </c>
      <c r="Y28" s="9">
        <v>0</v>
      </c>
      <c r="Z28" s="9">
        <v>70636.3</v>
      </c>
      <c r="AA28" s="9">
        <v>8730.2999999999993</v>
      </c>
      <c r="AB28" s="62"/>
      <c r="AC28" s="81"/>
      <c r="AD28" s="81"/>
    </row>
    <row r="29" spans="1:30" s="22" customFormat="1" ht="31.5" outlineLevel="1" x14ac:dyDescent="0.25">
      <c r="A29" s="121"/>
      <c r="B29" s="147"/>
      <c r="C29" s="40" t="s">
        <v>950</v>
      </c>
      <c r="D29" s="8">
        <f t="shared" si="13"/>
        <v>1677.7</v>
      </c>
      <c r="E29" s="9">
        <v>0</v>
      </c>
      <c r="F29" s="9">
        <v>1501.4</v>
      </c>
      <c r="G29" s="9">
        <v>176.3</v>
      </c>
      <c r="H29" s="8">
        <f t="shared" si="14"/>
        <v>0</v>
      </c>
      <c r="I29" s="9">
        <v>0</v>
      </c>
      <c r="J29" s="9">
        <v>0</v>
      </c>
      <c r="K29" s="9">
        <v>0</v>
      </c>
      <c r="L29" s="8">
        <f t="shared" si="15"/>
        <v>0</v>
      </c>
      <c r="M29" s="9">
        <v>0</v>
      </c>
      <c r="N29" s="9">
        <v>0</v>
      </c>
      <c r="O29" s="9">
        <v>0</v>
      </c>
      <c r="P29" s="8">
        <f t="shared" si="16"/>
        <v>0</v>
      </c>
      <c r="Q29" s="9">
        <v>0</v>
      </c>
      <c r="R29" s="9">
        <v>0</v>
      </c>
      <c r="S29" s="9">
        <v>0</v>
      </c>
      <c r="T29" s="8">
        <f t="shared" si="17"/>
        <v>0</v>
      </c>
      <c r="U29" s="9">
        <v>0</v>
      </c>
      <c r="V29" s="9">
        <v>0</v>
      </c>
      <c r="W29" s="9">
        <v>0</v>
      </c>
      <c r="X29" s="8">
        <f t="shared" si="18"/>
        <v>0</v>
      </c>
      <c r="Y29" s="9">
        <v>0</v>
      </c>
      <c r="Z29" s="9">
        <v>0</v>
      </c>
      <c r="AA29" s="9">
        <v>0</v>
      </c>
      <c r="AB29" s="62"/>
      <c r="AC29" s="81"/>
      <c r="AD29" s="81"/>
    </row>
    <row r="30" spans="1:30" s="22" customFormat="1" ht="94.5" outlineLevel="1" x14ac:dyDescent="0.25">
      <c r="A30" s="43" t="s">
        <v>34</v>
      </c>
      <c r="B30" s="19" t="s">
        <v>951</v>
      </c>
      <c r="C30" s="40" t="s">
        <v>12</v>
      </c>
      <c r="D30" s="8">
        <f t="shared" si="13"/>
        <v>27888.5</v>
      </c>
      <c r="E30" s="9">
        <v>0</v>
      </c>
      <c r="F30" s="9">
        <v>24820.799999999999</v>
      </c>
      <c r="G30" s="9">
        <v>3067.7</v>
      </c>
      <c r="H30" s="8">
        <f t="shared" si="14"/>
        <v>0</v>
      </c>
      <c r="I30" s="9">
        <v>0</v>
      </c>
      <c r="J30" s="9">
        <v>0</v>
      </c>
      <c r="K30" s="9">
        <v>0</v>
      </c>
      <c r="L30" s="8">
        <f t="shared" si="15"/>
        <v>0</v>
      </c>
      <c r="M30" s="9">
        <v>0</v>
      </c>
      <c r="N30" s="9">
        <v>0</v>
      </c>
      <c r="O30" s="9">
        <v>0</v>
      </c>
      <c r="P30" s="8">
        <f t="shared" si="16"/>
        <v>0</v>
      </c>
      <c r="Q30" s="9">
        <v>0</v>
      </c>
      <c r="R30" s="9">
        <v>0</v>
      </c>
      <c r="S30" s="9">
        <v>0</v>
      </c>
      <c r="T30" s="8">
        <f t="shared" si="17"/>
        <v>0</v>
      </c>
      <c r="U30" s="9">
        <v>0</v>
      </c>
      <c r="V30" s="9">
        <v>0</v>
      </c>
      <c r="W30" s="9">
        <v>0</v>
      </c>
      <c r="X30" s="8">
        <f t="shared" si="18"/>
        <v>0</v>
      </c>
      <c r="Y30" s="9">
        <v>0</v>
      </c>
      <c r="Z30" s="9">
        <v>0</v>
      </c>
      <c r="AA30" s="9">
        <v>0</v>
      </c>
      <c r="AB30" s="62"/>
      <c r="AC30" s="81"/>
      <c r="AD30" s="81"/>
    </row>
    <row r="31" spans="1:30" s="22" customFormat="1" ht="31.5" outlineLevel="1" x14ac:dyDescent="0.25">
      <c r="A31" s="43">
        <v>2</v>
      </c>
      <c r="B31" s="13" t="s">
        <v>39</v>
      </c>
      <c r="C31" s="40"/>
      <c r="D31" s="8">
        <f>SUM(E31:G31)</f>
        <v>5193.5999999999995</v>
      </c>
      <c r="E31" s="9">
        <f>SUM(E32:E35)</f>
        <v>2218.6</v>
      </c>
      <c r="F31" s="9">
        <f t="shared" ref="F31:G31" si="25">SUM(F32:F35)</f>
        <v>2811.6</v>
      </c>
      <c r="G31" s="9">
        <f t="shared" si="25"/>
        <v>163.4</v>
      </c>
      <c r="H31" s="8">
        <f>SUM(I31:K31)</f>
        <v>2345.6999999999998</v>
      </c>
      <c r="I31" s="9">
        <f>SUM(I32:I35)</f>
        <v>119.7</v>
      </c>
      <c r="J31" s="9">
        <f t="shared" ref="J31:K31" si="26">SUM(J32:J35)</f>
        <v>2109.6999999999998</v>
      </c>
      <c r="K31" s="9">
        <f t="shared" si="26"/>
        <v>116.3</v>
      </c>
      <c r="L31" s="8">
        <f>SUM(M31:O31)</f>
        <v>2345.6999999999998</v>
      </c>
      <c r="M31" s="9">
        <f>SUM(M32:M35)</f>
        <v>119.7</v>
      </c>
      <c r="N31" s="9">
        <f t="shared" ref="N31:O31" si="27">SUM(N32:N35)</f>
        <v>2109.6999999999998</v>
      </c>
      <c r="O31" s="9">
        <f t="shared" si="27"/>
        <v>116.3</v>
      </c>
      <c r="P31" s="8">
        <f>SUM(Q31:S31)</f>
        <v>2563.8999999999996</v>
      </c>
      <c r="Q31" s="9">
        <f>SUM(Q32:Q35)</f>
        <v>90.7</v>
      </c>
      <c r="R31" s="9">
        <f t="shared" ref="R31:S31" si="28">SUM(R32:R35)</f>
        <v>2345.8999999999996</v>
      </c>
      <c r="S31" s="9">
        <f t="shared" si="28"/>
        <v>127.3</v>
      </c>
      <c r="T31" s="8">
        <f>SUM(U31:W31)</f>
        <v>2563.8999999999996</v>
      </c>
      <c r="U31" s="9">
        <f>SUM(U32:U35)</f>
        <v>90.7</v>
      </c>
      <c r="V31" s="9">
        <f t="shared" ref="V31:W31" si="29">SUM(V32:V35)</f>
        <v>2345.8999999999996</v>
      </c>
      <c r="W31" s="9">
        <f t="shared" si="29"/>
        <v>127.3</v>
      </c>
      <c r="X31" s="8">
        <f>SUM(Y31:AA31)</f>
        <v>2563.8999999999996</v>
      </c>
      <c r="Y31" s="9">
        <f>SUM(Y32:Y35)</f>
        <v>90.7</v>
      </c>
      <c r="Z31" s="9">
        <f t="shared" ref="Z31:AA31" si="30">SUM(Z32:Z35)</f>
        <v>2345.8999999999996</v>
      </c>
      <c r="AA31" s="9">
        <f t="shared" si="30"/>
        <v>127.3</v>
      </c>
      <c r="AB31" s="62"/>
      <c r="AC31" s="81"/>
      <c r="AD31" s="81"/>
    </row>
    <row r="32" spans="1:30" s="22" customFormat="1" ht="157.5" outlineLevel="1" x14ac:dyDescent="0.25">
      <c r="A32" s="43" t="s">
        <v>40</v>
      </c>
      <c r="B32" s="13" t="s">
        <v>458</v>
      </c>
      <c r="C32" s="40" t="s">
        <v>12</v>
      </c>
      <c r="D32" s="8">
        <f t="shared" si="13"/>
        <v>3194.4</v>
      </c>
      <c r="E32" s="9">
        <v>237.6</v>
      </c>
      <c r="F32" s="9">
        <v>2793.4</v>
      </c>
      <c r="G32" s="9">
        <v>163.4</v>
      </c>
      <c r="H32" s="8">
        <f t="shared" ref="H32:H35" si="31">SUM(I32:K32)</f>
        <v>2327.5</v>
      </c>
      <c r="I32" s="9">
        <v>119.7</v>
      </c>
      <c r="J32" s="9">
        <v>2091.5</v>
      </c>
      <c r="K32" s="9">
        <v>116.3</v>
      </c>
      <c r="L32" s="8">
        <f t="shared" ref="L32:L35" si="32">SUM(M32:O32)</f>
        <v>2327.5</v>
      </c>
      <c r="M32" s="9">
        <v>119.7</v>
      </c>
      <c r="N32" s="9">
        <v>2091.5</v>
      </c>
      <c r="O32" s="9">
        <v>116.3</v>
      </c>
      <c r="P32" s="8">
        <f t="shared" ref="P32:P35" si="33">SUM(Q32:S32)</f>
        <v>2545.6999999999998</v>
      </c>
      <c r="Q32" s="9">
        <v>90.7</v>
      </c>
      <c r="R32" s="9">
        <v>2327.6999999999998</v>
      </c>
      <c r="S32" s="9">
        <v>127.3</v>
      </c>
      <c r="T32" s="8">
        <f t="shared" ref="T32:T35" si="34">SUM(U32:W32)</f>
        <v>2545.6999999999998</v>
      </c>
      <c r="U32" s="9">
        <v>90.7</v>
      </c>
      <c r="V32" s="9">
        <v>2327.6999999999998</v>
      </c>
      <c r="W32" s="9">
        <v>127.3</v>
      </c>
      <c r="X32" s="8">
        <f t="shared" ref="X32:X35" si="35">SUM(Y32:AA32)</f>
        <v>2545.6999999999998</v>
      </c>
      <c r="Y32" s="9">
        <v>90.7</v>
      </c>
      <c r="Z32" s="9">
        <v>2327.6999999999998</v>
      </c>
      <c r="AA32" s="9">
        <v>127.3</v>
      </c>
      <c r="AB32" s="62"/>
      <c r="AC32" s="81"/>
      <c r="AD32" s="81"/>
    </row>
    <row r="33" spans="1:30" s="22" customFormat="1" ht="126" outlineLevel="1" x14ac:dyDescent="0.25">
      <c r="A33" s="43" t="s">
        <v>41</v>
      </c>
      <c r="B33" s="13" t="s">
        <v>42</v>
      </c>
      <c r="C33" s="40" t="s">
        <v>12</v>
      </c>
      <c r="D33" s="8">
        <f t="shared" si="13"/>
        <v>18.2</v>
      </c>
      <c r="E33" s="9">
        <v>0</v>
      </c>
      <c r="F33" s="9">
        <v>18.2</v>
      </c>
      <c r="G33" s="9">
        <v>0</v>
      </c>
      <c r="H33" s="8">
        <f t="shared" si="31"/>
        <v>18.2</v>
      </c>
      <c r="I33" s="9">
        <v>0</v>
      </c>
      <c r="J33" s="9">
        <v>18.2</v>
      </c>
      <c r="K33" s="9">
        <v>0</v>
      </c>
      <c r="L33" s="8">
        <f t="shared" si="32"/>
        <v>18.2</v>
      </c>
      <c r="M33" s="9">
        <v>0</v>
      </c>
      <c r="N33" s="9">
        <v>18.2</v>
      </c>
      <c r="O33" s="9">
        <v>0</v>
      </c>
      <c r="P33" s="8">
        <f t="shared" si="33"/>
        <v>18.2</v>
      </c>
      <c r="Q33" s="9">
        <v>0</v>
      </c>
      <c r="R33" s="9">
        <v>18.2</v>
      </c>
      <c r="S33" s="9">
        <v>0</v>
      </c>
      <c r="T33" s="8">
        <f t="shared" si="34"/>
        <v>18.2</v>
      </c>
      <c r="U33" s="9">
        <v>0</v>
      </c>
      <c r="V33" s="9">
        <v>18.2</v>
      </c>
      <c r="W33" s="9">
        <v>0</v>
      </c>
      <c r="X33" s="8">
        <f t="shared" si="35"/>
        <v>18.2</v>
      </c>
      <c r="Y33" s="9">
        <v>0</v>
      </c>
      <c r="Z33" s="9">
        <v>18.2</v>
      </c>
      <c r="AA33" s="9">
        <v>0</v>
      </c>
      <c r="AB33" s="62"/>
      <c r="AC33" s="81"/>
      <c r="AD33" s="81"/>
    </row>
    <row r="34" spans="1:30" s="22" customFormat="1" ht="110.25" outlineLevel="1" x14ac:dyDescent="0.25">
      <c r="A34" s="43" t="s">
        <v>43</v>
      </c>
      <c r="B34" s="13" t="s">
        <v>452</v>
      </c>
      <c r="C34" s="40" t="s">
        <v>12</v>
      </c>
      <c r="D34" s="8">
        <f t="shared" si="13"/>
        <v>1981</v>
      </c>
      <c r="E34" s="9">
        <v>1981</v>
      </c>
      <c r="F34" s="9">
        <v>0</v>
      </c>
      <c r="G34" s="9">
        <v>0</v>
      </c>
      <c r="H34" s="8">
        <f t="shared" si="31"/>
        <v>0</v>
      </c>
      <c r="I34" s="9">
        <v>0</v>
      </c>
      <c r="J34" s="9">
        <v>0</v>
      </c>
      <c r="K34" s="9">
        <v>0</v>
      </c>
      <c r="L34" s="8">
        <f t="shared" si="32"/>
        <v>0</v>
      </c>
      <c r="M34" s="9">
        <v>0</v>
      </c>
      <c r="N34" s="9">
        <v>0</v>
      </c>
      <c r="O34" s="9">
        <v>0</v>
      </c>
      <c r="P34" s="8">
        <f t="shared" si="33"/>
        <v>0</v>
      </c>
      <c r="Q34" s="9">
        <v>0</v>
      </c>
      <c r="R34" s="9">
        <v>0</v>
      </c>
      <c r="S34" s="9">
        <v>0</v>
      </c>
      <c r="T34" s="8">
        <f t="shared" si="34"/>
        <v>0</v>
      </c>
      <c r="U34" s="9">
        <v>0</v>
      </c>
      <c r="V34" s="9">
        <v>0</v>
      </c>
      <c r="W34" s="9">
        <v>0</v>
      </c>
      <c r="X34" s="8">
        <f t="shared" si="35"/>
        <v>0</v>
      </c>
      <c r="Y34" s="9">
        <v>0</v>
      </c>
      <c r="Z34" s="9">
        <v>0</v>
      </c>
      <c r="AA34" s="9">
        <v>0</v>
      </c>
      <c r="AB34" s="62"/>
      <c r="AC34" s="81"/>
      <c r="AD34" s="81"/>
    </row>
    <row r="35" spans="1:30" s="56" customFormat="1" ht="31.5" outlineLevel="1" x14ac:dyDescent="0.25">
      <c r="A35" s="43" t="s">
        <v>44</v>
      </c>
      <c r="B35" s="13" t="s">
        <v>45</v>
      </c>
      <c r="C35" s="40" t="s">
        <v>12</v>
      </c>
      <c r="D35" s="8">
        <f t="shared" si="13"/>
        <v>0</v>
      </c>
      <c r="E35" s="9">
        <v>0</v>
      </c>
      <c r="F35" s="9">
        <v>0</v>
      </c>
      <c r="G35" s="9">
        <v>0</v>
      </c>
      <c r="H35" s="8">
        <f t="shared" si="31"/>
        <v>0</v>
      </c>
      <c r="I35" s="9">
        <v>0</v>
      </c>
      <c r="J35" s="9">
        <v>0</v>
      </c>
      <c r="K35" s="9">
        <v>0</v>
      </c>
      <c r="L35" s="8">
        <f t="shared" si="32"/>
        <v>0</v>
      </c>
      <c r="M35" s="9">
        <v>0</v>
      </c>
      <c r="N35" s="9">
        <v>0</v>
      </c>
      <c r="O35" s="9">
        <v>0</v>
      </c>
      <c r="P35" s="8">
        <f t="shared" si="33"/>
        <v>0</v>
      </c>
      <c r="Q35" s="9">
        <v>0</v>
      </c>
      <c r="R35" s="9">
        <v>0</v>
      </c>
      <c r="S35" s="9">
        <v>0</v>
      </c>
      <c r="T35" s="8">
        <f t="shared" si="34"/>
        <v>0</v>
      </c>
      <c r="U35" s="9">
        <v>0</v>
      </c>
      <c r="V35" s="9">
        <v>0</v>
      </c>
      <c r="W35" s="9">
        <v>0</v>
      </c>
      <c r="X35" s="8">
        <f t="shared" si="35"/>
        <v>0</v>
      </c>
      <c r="Y35" s="9">
        <v>0</v>
      </c>
      <c r="Z35" s="9">
        <v>0</v>
      </c>
      <c r="AA35" s="9">
        <v>0</v>
      </c>
      <c r="AB35" s="62"/>
      <c r="AC35" s="79"/>
      <c r="AD35" s="79"/>
    </row>
    <row r="36" spans="1:30" s="65" customFormat="1" ht="47.25" hidden="1" x14ac:dyDescent="0.25">
      <c r="A36" s="41" t="s">
        <v>14</v>
      </c>
      <c r="B36" s="14" t="s">
        <v>736</v>
      </c>
      <c r="C36" s="39"/>
      <c r="D36" s="6">
        <f t="shared" si="0"/>
        <v>423264.2</v>
      </c>
      <c r="E36" s="6">
        <f>SUM(E37,E40,E45)</f>
        <v>0</v>
      </c>
      <c r="F36" s="6">
        <f>SUM(F37,F40,F45)</f>
        <v>204659.8</v>
      </c>
      <c r="G36" s="6">
        <f>SUM(G37,G40,G45)</f>
        <v>218604.40000000002</v>
      </c>
      <c r="H36" s="6">
        <f>SUM(I36:K36)</f>
        <v>436925.69999999995</v>
      </c>
      <c r="I36" s="6">
        <f>SUM(I37,I40,I45)</f>
        <v>0</v>
      </c>
      <c r="J36" s="6">
        <f>SUM(J37,J40,J45)</f>
        <v>218124.79999999999</v>
      </c>
      <c r="K36" s="6">
        <f t="shared" ref="K36:W36" si="36">SUM(K37,K40,K45)</f>
        <v>218800.9</v>
      </c>
      <c r="L36" s="6">
        <f t="shared" ref="L36:L55" si="37">SUM(M36:O36)</f>
        <v>0</v>
      </c>
      <c r="M36" s="6">
        <f t="shared" ref="M36" si="38">SUM(M37,M40,M45)</f>
        <v>0</v>
      </c>
      <c r="N36" s="6">
        <f>SUM(N37,N40,N45)</f>
        <v>0</v>
      </c>
      <c r="O36" s="6">
        <f>SUM(O37,O40,O45)</f>
        <v>0</v>
      </c>
      <c r="P36" s="6">
        <f>SUM(Q36:S36)</f>
        <v>429276.4</v>
      </c>
      <c r="Q36" s="6">
        <f t="shared" ref="Q36:S36" si="39">SUM(Q37,Q40,Q45)</f>
        <v>0</v>
      </c>
      <c r="R36" s="6">
        <f t="shared" si="39"/>
        <v>210545.1</v>
      </c>
      <c r="S36" s="6">
        <f t="shared" si="39"/>
        <v>218731.3</v>
      </c>
      <c r="T36" s="6">
        <f>SUM(U36:W36)</f>
        <v>0</v>
      </c>
      <c r="U36" s="6">
        <f t="shared" si="36"/>
        <v>0</v>
      </c>
      <c r="V36" s="6">
        <f t="shared" si="36"/>
        <v>0</v>
      </c>
      <c r="W36" s="6">
        <f t="shared" si="36"/>
        <v>0</v>
      </c>
      <c r="X36" s="6">
        <f>SUM(Y36:AA36)</f>
        <v>0</v>
      </c>
      <c r="Y36" s="6">
        <f t="shared" ref="Y36:AA36" si="40">SUM(Y37,Y40,Y45)</f>
        <v>0</v>
      </c>
      <c r="Z36" s="6">
        <f t="shared" si="40"/>
        <v>0</v>
      </c>
      <c r="AA36" s="6">
        <f t="shared" si="40"/>
        <v>0</v>
      </c>
      <c r="AB36" s="64"/>
      <c r="AC36" s="82"/>
      <c r="AD36" s="82"/>
    </row>
    <row r="37" spans="1:30" s="56" customFormat="1" ht="47.25" hidden="1" outlineLevel="1" x14ac:dyDescent="0.25">
      <c r="A37" s="43" t="s">
        <v>10</v>
      </c>
      <c r="B37" s="19" t="s">
        <v>47</v>
      </c>
      <c r="C37" s="40"/>
      <c r="D37" s="8">
        <f t="shared" si="0"/>
        <v>361818.9</v>
      </c>
      <c r="E37" s="11">
        <f>E38</f>
        <v>0</v>
      </c>
      <c r="F37" s="11">
        <f>F38</f>
        <v>203818.9</v>
      </c>
      <c r="G37" s="11">
        <f t="shared" ref="G37" si="41">G38</f>
        <v>158000</v>
      </c>
      <c r="H37" s="8">
        <f>SUM(I37:K37)</f>
        <v>375283.9</v>
      </c>
      <c r="I37" s="11">
        <f t="shared" ref="I37:K38" si="42">I38</f>
        <v>0</v>
      </c>
      <c r="J37" s="11">
        <f t="shared" si="42"/>
        <v>217283.9</v>
      </c>
      <c r="K37" s="11">
        <f t="shared" si="42"/>
        <v>158000</v>
      </c>
      <c r="L37" s="8">
        <f t="shared" si="37"/>
        <v>0</v>
      </c>
      <c r="M37" s="9">
        <f t="shared" ref="M37:O39" si="43">M38</f>
        <v>0</v>
      </c>
      <c r="N37" s="9">
        <f t="shared" si="43"/>
        <v>0</v>
      </c>
      <c r="O37" s="9">
        <f t="shared" si="43"/>
        <v>0</v>
      </c>
      <c r="P37" s="8">
        <f>SUM(Q37:S37)</f>
        <v>367704.5</v>
      </c>
      <c r="Q37" s="11">
        <f t="shared" ref="Q37:S38" si="44">Q38</f>
        <v>0</v>
      </c>
      <c r="R37" s="11">
        <f t="shared" si="44"/>
        <v>209704.5</v>
      </c>
      <c r="S37" s="11">
        <f t="shared" si="44"/>
        <v>158000</v>
      </c>
      <c r="T37" s="8">
        <f>SUM(U37:W37)</f>
        <v>0</v>
      </c>
      <c r="U37" s="9">
        <f t="shared" ref="U37:W39" si="45">U38</f>
        <v>0</v>
      </c>
      <c r="V37" s="9">
        <f t="shared" si="45"/>
        <v>0</v>
      </c>
      <c r="W37" s="9">
        <f t="shared" si="45"/>
        <v>0</v>
      </c>
      <c r="X37" s="8">
        <f>SUM(Y37:AA37)</f>
        <v>0</v>
      </c>
      <c r="Y37" s="9">
        <f t="shared" ref="Y37:AA39" si="46">Y38</f>
        <v>0</v>
      </c>
      <c r="Z37" s="9">
        <f t="shared" si="46"/>
        <v>0</v>
      </c>
      <c r="AA37" s="9">
        <f t="shared" si="46"/>
        <v>0</v>
      </c>
      <c r="AB37" s="62"/>
      <c r="AC37" s="79"/>
      <c r="AD37" s="79"/>
    </row>
    <row r="38" spans="1:30" s="56" customFormat="1" ht="47.25" hidden="1" outlineLevel="1" x14ac:dyDescent="0.25">
      <c r="A38" s="43" t="s">
        <v>32</v>
      </c>
      <c r="B38" s="19" t="s">
        <v>459</v>
      </c>
      <c r="C38" s="40"/>
      <c r="D38" s="8">
        <f t="shared" si="0"/>
        <v>361818.9</v>
      </c>
      <c r="E38" s="9">
        <f>E39</f>
        <v>0</v>
      </c>
      <c r="F38" s="9">
        <f>F39</f>
        <v>203818.9</v>
      </c>
      <c r="G38" s="9">
        <f>G39</f>
        <v>158000</v>
      </c>
      <c r="H38" s="8">
        <f t="shared" si="1"/>
        <v>375283.9</v>
      </c>
      <c r="I38" s="9">
        <f t="shared" si="42"/>
        <v>0</v>
      </c>
      <c r="J38" s="9">
        <f t="shared" si="42"/>
        <v>217283.9</v>
      </c>
      <c r="K38" s="9">
        <f t="shared" si="42"/>
        <v>158000</v>
      </c>
      <c r="L38" s="8">
        <f t="shared" si="37"/>
        <v>0</v>
      </c>
      <c r="M38" s="9">
        <f t="shared" si="43"/>
        <v>0</v>
      </c>
      <c r="N38" s="9">
        <f t="shared" si="43"/>
        <v>0</v>
      </c>
      <c r="O38" s="9">
        <f t="shared" si="43"/>
        <v>0</v>
      </c>
      <c r="P38" s="8">
        <f t="shared" ref="P38" si="47">SUM(Q38:S38)</f>
        <v>367704.5</v>
      </c>
      <c r="Q38" s="9">
        <f t="shared" si="44"/>
        <v>0</v>
      </c>
      <c r="R38" s="9">
        <f t="shared" si="44"/>
        <v>209704.5</v>
      </c>
      <c r="S38" s="9">
        <f t="shared" si="44"/>
        <v>158000</v>
      </c>
      <c r="T38" s="8">
        <f t="shared" ref="T38" si="48">SUM(U38:W38)</f>
        <v>0</v>
      </c>
      <c r="U38" s="9">
        <f t="shared" si="45"/>
        <v>0</v>
      </c>
      <c r="V38" s="9">
        <f t="shared" si="45"/>
        <v>0</v>
      </c>
      <c r="W38" s="9">
        <f t="shared" si="45"/>
        <v>0</v>
      </c>
      <c r="X38" s="8">
        <f t="shared" ref="X38" si="49">SUM(Y38:AA38)</f>
        <v>0</v>
      </c>
      <c r="Y38" s="9">
        <f t="shared" si="46"/>
        <v>0</v>
      </c>
      <c r="Z38" s="9">
        <f t="shared" si="46"/>
        <v>0</v>
      </c>
      <c r="AA38" s="9">
        <f t="shared" si="46"/>
        <v>0</v>
      </c>
      <c r="AB38" s="62"/>
      <c r="AC38" s="79"/>
      <c r="AD38" s="79"/>
    </row>
    <row r="39" spans="1:30" s="56" customFormat="1" ht="31.5" hidden="1" outlineLevel="1" x14ac:dyDescent="0.25">
      <c r="A39" s="43" t="s">
        <v>48</v>
      </c>
      <c r="B39" s="19" t="s">
        <v>49</v>
      </c>
      <c r="C39" s="40" t="s">
        <v>50</v>
      </c>
      <c r="D39" s="8">
        <f t="shared" ref="D39" si="50">SUM(E39:G39)</f>
        <v>361818.9</v>
      </c>
      <c r="E39" s="9"/>
      <c r="F39" s="9">
        <v>203818.9</v>
      </c>
      <c r="G39" s="9">
        <v>158000</v>
      </c>
      <c r="H39" s="8">
        <f t="shared" ref="H39" si="51">SUM(I39:K39)</f>
        <v>375283.9</v>
      </c>
      <c r="I39" s="9"/>
      <c r="J39" s="9">
        <v>217283.9</v>
      </c>
      <c r="K39" s="9">
        <v>158000</v>
      </c>
      <c r="L39" s="8">
        <f t="shared" ref="L39" si="52">SUM(M39:O39)</f>
        <v>0</v>
      </c>
      <c r="M39" s="9">
        <f t="shared" si="43"/>
        <v>0</v>
      </c>
      <c r="N39" s="9">
        <f t="shared" si="43"/>
        <v>0</v>
      </c>
      <c r="O39" s="9">
        <f t="shared" si="43"/>
        <v>0</v>
      </c>
      <c r="P39" s="8">
        <f t="shared" ref="P39" si="53">SUM(Q39:S39)</f>
        <v>367704.5</v>
      </c>
      <c r="Q39" s="9">
        <f>Q40</f>
        <v>0</v>
      </c>
      <c r="R39" s="9">
        <v>209704.5</v>
      </c>
      <c r="S39" s="9">
        <v>158000</v>
      </c>
      <c r="T39" s="8">
        <f t="shared" ref="T39" si="54">SUM(U39:W39)</f>
        <v>0</v>
      </c>
      <c r="U39" s="9">
        <f>U40</f>
        <v>0</v>
      </c>
      <c r="V39" s="9">
        <f t="shared" si="45"/>
        <v>0</v>
      </c>
      <c r="W39" s="9">
        <f t="shared" si="45"/>
        <v>0</v>
      </c>
      <c r="X39" s="8">
        <f t="shared" ref="X39" si="55">SUM(Y39:AA39)</f>
        <v>0</v>
      </c>
      <c r="Y39" s="9">
        <f t="shared" si="46"/>
        <v>0</v>
      </c>
      <c r="Z39" s="9">
        <f t="shared" si="46"/>
        <v>0</v>
      </c>
      <c r="AA39" s="9">
        <f t="shared" si="46"/>
        <v>0</v>
      </c>
      <c r="AB39" s="62"/>
      <c r="AC39" s="79"/>
      <c r="AD39" s="79"/>
    </row>
    <row r="40" spans="1:30" s="56" customFormat="1" ht="31.5" hidden="1" outlineLevel="1" x14ac:dyDescent="0.25">
      <c r="A40" s="45" t="s">
        <v>13</v>
      </c>
      <c r="B40" s="19" t="s">
        <v>51</v>
      </c>
      <c r="C40" s="40"/>
      <c r="D40" s="8">
        <f t="shared" si="0"/>
        <v>61178.1</v>
      </c>
      <c r="E40" s="11">
        <f t="shared" ref="E40:G40" si="56">E41+E43</f>
        <v>0</v>
      </c>
      <c r="F40" s="11">
        <f t="shared" si="56"/>
        <v>840.9</v>
      </c>
      <c r="G40" s="11">
        <f t="shared" si="56"/>
        <v>60337.2</v>
      </c>
      <c r="H40" s="8">
        <f t="shared" si="1"/>
        <v>61442.700000000004</v>
      </c>
      <c r="I40" s="11">
        <f t="shared" ref="I40:J40" si="57">I41+I43</f>
        <v>0</v>
      </c>
      <c r="J40" s="11">
        <f t="shared" si="57"/>
        <v>840.9</v>
      </c>
      <c r="K40" s="11">
        <f>K41+K43</f>
        <v>60601.8</v>
      </c>
      <c r="L40" s="8">
        <f t="shared" si="37"/>
        <v>0</v>
      </c>
      <c r="M40" s="9">
        <f>M41+M43</f>
        <v>0</v>
      </c>
      <c r="N40" s="9">
        <f t="shared" ref="N40:O40" si="58">N41+N43</f>
        <v>0</v>
      </c>
      <c r="O40" s="9">
        <f t="shared" si="58"/>
        <v>0</v>
      </c>
      <c r="P40" s="8">
        <f>SUM(Q40:S40)</f>
        <v>61442.400000000001</v>
      </c>
      <c r="Q40" s="11">
        <f t="shared" ref="Q40:S40" si="59">Q41+Q43</f>
        <v>0</v>
      </c>
      <c r="R40" s="11">
        <f t="shared" si="59"/>
        <v>840.6</v>
      </c>
      <c r="S40" s="11">
        <f t="shared" si="59"/>
        <v>60601.8</v>
      </c>
      <c r="T40" s="8">
        <f>SUM(U40:W40)</f>
        <v>0</v>
      </c>
      <c r="U40" s="9">
        <f>U41+U43</f>
        <v>0</v>
      </c>
      <c r="V40" s="9">
        <f t="shared" ref="V40:W40" si="60">V41+V43</f>
        <v>0</v>
      </c>
      <c r="W40" s="9">
        <f t="shared" si="60"/>
        <v>0</v>
      </c>
      <c r="X40" s="8">
        <f>SUM(Y40:AA40)</f>
        <v>0</v>
      </c>
      <c r="Y40" s="9">
        <f>Y41+Y43</f>
        <v>0</v>
      </c>
      <c r="Z40" s="9">
        <f t="shared" ref="Z40:AA40" si="61">Z41+Z43</f>
        <v>0</v>
      </c>
      <c r="AA40" s="9">
        <f t="shared" si="61"/>
        <v>0</v>
      </c>
      <c r="AB40" s="62"/>
      <c r="AC40" s="79"/>
      <c r="AD40" s="79"/>
    </row>
    <row r="41" spans="1:30" s="56" customFormat="1" ht="31.5" hidden="1" outlineLevel="1" x14ac:dyDescent="0.25">
      <c r="A41" s="43" t="s">
        <v>40</v>
      </c>
      <c r="B41" s="19" t="s">
        <v>52</v>
      </c>
      <c r="C41" s="40"/>
      <c r="D41" s="8">
        <f t="shared" si="0"/>
        <v>13577</v>
      </c>
      <c r="E41" s="11">
        <f t="shared" ref="E41:G41" si="62">E42</f>
        <v>0</v>
      </c>
      <c r="F41" s="11">
        <f t="shared" si="62"/>
        <v>0</v>
      </c>
      <c r="G41" s="11">
        <f t="shared" si="62"/>
        <v>13577</v>
      </c>
      <c r="H41" s="8">
        <f t="shared" si="1"/>
        <v>15000</v>
      </c>
      <c r="I41" s="11">
        <f t="shared" ref="I41:K41" si="63">I42</f>
        <v>0</v>
      </c>
      <c r="J41" s="11">
        <f t="shared" si="63"/>
        <v>0</v>
      </c>
      <c r="K41" s="11">
        <f t="shared" si="63"/>
        <v>15000</v>
      </c>
      <c r="L41" s="8">
        <f t="shared" si="37"/>
        <v>0</v>
      </c>
      <c r="M41" s="9">
        <f>M42</f>
        <v>0</v>
      </c>
      <c r="N41" s="9">
        <f t="shared" ref="N41:O41" si="64">N42</f>
        <v>0</v>
      </c>
      <c r="O41" s="9">
        <f t="shared" si="64"/>
        <v>0</v>
      </c>
      <c r="P41" s="8">
        <f>SUM(Q41:S41)</f>
        <v>15000</v>
      </c>
      <c r="Q41" s="11">
        <f t="shared" ref="Q41:S41" si="65">Q42</f>
        <v>0</v>
      </c>
      <c r="R41" s="11">
        <f>R42</f>
        <v>0</v>
      </c>
      <c r="S41" s="11">
        <f t="shared" si="65"/>
        <v>15000</v>
      </c>
      <c r="T41" s="8">
        <f>SUM(U41:W41)</f>
        <v>0</v>
      </c>
      <c r="U41" s="9">
        <f>U42</f>
        <v>0</v>
      </c>
      <c r="V41" s="9">
        <f t="shared" ref="V41:W41" si="66">V42</f>
        <v>0</v>
      </c>
      <c r="W41" s="9">
        <f t="shared" si="66"/>
        <v>0</v>
      </c>
      <c r="X41" s="8">
        <f>SUM(Y41:AA41)</f>
        <v>0</v>
      </c>
      <c r="Y41" s="9">
        <f>Y42</f>
        <v>0</v>
      </c>
      <c r="Z41" s="9">
        <f t="shared" ref="Z41:AA41" si="67">Z42</f>
        <v>0</v>
      </c>
      <c r="AA41" s="9">
        <f t="shared" si="67"/>
        <v>0</v>
      </c>
      <c r="AB41" s="62"/>
      <c r="AC41" s="79"/>
      <c r="AD41" s="79"/>
    </row>
    <row r="42" spans="1:30" s="56" customFormat="1" hidden="1" outlineLevel="1" x14ac:dyDescent="0.25">
      <c r="A42" s="45" t="s">
        <v>53</v>
      </c>
      <c r="B42" s="19" t="s">
        <v>54</v>
      </c>
      <c r="C42" s="40" t="s">
        <v>50</v>
      </c>
      <c r="D42" s="8">
        <f t="shared" si="0"/>
        <v>13577</v>
      </c>
      <c r="E42" s="9"/>
      <c r="F42" s="9"/>
      <c r="G42" s="9">
        <v>13577</v>
      </c>
      <c r="H42" s="8">
        <f t="shared" si="1"/>
        <v>15000</v>
      </c>
      <c r="I42" s="9"/>
      <c r="J42" s="9"/>
      <c r="K42" s="9">
        <v>15000</v>
      </c>
      <c r="L42" s="8">
        <f t="shared" si="37"/>
        <v>0</v>
      </c>
      <c r="M42" s="9"/>
      <c r="N42" s="9"/>
      <c r="O42" s="9"/>
      <c r="P42" s="8">
        <f>Q42+R42+S42</f>
        <v>15000</v>
      </c>
      <c r="Q42" s="9">
        <v>0</v>
      </c>
      <c r="R42" s="9">
        <v>0</v>
      </c>
      <c r="S42" s="9">
        <v>15000</v>
      </c>
      <c r="T42" s="8">
        <f>U42+V42+W42</f>
        <v>0</v>
      </c>
      <c r="U42" s="9"/>
      <c r="V42" s="9"/>
      <c r="W42" s="9"/>
      <c r="X42" s="8">
        <f>Y42+Z42+AA42</f>
        <v>0</v>
      </c>
      <c r="Y42" s="9"/>
      <c r="Z42" s="9"/>
      <c r="AA42" s="9"/>
      <c r="AB42" s="62"/>
      <c r="AC42" s="79"/>
      <c r="AD42" s="79"/>
    </row>
    <row r="43" spans="1:30" s="56" customFormat="1" ht="31.5" hidden="1" outlineLevel="1" x14ac:dyDescent="0.25">
      <c r="A43" s="45" t="s">
        <v>55</v>
      </c>
      <c r="B43" s="19" t="s">
        <v>56</v>
      </c>
      <c r="C43" s="40"/>
      <c r="D43" s="8">
        <f t="shared" si="0"/>
        <v>47601.1</v>
      </c>
      <c r="E43" s="11">
        <f t="shared" ref="E43:G43" si="68">E44</f>
        <v>0</v>
      </c>
      <c r="F43" s="11">
        <f t="shared" si="68"/>
        <v>840.9</v>
      </c>
      <c r="G43" s="11">
        <f t="shared" si="68"/>
        <v>46760.2</v>
      </c>
      <c r="H43" s="8">
        <f t="shared" si="1"/>
        <v>46442.700000000004</v>
      </c>
      <c r="I43" s="11">
        <f t="shared" ref="I43:K43" si="69">I44</f>
        <v>0</v>
      </c>
      <c r="J43" s="11">
        <f t="shared" si="69"/>
        <v>840.9</v>
      </c>
      <c r="K43" s="11">
        <f t="shared" si="69"/>
        <v>45601.8</v>
      </c>
      <c r="L43" s="8">
        <f t="shared" si="37"/>
        <v>0</v>
      </c>
      <c r="M43" s="9">
        <f>M44</f>
        <v>0</v>
      </c>
      <c r="N43" s="9">
        <f t="shared" ref="N43:O43" si="70">N44</f>
        <v>0</v>
      </c>
      <c r="O43" s="9">
        <f t="shared" si="70"/>
        <v>0</v>
      </c>
      <c r="P43" s="8">
        <f t="shared" ref="P43" si="71">SUM(Q43:S43)</f>
        <v>46442.400000000001</v>
      </c>
      <c r="Q43" s="11">
        <f t="shared" ref="Q43:S43" si="72">Q44</f>
        <v>0</v>
      </c>
      <c r="R43" s="11">
        <f t="shared" si="72"/>
        <v>840.6</v>
      </c>
      <c r="S43" s="11">
        <f t="shared" si="72"/>
        <v>45601.8</v>
      </c>
      <c r="T43" s="8">
        <f t="shared" ref="T43" si="73">SUM(U43:W43)</f>
        <v>0</v>
      </c>
      <c r="U43" s="9">
        <f>U44</f>
        <v>0</v>
      </c>
      <c r="V43" s="9">
        <f t="shared" ref="V43:W43" si="74">V44</f>
        <v>0</v>
      </c>
      <c r="W43" s="9">
        <f t="shared" si="74"/>
        <v>0</v>
      </c>
      <c r="X43" s="8">
        <f t="shared" ref="X43" si="75">SUM(Y43:AA43)</f>
        <v>0</v>
      </c>
      <c r="Y43" s="9">
        <f>Y44</f>
        <v>0</v>
      </c>
      <c r="Z43" s="9">
        <f t="shared" ref="Z43:AA43" si="76">Z44</f>
        <v>0</v>
      </c>
      <c r="AA43" s="9">
        <f t="shared" si="76"/>
        <v>0</v>
      </c>
      <c r="AB43" s="62"/>
      <c r="AC43" s="79"/>
      <c r="AD43" s="79"/>
    </row>
    <row r="44" spans="1:30" s="56" customFormat="1" ht="31.5" hidden="1" outlineLevel="1" x14ac:dyDescent="0.25">
      <c r="A44" s="45" t="s">
        <v>57</v>
      </c>
      <c r="B44" s="19" t="s">
        <v>58</v>
      </c>
      <c r="C44" s="40" t="s">
        <v>50</v>
      </c>
      <c r="D44" s="8">
        <f t="shared" si="0"/>
        <v>47601.1</v>
      </c>
      <c r="E44" s="9"/>
      <c r="F44" s="9">
        <v>840.9</v>
      </c>
      <c r="G44" s="9">
        <v>46760.2</v>
      </c>
      <c r="H44" s="8">
        <f t="shared" si="1"/>
        <v>46442.700000000004</v>
      </c>
      <c r="I44" s="9"/>
      <c r="J44" s="9">
        <v>840.9</v>
      </c>
      <c r="K44" s="9">
        <v>45601.8</v>
      </c>
      <c r="L44" s="8">
        <f t="shared" si="37"/>
        <v>0</v>
      </c>
      <c r="M44" s="9"/>
      <c r="N44" s="9"/>
      <c r="O44" s="9"/>
      <c r="P44" s="8">
        <f>Q44+R44+S44</f>
        <v>46442.400000000001</v>
      </c>
      <c r="Q44" s="9">
        <v>0</v>
      </c>
      <c r="R44" s="9">
        <v>840.6</v>
      </c>
      <c r="S44" s="9">
        <v>45601.8</v>
      </c>
      <c r="T44" s="8">
        <f>U44+V44+W44</f>
        <v>0</v>
      </c>
      <c r="U44" s="9"/>
      <c r="V44" s="9"/>
      <c r="W44" s="9"/>
      <c r="X44" s="8">
        <f>Y44+Z44+AA44</f>
        <v>0</v>
      </c>
      <c r="Y44" s="9"/>
      <c r="Z44" s="9"/>
      <c r="AA44" s="9"/>
      <c r="AB44" s="62"/>
      <c r="AC44" s="79"/>
      <c r="AD44" s="79"/>
    </row>
    <row r="45" spans="1:30" s="56" customFormat="1" ht="31.5" hidden="1" outlineLevel="1" x14ac:dyDescent="0.25">
      <c r="A45" s="45" t="s">
        <v>14</v>
      </c>
      <c r="B45" s="19" t="s">
        <v>59</v>
      </c>
      <c r="C45" s="40"/>
      <c r="D45" s="8">
        <f t="shared" si="0"/>
        <v>267.2</v>
      </c>
      <c r="E45" s="11">
        <f t="shared" ref="E45:G46" si="77">E46</f>
        <v>0</v>
      </c>
      <c r="F45" s="11">
        <f t="shared" si="77"/>
        <v>0</v>
      </c>
      <c r="G45" s="11">
        <f t="shared" si="77"/>
        <v>267.2</v>
      </c>
      <c r="H45" s="8">
        <f t="shared" si="1"/>
        <v>199.1</v>
      </c>
      <c r="I45" s="11">
        <f t="shared" ref="I45:K46" si="78">I46</f>
        <v>0</v>
      </c>
      <c r="J45" s="11">
        <f t="shared" si="78"/>
        <v>0</v>
      </c>
      <c r="K45" s="11">
        <f t="shared" si="78"/>
        <v>199.1</v>
      </c>
      <c r="L45" s="8">
        <f t="shared" si="37"/>
        <v>0</v>
      </c>
      <c r="M45" s="9">
        <f>M46</f>
        <v>0</v>
      </c>
      <c r="N45" s="9">
        <f t="shared" ref="N45:O45" si="79">N46</f>
        <v>0</v>
      </c>
      <c r="O45" s="9">
        <f t="shared" si="79"/>
        <v>0</v>
      </c>
      <c r="P45" s="8">
        <f t="shared" ref="P45:P46" si="80">SUM(Q45:S45)</f>
        <v>129.5</v>
      </c>
      <c r="Q45" s="11">
        <f t="shared" ref="Q45:S46" si="81">Q46</f>
        <v>0</v>
      </c>
      <c r="R45" s="11">
        <f t="shared" si="81"/>
        <v>0</v>
      </c>
      <c r="S45" s="11">
        <f t="shared" si="81"/>
        <v>129.5</v>
      </c>
      <c r="T45" s="8">
        <f t="shared" ref="T45:T46" si="82">SUM(U45:W45)</f>
        <v>0</v>
      </c>
      <c r="U45" s="9">
        <f>U46</f>
        <v>0</v>
      </c>
      <c r="V45" s="9">
        <f t="shared" ref="V45:W45" si="83">V46</f>
        <v>0</v>
      </c>
      <c r="W45" s="9">
        <f t="shared" si="83"/>
        <v>0</v>
      </c>
      <c r="X45" s="8">
        <f t="shared" ref="X45:X46" si="84">SUM(Y45:AA45)</f>
        <v>0</v>
      </c>
      <c r="Y45" s="9">
        <f>Y46</f>
        <v>0</v>
      </c>
      <c r="Z45" s="9">
        <f t="shared" ref="Z45:AA45" si="85">Z46</f>
        <v>0</v>
      </c>
      <c r="AA45" s="9">
        <f t="shared" si="85"/>
        <v>0</v>
      </c>
      <c r="AB45" s="62"/>
      <c r="AC45" s="79"/>
      <c r="AD45" s="79"/>
    </row>
    <row r="46" spans="1:30" s="56" customFormat="1" ht="31.5" hidden="1" outlineLevel="1" x14ac:dyDescent="0.25">
      <c r="A46" s="45" t="s">
        <v>60</v>
      </c>
      <c r="B46" s="19" t="s">
        <v>61</v>
      </c>
      <c r="C46" s="40"/>
      <c r="D46" s="8">
        <f t="shared" si="0"/>
        <v>267.2</v>
      </c>
      <c r="E46" s="11">
        <f t="shared" si="77"/>
        <v>0</v>
      </c>
      <c r="F46" s="11">
        <f t="shared" si="77"/>
        <v>0</v>
      </c>
      <c r="G46" s="11">
        <f t="shared" si="77"/>
        <v>267.2</v>
      </c>
      <c r="H46" s="8">
        <f>SUM(I46:K46)</f>
        <v>199.1</v>
      </c>
      <c r="I46" s="11">
        <f t="shared" si="78"/>
        <v>0</v>
      </c>
      <c r="J46" s="11">
        <f t="shared" si="78"/>
        <v>0</v>
      </c>
      <c r="K46" s="11">
        <f t="shared" si="78"/>
        <v>199.1</v>
      </c>
      <c r="L46" s="8">
        <f t="shared" si="37"/>
        <v>0</v>
      </c>
      <c r="M46" s="9">
        <f>SUM(M47)</f>
        <v>0</v>
      </c>
      <c r="N46" s="9">
        <f>SUM(N47)</f>
        <v>0</v>
      </c>
      <c r="O46" s="9">
        <f>O47</f>
        <v>0</v>
      </c>
      <c r="P46" s="8">
        <f t="shared" si="80"/>
        <v>129.5</v>
      </c>
      <c r="Q46" s="11">
        <f t="shared" si="81"/>
        <v>0</v>
      </c>
      <c r="R46" s="11">
        <f t="shared" si="81"/>
        <v>0</v>
      </c>
      <c r="S46" s="11">
        <f t="shared" si="81"/>
        <v>129.5</v>
      </c>
      <c r="T46" s="8">
        <f t="shared" si="82"/>
        <v>0</v>
      </c>
      <c r="U46" s="9">
        <f>SUM(U47)</f>
        <v>0</v>
      </c>
      <c r="V46" s="9">
        <f>SUM(V47)</f>
        <v>0</v>
      </c>
      <c r="W46" s="9">
        <f>W47</f>
        <v>0</v>
      </c>
      <c r="X46" s="8">
        <f t="shared" si="84"/>
        <v>0</v>
      </c>
      <c r="Y46" s="9">
        <f>SUM(Y47)</f>
        <v>0</v>
      </c>
      <c r="Z46" s="9">
        <f>SUM(Z47)</f>
        <v>0</v>
      </c>
      <c r="AA46" s="9">
        <f>AA47</f>
        <v>0</v>
      </c>
      <c r="AB46" s="62"/>
      <c r="AC46" s="79"/>
      <c r="AD46" s="79"/>
    </row>
    <row r="47" spans="1:30" s="56" customFormat="1" ht="31.5" hidden="1" outlineLevel="1" x14ac:dyDescent="0.25">
      <c r="A47" s="45" t="s">
        <v>62</v>
      </c>
      <c r="B47" s="19" t="s">
        <v>63</v>
      </c>
      <c r="C47" s="40" t="s">
        <v>50</v>
      </c>
      <c r="D47" s="8">
        <f t="shared" si="0"/>
        <v>267.2</v>
      </c>
      <c r="E47" s="9"/>
      <c r="F47" s="9"/>
      <c r="G47" s="9">
        <v>267.2</v>
      </c>
      <c r="H47" s="8">
        <f t="shared" si="1"/>
        <v>199.1</v>
      </c>
      <c r="I47" s="9"/>
      <c r="J47" s="9"/>
      <c r="K47" s="9">
        <v>199.1</v>
      </c>
      <c r="L47" s="8">
        <f t="shared" si="37"/>
        <v>0</v>
      </c>
      <c r="M47" s="9"/>
      <c r="N47" s="9"/>
      <c r="O47" s="9"/>
      <c r="P47" s="8">
        <f>S47</f>
        <v>129.5</v>
      </c>
      <c r="Q47" s="9">
        <v>0</v>
      </c>
      <c r="R47" s="9">
        <v>0</v>
      </c>
      <c r="S47" s="9">
        <v>129.5</v>
      </c>
      <c r="T47" s="8">
        <f>W47</f>
        <v>0</v>
      </c>
      <c r="U47" s="9"/>
      <c r="V47" s="9"/>
      <c r="W47" s="9"/>
      <c r="X47" s="8">
        <f>AA47</f>
        <v>0</v>
      </c>
      <c r="Y47" s="9"/>
      <c r="Z47" s="9"/>
      <c r="AA47" s="9"/>
      <c r="AB47" s="62"/>
      <c r="AC47" s="79"/>
      <c r="AD47" s="79"/>
    </row>
    <row r="48" spans="1:30" s="56" customFormat="1" hidden="1" collapsed="1" x14ac:dyDescent="0.25">
      <c r="A48" s="41" t="s">
        <v>15</v>
      </c>
      <c r="B48" s="14" t="s">
        <v>737</v>
      </c>
      <c r="C48" s="39"/>
      <c r="D48" s="6">
        <f t="shared" si="0"/>
        <v>4749.5999999999995</v>
      </c>
      <c r="E48" s="6">
        <f>E49+E53+E54</f>
        <v>0</v>
      </c>
      <c r="F48" s="6">
        <f>F49+F53+F54</f>
        <v>0</v>
      </c>
      <c r="G48" s="6">
        <f>G49+G53+G54</f>
        <v>4749.5999999999995</v>
      </c>
      <c r="H48" s="6">
        <f t="shared" si="1"/>
        <v>0</v>
      </c>
      <c r="I48" s="6">
        <f>I49+I53+I54</f>
        <v>0</v>
      </c>
      <c r="J48" s="6">
        <f>J49+J53+J54</f>
        <v>0</v>
      </c>
      <c r="K48" s="6">
        <f>K49+K53+K54</f>
        <v>0</v>
      </c>
      <c r="L48" s="6">
        <f t="shared" si="37"/>
        <v>0</v>
      </c>
      <c r="M48" s="6">
        <f>M49+M53+M54</f>
        <v>0</v>
      </c>
      <c r="N48" s="6">
        <f>N49+N53+N54</f>
        <v>0</v>
      </c>
      <c r="O48" s="6">
        <f>O49+O53+O54</f>
        <v>0</v>
      </c>
      <c r="P48" s="6">
        <f t="shared" ref="P48:P52" si="86">SUM(Q48:S48)</f>
        <v>0</v>
      </c>
      <c r="Q48" s="6">
        <f>Q49+Q53+Q54</f>
        <v>0</v>
      </c>
      <c r="R48" s="6">
        <f>R49+R53+R54</f>
        <v>0</v>
      </c>
      <c r="S48" s="6">
        <f>S49+S53+S54</f>
        <v>0</v>
      </c>
      <c r="T48" s="6">
        <f t="shared" ref="T48:T73" si="87">SUM(U48:W48)</f>
        <v>0</v>
      </c>
      <c r="U48" s="6">
        <f>U49+U53+U54</f>
        <v>0</v>
      </c>
      <c r="V48" s="6">
        <f>V49+V53+V54</f>
        <v>0</v>
      </c>
      <c r="W48" s="6">
        <f>W49+W53+W54</f>
        <v>0</v>
      </c>
      <c r="X48" s="6">
        <f t="shared" ref="X48:X52" si="88">SUM(Y48:AA48)</f>
        <v>0</v>
      </c>
      <c r="Y48" s="15">
        <f>Y49+Y53+Y54</f>
        <v>0</v>
      </c>
      <c r="Z48" s="15">
        <f>Z49+Z53+Z54</f>
        <v>0</v>
      </c>
      <c r="AA48" s="15">
        <f>AA49+AA53+AA54</f>
        <v>0</v>
      </c>
      <c r="AB48" s="62"/>
      <c r="AC48" s="79"/>
      <c r="AD48" s="79"/>
    </row>
    <row r="49" spans="1:30" s="56" customFormat="1" ht="47.25" hidden="1" outlineLevel="1" x14ac:dyDescent="0.25">
      <c r="A49" s="43" t="s">
        <v>10</v>
      </c>
      <c r="B49" s="19" t="s">
        <v>460</v>
      </c>
      <c r="C49" s="40"/>
      <c r="D49" s="16">
        <f t="shared" si="0"/>
        <v>3145.3999999999996</v>
      </c>
      <c r="E49" s="17">
        <f t="shared" ref="E49:G49" si="89">SUM(E50:E52)</f>
        <v>0</v>
      </c>
      <c r="F49" s="17">
        <f t="shared" si="89"/>
        <v>0</v>
      </c>
      <c r="G49" s="17">
        <f t="shared" si="89"/>
        <v>3145.3999999999996</v>
      </c>
      <c r="H49" s="16">
        <f t="shared" si="1"/>
        <v>0</v>
      </c>
      <c r="I49" s="17">
        <f t="shared" ref="I49:K49" si="90">SUM(I50:I52)</f>
        <v>0</v>
      </c>
      <c r="J49" s="17">
        <f t="shared" si="90"/>
        <v>0</v>
      </c>
      <c r="K49" s="17">
        <f t="shared" si="90"/>
        <v>0</v>
      </c>
      <c r="L49" s="16">
        <f t="shared" si="37"/>
        <v>0</v>
      </c>
      <c r="M49" s="17">
        <f>SUM(M50:M52)</f>
        <v>0</v>
      </c>
      <c r="N49" s="17">
        <f>SUM(N50:N52)</f>
        <v>0</v>
      </c>
      <c r="O49" s="17">
        <f>SUM(O50:O52)</f>
        <v>0</v>
      </c>
      <c r="P49" s="16">
        <f t="shared" si="86"/>
        <v>0</v>
      </c>
      <c r="Q49" s="17">
        <f t="shared" ref="Q49:S49" si="91">SUM(Q50:Q52)</f>
        <v>0</v>
      </c>
      <c r="R49" s="17">
        <f t="shared" si="91"/>
        <v>0</v>
      </c>
      <c r="S49" s="17">
        <f t="shared" si="91"/>
        <v>0</v>
      </c>
      <c r="T49" s="16">
        <f t="shared" si="87"/>
        <v>0</v>
      </c>
      <c r="U49" s="17">
        <f t="shared" ref="U49:W49" si="92">SUM(U50:U52)</f>
        <v>0</v>
      </c>
      <c r="V49" s="17">
        <f t="shared" si="92"/>
        <v>0</v>
      </c>
      <c r="W49" s="17">
        <f t="shared" si="92"/>
        <v>0</v>
      </c>
      <c r="X49" s="16">
        <f t="shared" si="88"/>
        <v>0</v>
      </c>
      <c r="Y49" s="17">
        <f t="shared" ref="Y49:AA49" si="93">SUM(Y50:Y52)</f>
        <v>0</v>
      </c>
      <c r="Z49" s="17">
        <f t="shared" si="93"/>
        <v>0</v>
      </c>
      <c r="AA49" s="17">
        <f t="shared" si="93"/>
        <v>0</v>
      </c>
      <c r="AB49" s="62"/>
      <c r="AC49" s="79"/>
      <c r="AD49" s="79"/>
    </row>
    <row r="50" spans="1:30" s="56" customFormat="1" ht="47.25" hidden="1" outlineLevel="1" x14ac:dyDescent="0.25">
      <c r="A50" s="45" t="s">
        <v>32</v>
      </c>
      <c r="B50" s="19" t="s">
        <v>64</v>
      </c>
      <c r="C50" s="40" t="s">
        <v>983</v>
      </c>
      <c r="D50" s="16">
        <f t="shared" si="0"/>
        <v>2079.6</v>
      </c>
      <c r="E50" s="18"/>
      <c r="F50" s="18"/>
      <c r="G50" s="18">
        <v>2079.6</v>
      </c>
      <c r="H50" s="16">
        <f t="shared" si="1"/>
        <v>0</v>
      </c>
      <c r="I50" s="18"/>
      <c r="J50" s="18"/>
      <c r="K50" s="18">
        <v>0</v>
      </c>
      <c r="L50" s="16">
        <f t="shared" si="37"/>
        <v>0</v>
      </c>
      <c r="M50" s="18"/>
      <c r="N50" s="18"/>
      <c r="O50" s="18"/>
      <c r="P50" s="16">
        <f t="shared" si="86"/>
        <v>0</v>
      </c>
      <c r="Q50" s="18"/>
      <c r="R50" s="18"/>
      <c r="S50" s="18">
        <v>0</v>
      </c>
      <c r="T50" s="16">
        <f t="shared" si="87"/>
        <v>0</v>
      </c>
      <c r="U50" s="18"/>
      <c r="V50" s="18"/>
      <c r="W50" s="18"/>
      <c r="X50" s="16">
        <f t="shared" si="88"/>
        <v>0</v>
      </c>
      <c r="Y50" s="18"/>
      <c r="Z50" s="18"/>
      <c r="AA50" s="18"/>
      <c r="AB50" s="62"/>
      <c r="AC50" s="79"/>
      <c r="AD50" s="79"/>
    </row>
    <row r="51" spans="1:30" s="56" customFormat="1" ht="31.5" hidden="1" outlineLevel="1" x14ac:dyDescent="0.25">
      <c r="A51" s="45" t="s">
        <v>33</v>
      </c>
      <c r="B51" s="19" t="s">
        <v>66</v>
      </c>
      <c r="C51" s="40" t="s">
        <v>983</v>
      </c>
      <c r="D51" s="16">
        <f t="shared" si="0"/>
        <v>400</v>
      </c>
      <c r="E51" s="18"/>
      <c r="F51" s="18"/>
      <c r="G51" s="18">
        <v>400</v>
      </c>
      <c r="H51" s="16">
        <f t="shared" si="1"/>
        <v>0</v>
      </c>
      <c r="I51" s="18"/>
      <c r="J51" s="18"/>
      <c r="K51" s="18">
        <v>0</v>
      </c>
      <c r="L51" s="16">
        <f t="shared" si="37"/>
        <v>0</v>
      </c>
      <c r="M51" s="18"/>
      <c r="N51" s="18"/>
      <c r="O51" s="18"/>
      <c r="P51" s="16">
        <f t="shared" si="86"/>
        <v>0</v>
      </c>
      <c r="Q51" s="18"/>
      <c r="R51" s="18"/>
      <c r="S51" s="18">
        <v>0</v>
      </c>
      <c r="T51" s="16">
        <f t="shared" si="87"/>
        <v>0</v>
      </c>
      <c r="U51" s="18"/>
      <c r="V51" s="18"/>
      <c r="W51" s="18"/>
      <c r="X51" s="16">
        <f t="shared" si="88"/>
        <v>0</v>
      </c>
      <c r="Y51" s="18"/>
      <c r="Z51" s="18"/>
      <c r="AA51" s="18"/>
      <c r="AB51" s="62"/>
      <c r="AC51" s="79"/>
      <c r="AD51" s="79"/>
    </row>
    <row r="52" spans="1:30" s="56" customFormat="1" ht="31.5" hidden="1" outlineLevel="1" x14ac:dyDescent="0.25">
      <c r="A52" s="45" t="s">
        <v>34</v>
      </c>
      <c r="B52" s="19" t="s">
        <v>67</v>
      </c>
      <c r="C52" s="40" t="s">
        <v>983</v>
      </c>
      <c r="D52" s="16">
        <f t="shared" si="0"/>
        <v>665.8</v>
      </c>
      <c r="E52" s="18"/>
      <c r="F52" s="18"/>
      <c r="G52" s="18">
        <v>665.8</v>
      </c>
      <c r="H52" s="16">
        <f t="shared" si="1"/>
        <v>0</v>
      </c>
      <c r="I52" s="18"/>
      <c r="J52" s="18"/>
      <c r="K52" s="18">
        <v>0</v>
      </c>
      <c r="L52" s="16">
        <f t="shared" si="37"/>
        <v>0</v>
      </c>
      <c r="M52" s="18"/>
      <c r="N52" s="18"/>
      <c r="O52" s="18"/>
      <c r="P52" s="16">
        <f t="shared" si="86"/>
        <v>0</v>
      </c>
      <c r="Q52" s="18"/>
      <c r="R52" s="18"/>
      <c r="S52" s="18">
        <v>0</v>
      </c>
      <c r="T52" s="16">
        <f t="shared" si="87"/>
        <v>0</v>
      </c>
      <c r="U52" s="18"/>
      <c r="V52" s="18"/>
      <c r="W52" s="18"/>
      <c r="X52" s="16">
        <f t="shared" si="88"/>
        <v>0</v>
      </c>
      <c r="Y52" s="18"/>
      <c r="Z52" s="18"/>
      <c r="AA52" s="18"/>
      <c r="AB52" s="62"/>
      <c r="AC52" s="79"/>
      <c r="AD52" s="79"/>
    </row>
    <row r="53" spans="1:30" s="56" customFormat="1" ht="63" hidden="1" outlineLevel="1" x14ac:dyDescent="0.25">
      <c r="A53" s="45" t="s">
        <v>13</v>
      </c>
      <c r="B53" s="19" t="s">
        <v>68</v>
      </c>
      <c r="C53" s="40" t="s">
        <v>65</v>
      </c>
      <c r="D53" s="16">
        <f t="shared" si="0"/>
        <v>50</v>
      </c>
      <c r="E53" s="18"/>
      <c r="F53" s="18"/>
      <c r="G53" s="18">
        <v>50</v>
      </c>
      <c r="H53" s="16">
        <f t="shared" si="1"/>
        <v>0</v>
      </c>
      <c r="I53" s="18"/>
      <c r="J53" s="18"/>
      <c r="K53" s="18">
        <v>0</v>
      </c>
      <c r="L53" s="16">
        <f t="shared" si="37"/>
        <v>0</v>
      </c>
      <c r="M53" s="18"/>
      <c r="N53" s="18"/>
      <c r="O53" s="18"/>
      <c r="P53" s="16">
        <f>SUM(Q53:S53)</f>
        <v>0</v>
      </c>
      <c r="Q53" s="18"/>
      <c r="R53" s="18"/>
      <c r="S53" s="18">
        <v>0</v>
      </c>
      <c r="T53" s="16">
        <f>SUM(U53:W53)</f>
        <v>0</v>
      </c>
      <c r="U53" s="18"/>
      <c r="V53" s="18"/>
      <c r="W53" s="18"/>
      <c r="X53" s="16">
        <f>SUM(Y53:AA53)</f>
        <v>0</v>
      </c>
      <c r="Y53" s="18"/>
      <c r="Z53" s="18"/>
      <c r="AA53" s="18"/>
      <c r="AB53" s="62"/>
      <c r="AC53" s="79"/>
      <c r="AD53" s="79"/>
    </row>
    <row r="54" spans="1:30" s="56" customFormat="1" ht="47.25" hidden="1" outlineLevel="1" x14ac:dyDescent="0.25">
      <c r="A54" s="43" t="s">
        <v>14</v>
      </c>
      <c r="B54" s="19" t="s">
        <v>461</v>
      </c>
      <c r="C54" s="40" t="s">
        <v>65</v>
      </c>
      <c r="D54" s="16">
        <f t="shared" si="0"/>
        <v>1554.2</v>
      </c>
      <c r="E54" s="18"/>
      <c r="F54" s="18"/>
      <c r="G54" s="18">
        <v>1554.2</v>
      </c>
      <c r="H54" s="16">
        <f t="shared" si="1"/>
        <v>0</v>
      </c>
      <c r="I54" s="18"/>
      <c r="J54" s="18"/>
      <c r="K54" s="18">
        <v>0</v>
      </c>
      <c r="L54" s="16">
        <f t="shared" si="37"/>
        <v>0</v>
      </c>
      <c r="M54" s="18"/>
      <c r="N54" s="18"/>
      <c r="O54" s="18"/>
      <c r="P54" s="16">
        <f t="shared" ref="P54:P55" si="94">SUM(Q54:S54)</f>
        <v>0</v>
      </c>
      <c r="Q54" s="18"/>
      <c r="R54" s="18"/>
      <c r="S54" s="18">
        <v>0</v>
      </c>
      <c r="T54" s="16">
        <f t="shared" si="87"/>
        <v>0</v>
      </c>
      <c r="U54" s="18"/>
      <c r="V54" s="18"/>
      <c r="W54" s="18"/>
      <c r="X54" s="16">
        <f t="shared" ref="X54:X55" si="95">SUM(Y54:AA54)</f>
        <v>0</v>
      </c>
      <c r="Y54" s="18"/>
      <c r="Z54" s="18"/>
      <c r="AA54" s="18"/>
      <c r="AB54" s="62"/>
      <c r="AC54" s="79"/>
      <c r="AD54" s="79"/>
    </row>
    <row r="55" spans="1:30" s="56" customFormat="1" ht="31.5" hidden="1" collapsed="1" x14ac:dyDescent="0.25">
      <c r="A55" s="41" t="s">
        <v>19</v>
      </c>
      <c r="B55" s="14" t="s">
        <v>738</v>
      </c>
      <c r="C55" s="39"/>
      <c r="D55" s="6">
        <f t="shared" si="0"/>
        <v>380787.8</v>
      </c>
      <c r="E55" s="6">
        <f>SUM(E56,E63,E71,E74)</f>
        <v>3340.5</v>
      </c>
      <c r="F55" s="6">
        <f>SUM(F56,F63,F71,F74)</f>
        <v>1528.6999999999998</v>
      </c>
      <c r="G55" s="6">
        <f>SUM(G56,G63,G71,G74)</f>
        <v>375918.6</v>
      </c>
      <c r="H55" s="6">
        <f t="shared" si="1"/>
        <v>378538.8</v>
      </c>
      <c r="I55" s="6">
        <f>SUM(I56,I63,I71,I74)</f>
        <v>3632.7000000000003</v>
      </c>
      <c r="J55" s="6">
        <f>SUM(J56,J63,J71,J74)</f>
        <v>1406.3</v>
      </c>
      <c r="K55" s="6">
        <f>SUM(K56,K63,K71,K74)</f>
        <v>373499.8</v>
      </c>
      <c r="L55" s="6">
        <f t="shared" si="37"/>
        <v>0</v>
      </c>
      <c r="M55" s="6">
        <f>SUM(M56,M63,M71,M74)</f>
        <v>0</v>
      </c>
      <c r="N55" s="6">
        <f>SUM(N56,N63,N71,N74)</f>
        <v>0</v>
      </c>
      <c r="O55" s="6">
        <f>SUM(O56,O63,O71,O74)</f>
        <v>0</v>
      </c>
      <c r="P55" s="6">
        <f t="shared" si="94"/>
        <v>378538.8</v>
      </c>
      <c r="Q55" s="6">
        <f>SUM(Q56,Q63,Q71,Q74)</f>
        <v>3632.7000000000003</v>
      </c>
      <c r="R55" s="6">
        <f>SUM(R56,R63,R71,R74)</f>
        <v>1406.3</v>
      </c>
      <c r="S55" s="6">
        <f>SUM(S56,S63,S71,S74)</f>
        <v>373499.8</v>
      </c>
      <c r="T55" s="6">
        <f t="shared" si="87"/>
        <v>0</v>
      </c>
      <c r="U55" s="6">
        <f>SUM(U56,U63,U71,U74)</f>
        <v>0</v>
      </c>
      <c r="V55" s="6">
        <f>SUM(V56,V63,V71,V74)</f>
        <v>0</v>
      </c>
      <c r="W55" s="6">
        <f>SUM(W56,W63,W71,W74)</f>
        <v>0</v>
      </c>
      <c r="X55" s="6">
        <f t="shared" si="95"/>
        <v>0</v>
      </c>
      <c r="Y55" s="15">
        <f>SUM(Y56,Y63,Y71,Y74)</f>
        <v>0</v>
      </c>
      <c r="Z55" s="15">
        <f>SUM(Z56,Z63,Z71,Z74)</f>
        <v>0</v>
      </c>
      <c r="AA55" s="15">
        <f>SUM(AA56,AA63,AA71,AA74)</f>
        <v>0</v>
      </c>
      <c r="AB55" s="62"/>
      <c r="AC55" s="79"/>
      <c r="AD55" s="79"/>
    </row>
    <row r="56" spans="1:30" s="56" customFormat="1" hidden="1" outlineLevel="1" x14ac:dyDescent="0.25">
      <c r="A56" s="43" t="s">
        <v>10</v>
      </c>
      <c r="B56" s="134" t="s">
        <v>69</v>
      </c>
      <c r="C56" s="40" t="s">
        <v>88</v>
      </c>
      <c r="D56" s="16">
        <f>SUM(E56:G56)</f>
        <v>1138.8000000000002</v>
      </c>
      <c r="E56" s="17">
        <f t="shared" ref="E56:T56" si="96">SUM(E57:E62)</f>
        <v>0</v>
      </c>
      <c r="F56" s="17">
        <f t="shared" si="96"/>
        <v>0</v>
      </c>
      <c r="G56" s="17">
        <f t="shared" si="96"/>
        <v>1138.8000000000002</v>
      </c>
      <c r="H56" s="16">
        <f t="shared" si="96"/>
        <v>0</v>
      </c>
      <c r="I56" s="17">
        <f t="shared" si="96"/>
        <v>0</v>
      </c>
      <c r="J56" s="17">
        <f t="shared" si="96"/>
        <v>0</v>
      </c>
      <c r="K56" s="17">
        <f t="shared" si="96"/>
        <v>0</v>
      </c>
      <c r="L56" s="16">
        <f t="shared" si="96"/>
        <v>0</v>
      </c>
      <c r="M56" s="17">
        <f>SUM(M57:M62)</f>
        <v>0</v>
      </c>
      <c r="N56" s="17">
        <f t="shared" ref="N56" si="97">SUM(N57:N62)</f>
        <v>0</v>
      </c>
      <c r="O56" s="17">
        <f>SUM(O57:O62)</f>
        <v>0</v>
      </c>
      <c r="P56" s="16">
        <f t="shared" ref="P56:S56" si="98">SUM(P57:P62)</f>
        <v>0</v>
      </c>
      <c r="Q56" s="17">
        <f t="shared" si="98"/>
        <v>0</v>
      </c>
      <c r="R56" s="17">
        <f t="shared" si="98"/>
        <v>0</v>
      </c>
      <c r="S56" s="17">
        <f t="shared" si="98"/>
        <v>0</v>
      </c>
      <c r="T56" s="16">
        <f t="shared" si="96"/>
        <v>0</v>
      </c>
      <c r="U56" s="17">
        <f>SUM(U57:U62)</f>
        <v>0</v>
      </c>
      <c r="V56" s="17">
        <f t="shared" ref="V56" si="99">SUM(V57:V62)</f>
        <v>0</v>
      </c>
      <c r="W56" s="17">
        <f>SUM(W57:W62)</f>
        <v>0</v>
      </c>
      <c r="X56" s="16">
        <f t="shared" ref="X56" si="100">SUM(X57:X62)</f>
        <v>0</v>
      </c>
      <c r="Y56" s="17">
        <f>SUM(Y57:Y62)</f>
        <v>0</v>
      </c>
      <c r="Z56" s="17">
        <f t="shared" ref="Z56" si="101">SUM(Z57:Z62)</f>
        <v>0</v>
      </c>
      <c r="AA56" s="17">
        <f>SUM(AA57:AA62)</f>
        <v>0</v>
      </c>
      <c r="AB56" s="62"/>
      <c r="AC56" s="79"/>
      <c r="AD56" s="79"/>
    </row>
    <row r="57" spans="1:30" s="56" customFormat="1" ht="31.5" hidden="1" outlineLevel="1" x14ac:dyDescent="0.25">
      <c r="A57" s="45" t="s">
        <v>32</v>
      </c>
      <c r="B57" s="134"/>
      <c r="C57" s="40" t="s">
        <v>70</v>
      </c>
      <c r="D57" s="16">
        <f>SUM(E57:G57)</f>
        <v>564.70000000000005</v>
      </c>
      <c r="E57" s="18"/>
      <c r="F57" s="18"/>
      <c r="G57" s="18">
        <v>564.70000000000005</v>
      </c>
      <c r="H57" s="16">
        <f t="shared" si="1"/>
        <v>0</v>
      </c>
      <c r="I57" s="18"/>
      <c r="J57" s="18"/>
      <c r="K57" s="18"/>
      <c r="L57" s="16">
        <f t="shared" ref="L57:L62" si="102">SUM(M57:O57)</f>
        <v>0</v>
      </c>
      <c r="M57" s="18"/>
      <c r="N57" s="18"/>
      <c r="O57" s="18"/>
      <c r="P57" s="16">
        <f t="shared" ref="P57:P62" si="103">SUM(Q57:S57)</f>
        <v>0</v>
      </c>
      <c r="Q57" s="18"/>
      <c r="R57" s="18"/>
      <c r="S57" s="18"/>
      <c r="T57" s="16">
        <f t="shared" si="87"/>
        <v>0</v>
      </c>
      <c r="U57" s="18"/>
      <c r="V57" s="18"/>
      <c r="W57" s="18"/>
      <c r="X57" s="16">
        <f t="shared" ref="X57:X62" si="104">SUM(Y57:AA57)</f>
        <v>0</v>
      </c>
      <c r="Y57" s="18"/>
      <c r="Z57" s="18"/>
      <c r="AA57" s="18"/>
      <c r="AB57" s="62"/>
      <c r="AC57" s="79"/>
      <c r="AD57" s="79"/>
    </row>
    <row r="58" spans="1:30" s="56" customFormat="1" hidden="1" outlineLevel="1" x14ac:dyDescent="0.25">
      <c r="A58" s="43" t="s">
        <v>33</v>
      </c>
      <c r="B58" s="134"/>
      <c r="C58" s="40" t="s">
        <v>50</v>
      </c>
      <c r="D58" s="16">
        <f t="shared" si="0"/>
        <v>45</v>
      </c>
      <c r="E58" s="18"/>
      <c r="F58" s="18"/>
      <c r="G58" s="18">
        <v>45</v>
      </c>
      <c r="H58" s="16">
        <f t="shared" si="1"/>
        <v>0</v>
      </c>
      <c r="I58" s="18"/>
      <c r="J58" s="18"/>
      <c r="K58" s="18"/>
      <c r="L58" s="16">
        <f t="shared" si="102"/>
        <v>0</v>
      </c>
      <c r="M58" s="18"/>
      <c r="N58" s="18"/>
      <c r="O58" s="18"/>
      <c r="P58" s="16">
        <f t="shared" si="103"/>
        <v>0</v>
      </c>
      <c r="Q58" s="18"/>
      <c r="R58" s="18"/>
      <c r="S58" s="18"/>
      <c r="T58" s="16">
        <f t="shared" si="87"/>
        <v>0</v>
      </c>
      <c r="U58" s="18"/>
      <c r="V58" s="18"/>
      <c r="W58" s="18"/>
      <c r="X58" s="16">
        <f t="shared" si="104"/>
        <v>0</v>
      </c>
      <c r="Y58" s="18"/>
      <c r="Z58" s="18"/>
      <c r="AA58" s="18"/>
      <c r="AB58" s="62"/>
      <c r="AC58" s="79"/>
      <c r="AD58" s="79"/>
    </row>
    <row r="59" spans="1:30" s="56" customFormat="1" hidden="1" outlineLevel="1" x14ac:dyDescent="0.25">
      <c r="A59" s="43" t="s">
        <v>34</v>
      </c>
      <c r="B59" s="134"/>
      <c r="C59" s="40" t="s">
        <v>71</v>
      </c>
      <c r="D59" s="16">
        <f t="shared" si="0"/>
        <v>20</v>
      </c>
      <c r="E59" s="18"/>
      <c r="F59" s="18"/>
      <c r="G59" s="18">
        <v>20</v>
      </c>
      <c r="H59" s="16">
        <f t="shared" si="1"/>
        <v>0</v>
      </c>
      <c r="I59" s="18"/>
      <c r="J59" s="18"/>
      <c r="K59" s="18"/>
      <c r="L59" s="16">
        <f t="shared" si="102"/>
        <v>0</v>
      </c>
      <c r="M59" s="18"/>
      <c r="N59" s="18"/>
      <c r="O59" s="18"/>
      <c r="P59" s="16">
        <f t="shared" si="103"/>
        <v>0</v>
      </c>
      <c r="Q59" s="18"/>
      <c r="R59" s="18"/>
      <c r="S59" s="18"/>
      <c r="T59" s="16">
        <f t="shared" si="87"/>
        <v>0</v>
      </c>
      <c r="U59" s="18"/>
      <c r="V59" s="18"/>
      <c r="W59" s="18"/>
      <c r="X59" s="16">
        <f t="shared" si="104"/>
        <v>0</v>
      </c>
      <c r="Y59" s="18"/>
      <c r="Z59" s="18"/>
      <c r="AA59" s="18"/>
      <c r="AB59" s="62"/>
      <c r="AC59" s="79"/>
      <c r="AD59" s="79"/>
    </row>
    <row r="60" spans="1:30" s="56" customFormat="1" hidden="1" outlineLevel="1" x14ac:dyDescent="0.25">
      <c r="A60" s="42" t="s">
        <v>35</v>
      </c>
      <c r="B60" s="134"/>
      <c r="C60" s="40" t="s">
        <v>72</v>
      </c>
      <c r="D60" s="16">
        <f t="shared" si="0"/>
        <v>25</v>
      </c>
      <c r="E60" s="18"/>
      <c r="F60" s="18"/>
      <c r="G60" s="18">
        <v>25</v>
      </c>
      <c r="H60" s="16">
        <f t="shared" si="1"/>
        <v>0</v>
      </c>
      <c r="I60" s="18"/>
      <c r="J60" s="18"/>
      <c r="K60" s="18"/>
      <c r="L60" s="16">
        <f t="shared" si="102"/>
        <v>0</v>
      </c>
      <c r="M60" s="18"/>
      <c r="N60" s="18"/>
      <c r="O60" s="18"/>
      <c r="P60" s="16">
        <f t="shared" si="103"/>
        <v>0</v>
      </c>
      <c r="Q60" s="18"/>
      <c r="R60" s="18"/>
      <c r="S60" s="18"/>
      <c r="T60" s="16">
        <f t="shared" si="87"/>
        <v>0</v>
      </c>
      <c r="U60" s="18"/>
      <c r="V60" s="18"/>
      <c r="W60" s="18"/>
      <c r="X60" s="16">
        <f t="shared" si="104"/>
        <v>0</v>
      </c>
      <c r="Y60" s="18"/>
      <c r="Z60" s="18"/>
      <c r="AA60" s="18"/>
      <c r="AB60" s="62"/>
      <c r="AC60" s="79"/>
      <c r="AD60" s="79"/>
    </row>
    <row r="61" spans="1:30" s="56" customFormat="1" hidden="1" outlineLevel="1" x14ac:dyDescent="0.25">
      <c r="A61" s="42" t="s">
        <v>73</v>
      </c>
      <c r="B61" s="134"/>
      <c r="C61" s="40" t="s">
        <v>984</v>
      </c>
      <c r="D61" s="16">
        <f t="shared" si="0"/>
        <v>25</v>
      </c>
      <c r="E61" s="18"/>
      <c r="F61" s="18"/>
      <c r="G61" s="18">
        <v>25</v>
      </c>
      <c r="H61" s="16"/>
      <c r="I61" s="18"/>
      <c r="J61" s="18"/>
      <c r="K61" s="18"/>
      <c r="L61" s="16"/>
      <c r="M61" s="18"/>
      <c r="N61" s="18"/>
      <c r="O61" s="18"/>
      <c r="P61" s="16"/>
      <c r="Q61" s="18"/>
      <c r="R61" s="18"/>
      <c r="S61" s="18"/>
      <c r="T61" s="16"/>
      <c r="U61" s="18"/>
      <c r="V61" s="18"/>
      <c r="W61" s="18"/>
      <c r="X61" s="16"/>
      <c r="Y61" s="18"/>
      <c r="Z61" s="18"/>
      <c r="AA61" s="18"/>
      <c r="AB61" s="62"/>
      <c r="AC61" s="79"/>
      <c r="AD61" s="79"/>
    </row>
    <row r="62" spans="1:30" s="56" customFormat="1" hidden="1" outlineLevel="1" x14ac:dyDescent="0.25">
      <c r="A62" s="42" t="s">
        <v>444</v>
      </c>
      <c r="B62" s="134"/>
      <c r="C62" s="40" t="s">
        <v>985</v>
      </c>
      <c r="D62" s="16">
        <f t="shared" si="0"/>
        <v>459.1</v>
      </c>
      <c r="E62" s="18"/>
      <c r="F62" s="18"/>
      <c r="G62" s="18">
        <v>459.1</v>
      </c>
      <c r="H62" s="16">
        <f t="shared" si="1"/>
        <v>0</v>
      </c>
      <c r="I62" s="18"/>
      <c r="J62" s="18"/>
      <c r="K62" s="18"/>
      <c r="L62" s="16">
        <f t="shared" si="102"/>
        <v>0</v>
      </c>
      <c r="M62" s="18"/>
      <c r="N62" s="18"/>
      <c r="O62" s="18"/>
      <c r="P62" s="16">
        <f t="shared" si="103"/>
        <v>0</v>
      </c>
      <c r="Q62" s="18"/>
      <c r="R62" s="18"/>
      <c r="S62" s="18"/>
      <c r="T62" s="16">
        <f t="shared" si="87"/>
        <v>0</v>
      </c>
      <c r="U62" s="18"/>
      <c r="V62" s="18"/>
      <c r="W62" s="18"/>
      <c r="X62" s="16">
        <f t="shared" si="104"/>
        <v>0</v>
      </c>
      <c r="Y62" s="18"/>
      <c r="Z62" s="18"/>
      <c r="AA62" s="18"/>
      <c r="AB62" s="62"/>
      <c r="AC62" s="79"/>
      <c r="AD62" s="79"/>
    </row>
    <row r="63" spans="1:30" s="56" customFormat="1" ht="31.5" hidden="1" outlineLevel="1" x14ac:dyDescent="0.25">
      <c r="A63" s="43" t="s">
        <v>13</v>
      </c>
      <c r="B63" s="19" t="s">
        <v>75</v>
      </c>
      <c r="C63" s="40"/>
      <c r="D63" s="20">
        <f t="shared" ref="D63:T63" si="105">SUM(D64:D70)</f>
        <v>216497.19999999998</v>
      </c>
      <c r="E63" s="18">
        <f t="shared" si="105"/>
        <v>0</v>
      </c>
      <c r="F63" s="18">
        <f t="shared" si="105"/>
        <v>0</v>
      </c>
      <c r="G63" s="18">
        <f t="shared" si="105"/>
        <v>216497.19999999998</v>
      </c>
      <c r="H63" s="20">
        <f t="shared" si="105"/>
        <v>215468.69999999998</v>
      </c>
      <c r="I63" s="18">
        <f t="shared" si="105"/>
        <v>0</v>
      </c>
      <c r="J63" s="18">
        <f t="shared" si="105"/>
        <v>0</v>
      </c>
      <c r="K63" s="18">
        <f t="shared" si="105"/>
        <v>215468.69999999998</v>
      </c>
      <c r="L63" s="20">
        <f t="shared" si="105"/>
        <v>0</v>
      </c>
      <c r="M63" s="18">
        <f t="shared" si="105"/>
        <v>0</v>
      </c>
      <c r="N63" s="18">
        <f t="shared" si="105"/>
        <v>0</v>
      </c>
      <c r="O63" s="18">
        <f t="shared" si="105"/>
        <v>0</v>
      </c>
      <c r="P63" s="20">
        <f t="shared" ref="P63:S63" si="106">SUM(P64:P70)</f>
        <v>215468.69999999998</v>
      </c>
      <c r="Q63" s="18">
        <f t="shared" si="106"/>
        <v>0</v>
      </c>
      <c r="R63" s="18">
        <f t="shared" si="106"/>
        <v>0</v>
      </c>
      <c r="S63" s="18">
        <f t="shared" si="106"/>
        <v>215468.69999999998</v>
      </c>
      <c r="T63" s="20">
        <f t="shared" si="105"/>
        <v>0</v>
      </c>
      <c r="U63" s="18">
        <f t="shared" ref="U63:W63" si="107">SUM(U64:U70)</f>
        <v>0</v>
      </c>
      <c r="V63" s="18">
        <f t="shared" si="107"/>
        <v>0</v>
      </c>
      <c r="W63" s="18">
        <f t="shared" si="107"/>
        <v>0</v>
      </c>
      <c r="X63" s="20">
        <f t="shared" ref="X63:AA63" si="108">SUM(X64:X70)</f>
        <v>0</v>
      </c>
      <c r="Y63" s="18">
        <f t="shared" si="108"/>
        <v>0</v>
      </c>
      <c r="Z63" s="18">
        <f t="shared" si="108"/>
        <v>0</v>
      </c>
      <c r="AA63" s="18">
        <f t="shared" si="108"/>
        <v>0</v>
      </c>
      <c r="AB63" s="62"/>
      <c r="AC63" s="79"/>
      <c r="AD63" s="79"/>
    </row>
    <row r="64" spans="1:30" s="56" customFormat="1" ht="63" hidden="1" outlineLevel="1" x14ac:dyDescent="0.25">
      <c r="A64" s="43" t="s">
        <v>40</v>
      </c>
      <c r="B64" s="19" t="s">
        <v>76</v>
      </c>
      <c r="C64" s="40" t="s">
        <v>77</v>
      </c>
      <c r="D64" s="16">
        <f t="shared" si="0"/>
        <v>162642.9</v>
      </c>
      <c r="E64" s="18"/>
      <c r="F64" s="18"/>
      <c r="G64" s="18">
        <v>162642.9</v>
      </c>
      <c r="H64" s="16">
        <f t="shared" si="1"/>
        <v>161877.29999999999</v>
      </c>
      <c r="I64" s="18"/>
      <c r="J64" s="18"/>
      <c r="K64" s="18">
        <v>161877.29999999999</v>
      </c>
      <c r="L64" s="16">
        <f>SUM(M64:O64)</f>
        <v>0</v>
      </c>
      <c r="M64" s="18"/>
      <c r="N64" s="18"/>
      <c r="O64" s="18"/>
      <c r="P64" s="16">
        <f t="shared" ref="P64" si="109">SUM(Q64:S64)</f>
        <v>161877.29999999999</v>
      </c>
      <c r="Q64" s="18"/>
      <c r="R64" s="18"/>
      <c r="S64" s="18">
        <v>161877.29999999999</v>
      </c>
      <c r="T64" s="16">
        <f t="shared" si="87"/>
        <v>0</v>
      </c>
      <c r="U64" s="18"/>
      <c r="V64" s="18"/>
      <c r="W64" s="18"/>
      <c r="X64" s="16">
        <f t="shared" ref="X64" si="110">SUM(Y64:AA64)</f>
        <v>0</v>
      </c>
      <c r="Y64" s="18"/>
      <c r="Z64" s="18"/>
      <c r="AA64" s="18"/>
      <c r="AB64" s="133"/>
      <c r="AC64" s="79"/>
      <c r="AD64" s="79"/>
    </row>
    <row r="65" spans="1:30" s="56" customFormat="1" ht="47.25" hidden="1" outlineLevel="1" x14ac:dyDescent="0.25">
      <c r="A65" s="43" t="s">
        <v>41</v>
      </c>
      <c r="B65" s="19" t="s">
        <v>495</v>
      </c>
      <c r="C65" s="40" t="s">
        <v>496</v>
      </c>
      <c r="D65" s="16">
        <f t="shared" si="0"/>
        <v>19177</v>
      </c>
      <c r="E65" s="18"/>
      <c r="F65" s="18"/>
      <c r="G65" s="18">
        <v>19177</v>
      </c>
      <c r="H65" s="16">
        <f>SUM(I65:K65)</f>
        <v>19177</v>
      </c>
      <c r="I65" s="18"/>
      <c r="J65" s="18"/>
      <c r="K65" s="18">
        <v>19177</v>
      </c>
      <c r="L65" s="16">
        <f t="shared" ref="L65:L70" si="111">SUM(M65:O65)</f>
        <v>0</v>
      </c>
      <c r="M65" s="18"/>
      <c r="N65" s="18"/>
      <c r="O65" s="18"/>
      <c r="P65" s="16">
        <f t="shared" ref="P65" si="112">SUM(Q65:S65)</f>
        <v>19177</v>
      </c>
      <c r="Q65" s="18"/>
      <c r="R65" s="18"/>
      <c r="S65" s="18">
        <v>19177</v>
      </c>
      <c r="T65" s="16">
        <f t="shared" ref="T65" si="113">SUM(U65:W65)</f>
        <v>0</v>
      </c>
      <c r="U65" s="18"/>
      <c r="V65" s="18"/>
      <c r="W65" s="18"/>
      <c r="X65" s="16">
        <f t="shared" ref="X65" si="114">SUM(Y65:AA65)</f>
        <v>0</v>
      </c>
      <c r="Y65" s="18"/>
      <c r="Z65" s="18"/>
      <c r="AA65" s="18"/>
      <c r="AB65" s="133"/>
      <c r="AC65" s="79"/>
      <c r="AD65" s="79"/>
    </row>
    <row r="66" spans="1:30" s="56" customFormat="1" ht="94.5" hidden="1" outlineLevel="1" x14ac:dyDescent="0.25">
      <c r="A66" s="43" t="s">
        <v>43</v>
      </c>
      <c r="B66" s="19" t="s">
        <v>497</v>
      </c>
      <c r="C66" s="40" t="s">
        <v>498</v>
      </c>
      <c r="D66" s="16">
        <f t="shared" si="0"/>
        <v>16096.4</v>
      </c>
      <c r="E66" s="18"/>
      <c r="F66" s="18"/>
      <c r="G66" s="18">
        <v>16096.4</v>
      </c>
      <c r="H66" s="16">
        <f t="shared" si="1"/>
        <v>15884.4</v>
      </c>
      <c r="I66" s="18"/>
      <c r="J66" s="18"/>
      <c r="K66" s="18">
        <v>15884.4</v>
      </c>
      <c r="L66" s="16">
        <f t="shared" si="111"/>
        <v>0</v>
      </c>
      <c r="M66" s="18"/>
      <c r="N66" s="18"/>
      <c r="O66" s="18"/>
      <c r="P66" s="16">
        <f>SUM(Q66:S66)</f>
        <v>15884.4</v>
      </c>
      <c r="Q66" s="18"/>
      <c r="R66" s="18"/>
      <c r="S66" s="18">
        <v>15884.4</v>
      </c>
      <c r="T66" s="16">
        <f>SUM(U66:W66)</f>
        <v>0</v>
      </c>
      <c r="U66" s="18"/>
      <c r="V66" s="18"/>
      <c r="W66" s="18"/>
      <c r="X66" s="16">
        <f>SUM(Y66:AA66)</f>
        <v>0</v>
      </c>
      <c r="Y66" s="18"/>
      <c r="Z66" s="18"/>
      <c r="AA66" s="18"/>
      <c r="AB66" s="133"/>
      <c r="AC66" s="79"/>
      <c r="AD66" s="79"/>
    </row>
    <row r="67" spans="1:30" s="56" customFormat="1" ht="63" hidden="1" outlineLevel="1" x14ac:dyDescent="0.25">
      <c r="A67" s="43" t="s">
        <v>44</v>
      </c>
      <c r="B67" s="19" t="s">
        <v>78</v>
      </c>
      <c r="C67" s="40" t="s">
        <v>77</v>
      </c>
      <c r="D67" s="16">
        <f t="shared" si="0"/>
        <v>18000</v>
      </c>
      <c r="E67" s="18"/>
      <c r="F67" s="18"/>
      <c r="G67" s="18">
        <v>18000</v>
      </c>
      <c r="H67" s="16">
        <f>SUM(I67:K67)</f>
        <v>18000</v>
      </c>
      <c r="I67" s="18"/>
      <c r="J67" s="18"/>
      <c r="K67" s="18">
        <v>18000</v>
      </c>
      <c r="L67" s="16">
        <f t="shared" si="111"/>
        <v>0</v>
      </c>
      <c r="M67" s="18"/>
      <c r="N67" s="18"/>
      <c r="O67" s="18"/>
      <c r="P67" s="16">
        <f>SUM(Q67:S67)</f>
        <v>18000</v>
      </c>
      <c r="Q67" s="18"/>
      <c r="R67" s="18"/>
      <c r="S67" s="18">
        <v>18000</v>
      </c>
      <c r="T67" s="16">
        <f>SUM(U67:W67)</f>
        <v>0</v>
      </c>
      <c r="U67" s="18"/>
      <c r="V67" s="18"/>
      <c r="W67" s="18"/>
      <c r="X67" s="16">
        <f>SUM(Y67:AA67)</f>
        <v>0</v>
      </c>
      <c r="Y67" s="18"/>
      <c r="Z67" s="18"/>
      <c r="AA67" s="18"/>
      <c r="AB67" s="62"/>
      <c r="AC67" s="79"/>
      <c r="AD67" s="79"/>
    </row>
    <row r="68" spans="1:30" s="56" customFormat="1" ht="63" hidden="1" outlineLevel="1" x14ac:dyDescent="0.25">
      <c r="A68" s="43" t="s">
        <v>46</v>
      </c>
      <c r="B68" s="19" t="s">
        <v>79</v>
      </c>
      <c r="C68" s="40" t="s">
        <v>77</v>
      </c>
      <c r="D68" s="16">
        <f t="shared" si="0"/>
        <v>530</v>
      </c>
      <c r="E68" s="18"/>
      <c r="F68" s="18"/>
      <c r="G68" s="18">
        <v>530</v>
      </c>
      <c r="H68" s="16">
        <f t="shared" si="1"/>
        <v>530</v>
      </c>
      <c r="I68" s="18"/>
      <c r="J68" s="18"/>
      <c r="K68" s="18">
        <v>530</v>
      </c>
      <c r="L68" s="16">
        <f t="shared" si="111"/>
        <v>0</v>
      </c>
      <c r="M68" s="18"/>
      <c r="N68" s="18"/>
      <c r="O68" s="18"/>
      <c r="P68" s="16">
        <f t="shared" ref="P68:P70" si="115">SUM(Q68:S68)</f>
        <v>530</v>
      </c>
      <c r="Q68" s="18"/>
      <c r="R68" s="18"/>
      <c r="S68" s="18">
        <v>530</v>
      </c>
      <c r="T68" s="16">
        <f t="shared" si="87"/>
        <v>0</v>
      </c>
      <c r="U68" s="18"/>
      <c r="V68" s="18"/>
      <c r="W68" s="18"/>
      <c r="X68" s="16">
        <f t="shared" ref="X68:X70" si="116">SUM(Y68:AA68)</f>
        <v>0</v>
      </c>
      <c r="Y68" s="18"/>
      <c r="Z68" s="18"/>
      <c r="AA68" s="18"/>
      <c r="AB68" s="62"/>
      <c r="AC68" s="79"/>
      <c r="AD68" s="79"/>
    </row>
    <row r="69" spans="1:30" s="56" customFormat="1" ht="63" hidden="1" outlineLevel="1" x14ac:dyDescent="0.25">
      <c r="A69" s="43" t="s">
        <v>345</v>
      </c>
      <c r="B69" s="19" t="s">
        <v>80</v>
      </c>
      <c r="C69" s="40" t="s">
        <v>77</v>
      </c>
      <c r="D69" s="16">
        <f t="shared" si="0"/>
        <v>0</v>
      </c>
      <c r="E69" s="18"/>
      <c r="F69" s="18"/>
      <c r="G69" s="18"/>
      <c r="H69" s="16">
        <f t="shared" si="1"/>
        <v>0</v>
      </c>
      <c r="I69" s="18"/>
      <c r="J69" s="18"/>
      <c r="K69" s="18"/>
      <c r="L69" s="16"/>
      <c r="M69" s="18"/>
      <c r="N69" s="18"/>
      <c r="O69" s="18"/>
      <c r="P69" s="16">
        <f t="shared" si="115"/>
        <v>0</v>
      </c>
      <c r="Q69" s="18"/>
      <c r="R69" s="18"/>
      <c r="S69" s="18"/>
      <c r="T69" s="16"/>
      <c r="U69" s="18"/>
      <c r="V69" s="18"/>
      <c r="W69" s="18"/>
      <c r="X69" s="16"/>
      <c r="Y69" s="18"/>
      <c r="Z69" s="18"/>
      <c r="AA69" s="18"/>
      <c r="AB69" s="62"/>
      <c r="AC69" s="79"/>
      <c r="AD69" s="79"/>
    </row>
    <row r="70" spans="1:30" s="56" customFormat="1" ht="47.25" hidden="1" outlineLevel="1" x14ac:dyDescent="0.25">
      <c r="A70" s="43" t="s">
        <v>986</v>
      </c>
      <c r="B70" s="19" t="s">
        <v>987</v>
      </c>
      <c r="C70" s="40" t="s">
        <v>99</v>
      </c>
      <c r="D70" s="16">
        <f t="shared" si="0"/>
        <v>50.9</v>
      </c>
      <c r="E70" s="18"/>
      <c r="F70" s="18"/>
      <c r="G70" s="18">
        <v>50.9</v>
      </c>
      <c r="H70" s="16">
        <f t="shared" si="1"/>
        <v>0</v>
      </c>
      <c r="I70" s="18"/>
      <c r="J70" s="18"/>
      <c r="K70" s="18"/>
      <c r="L70" s="16">
        <f t="shared" si="111"/>
        <v>0</v>
      </c>
      <c r="M70" s="18"/>
      <c r="N70" s="18"/>
      <c r="O70" s="18"/>
      <c r="P70" s="16">
        <f t="shared" si="115"/>
        <v>0</v>
      </c>
      <c r="Q70" s="18"/>
      <c r="R70" s="18"/>
      <c r="S70" s="18"/>
      <c r="T70" s="16">
        <f t="shared" si="87"/>
        <v>0</v>
      </c>
      <c r="U70" s="18"/>
      <c r="V70" s="18"/>
      <c r="W70" s="18"/>
      <c r="X70" s="16">
        <f t="shared" si="116"/>
        <v>0</v>
      </c>
      <c r="Y70" s="18"/>
      <c r="Z70" s="18"/>
      <c r="AA70" s="18"/>
      <c r="AB70" s="62"/>
      <c r="AC70" s="79"/>
      <c r="AD70" s="79"/>
    </row>
    <row r="71" spans="1:30" s="56" customFormat="1" ht="63" hidden="1" outlineLevel="1" x14ac:dyDescent="0.25">
      <c r="A71" s="43" t="s">
        <v>14</v>
      </c>
      <c r="B71" s="19" t="s">
        <v>81</v>
      </c>
      <c r="C71" s="40"/>
      <c r="D71" s="20">
        <f t="shared" ref="D71:T71" si="117">SUM(D72:D73)</f>
        <v>158282.6</v>
      </c>
      <c r="E71" s="18">
        <f>SUM(E72:E73)</f>
        <v>0</v>
      </c>
      <c r="F71" s="18">
        <f t="shared" si="117"/>
        <v>0</v>
      </c>
      <c r="G71" s="18">
        <f t="shared" si="117"/>
        <v>158282.6</v>
      </c>
      <c r="H71" s="20">
        <f t="shared" si="117"/>
        <v>158031.1</v>
      </c>
      <c r="I71" s="18">
        <f t="shared" si="117"/>
        <v>0</v>
      </c>
      <c r="J71" s="18">
        <f t="shared" si="117"/>
        <v>0</v>
      </c>
      <c r="K71" s="18">
        <f t="shared" si="117"/>
        <v>158031.1</v>
      </c>
      <c r="L71" s="20">
        <f t="shared" si="117"/>
        <v>0</v>
      </c>
      <c r="M71" s="18">
        <f t="shared" si="117"/>
        <v>0</v>
      </c>
      <c r="N71" s="18">
        <f t="shared" si="117"/>
        <v>0</v>
      </c>
      <c r="O71" s="18">
        <f t="shared" si="117"/>
        <v>0</v>
      </c>
      <c r="P71" s="20">
        <f t="shared" ref="P71:S71" si="118">SUM(P72:P73)</f>
        <v>158031.1</v>
      </c>
      <c r="Q71" s="18">
        <f t="shared" si="118"/>
        <v>0</v>
      </c>
      <c r="R71" s="18">
        <f t="shared" si="118"/>
        <v>0</v>
      </c>
      <c r="S71" s="18">
        <f t="shared" si="118"/>
        <v>158031.1</v>
      </c>
      <c r="T71" s="20">
        <f t="shared" si="117"/>
        <v>0</v>
      </c>
      <c r="U71" s="18">
        <f t="shared" ref="U71:W71" si="119">SUM(U72:U73)</f>
        <v>0</v>
      </c>
      <c r="V71" s="18">
        <f t="shared" si="119"/>
        <v>0</v>
      </c>
      <c r="W71" s="18">
        <f t="shared" si="119"/>
        <v>0</v>
      </c>
      <c r="X71" s="20">
        <f t="shared" ref="X71:AA71" si="120">SUM(X72:X73)</f>
        <v>0</v>
      </c>
      <c r="Y71" s="18">
        <f t="shared" si="120"/>
        <v>0</v>
      </c>
      <c r="Z71" s="18">
        <f t="shared" si="120"/>
        <v>0</v>
      </c>
      <c r="AA71" s="18">
        <f t="shared" si="120"/>
        <v>0</v>
      </c>
      <c r="AB71" s="62"/>
      <c r="AC71" s="79"/>
      <c r="AD71" s="79"/>
    </row>
    <row r="72" spans="1:30" s="56" customFormat="1" ht="63" hidden="1" outlineLevel="1" x14ac:dyDescent="0.25">
      <c r="A72" s="43" t="s">
        <v>82</v>
      </c>
      <c r="B72" s="19" t="s">
        <v>83</v>
      </c>
      <c r="C72" s="40" t="s">
        <v>727</v>
      </c>
      <c r="D72" s="16">
        <f t="shared" si="0"/>
        <v>19358.7</v>
      </c>
      <c r="E72" s="18"/>
      <c r="F72" s="18"/>
      <c r="G72" s="18">
        <v>19358.7</v>
      </c>
      <c r="H72" s="16">
        <f t="shared" si="1"/>
        <v>19683.099999999999</v>
      </c>
      <c r="I72" s="18"/>
      <c r="J72" s="18"/>
      <c r="K72" s="18">
        <v>19683.099999999999</v>
      </c>
      <c r="L72" s="16">
        <f t="shared" ref="L72:L73" si="121">SUM(M72:O72)</f>
        <v>0</v>
      </c>
      <c r="M72" s="18"/>
      <c r="N72" s="18"/>
      <c r="O72" s="18"/>
      <c r="P72" s="16">
        <f t="shared" ref="P72:P73" si="122">SUM(Q72:S72)</f>
        <v>19683.099999999999</v>
      </c>
      <c r="Q72" s="18"/>
      <c r="R72" s="18"/>
      <c r="S72" s="18">
        <v>19683.099999999999</v>
      </c>
      <c r="T72" s="16">
        <f t="shared" si="87"/>
        <v>0</v>
      </c>
      <c r="U72" s="18"/>
      <c r="V72" s="18"/>
      <c r="W72" s="18"/>
      <c r="X72" s="16">
        <f t="shared" ref="X72:X73" si="123">SUM(Y72:AA72)</f>
        <v>0</v>
      </c>
      <c r="Y72" s="18"/>
      <c r="Z72" s="18"/>
      <c r="AA72" s="18"/>
      <c r="AB72" s="62"/>
      <c r="AC72" s="79"/>
      <c r="AD72" s="79"/>
    </row>
    <row r="73" spans="1:30" s="56" customFormat="1" ht="47.25" hidden="1" outlineLevel="1" x14ac:dyDescent="0.25">
      <c r="A73" s="43" t="s">
        <v>84</v>
      </c>
      <c r="B73" s="19" t="s">
        <v>85</v>
      </c>
      <c r="C73" s="40" t="s">
        <v>727</v>
      </c>
      <c r="D73" s="16">
        <f t="shared" si="0"/>
        <v>138923.9</v>
      </c>
      <c r="E73" s="18"/>
      <c r="F73" s="18"/>
      <c r="G73" s="18">
        <v>138923.9</v>
      </c>
      <c r="H73" s="16">
        <f t="shared" si="1"/>
        <v>138348</v>
      </c>
      <c r="I73" s="18"/>
      <c r="J73" s="18"/>
      <c r="K73" s="18">
        <v>138348</v>
      </c>
      <c r="L73" s="16">
        <f t="shared" si="121"/>
        <v>0</v>
      </c>
      <c r="M73" s="18"/>
      <c r="N73" s="18"/>
      <c r="O73" s="18"/>
      <c r="P73" s="16">
        <f t="shared" si="122"/>
        <v>138348</v>
      </c>
      <c r="Q73" s="18"/>
      <c r="R73" s="18"/>
      <c r="S73" s="18">
        <v>138348</v>
      </c>
      <c r="T73" s="16">
        <f t="shared" si="87"/>
        <v>0</v>
      </c>
      <c r="U73" s="18"/>
      <c r="V73" s="18"/>
      <c r="W73" s="18"/>
      <c r="X73" s="16">
        <f t="shared" si="123"/>
        <v>0</v>
      </c>
      <c r="Y73" s="18"/>
      <c r="Z73" s="18"/>
      <c r="AA73" s="18"/>
      <c r="AB73" s="62"/>
      <c r="AC73" s="79"/>
      <c r="AD73" s="79"/>
    </row>
    <row r="74" spans="1:30" s="56" customFormat="1" ht="31.5" hidden="1" outlineLevel="1" x14ac:dyDescent="0.25">
      <c r="A74" s="43" t="s">
        <v>15</v>
      </c>
      <c r="B74" s="19" t="s">
        <v>86</v>
      </c>
      <c r="C74" s="40"/>
      <c r="D74" s="21">
        <f>SUM(E74:G74)</f>
        <v>4869.2</v>
      </c>
      <c r="E74" s="9">
        <f t="shared" ref="E74:AA74" si="124">E75</f>
        <v>3340.5</v>
      </c>
      <c r="F74" s="9">
        <f>F75</f>
        <v>1528.6999999999998</v>
      </c>
      <c r="G74" s="9">
        <f t="shared" si="124"/>
        <v>0</v>
      </c>
      <c r="H74" s="21">
        <f>SUM(I74:K74)</f>
        <v>5039</v>
      </c>
      <c r="I74" s="9">
        <f t="shared" si="124"/>
        <v>3632.7000000000003</v>
      </c>
      <c r="J74" s="9">
        <f t="shared" si="124"/>
        <v>1406.3</v>
      </c>
      <c r="K74" s="9">
        <f t="shared" si="124"/>
        <v>0</v>
      </c>
      <c r="L74" s="21">
        <f t="shared" si="124"/>
        <v>0</v>
      </c>
      <c r="M74" s="9">
        <f t="shared" si="124"/>
        <v>0</v>
      </c>
      <c r="N74" s="9">
        <f t="shared" si="124"/>
        <v>0</v>
      </c>
      <c r="O74" s="9">
        <f t="shared" si="124"/>
        <v>0</v>
      </c>
      <c r="P74" s="21">
        <f>SUM(Q74:S74)</f>
        <v>5039</v>
      </c>
      <c r="Q74" s="9">
        <f t="shared" si="124"/>
        <v>3632.7000000000003</v>
      </c>
      <c r="R74" s="9">
        <f t="shared" si="124"/>
        <v>1406.3</v>
      </c>
      <c r="S74" s="9">
        <f t="shared" si="124"/>
        <v>0</v>
      </c>
      <c r="T74" s="21">
        <f>SUM(U74:W74)</f>
        <v>0</v>
      </c>
      <c r="U74" s="9">
        <f t="shared" si="124"/>
        <v>0</v>
      </c>
      <c r="V74" s="9">
        <f t="shared" si="124"/>
        <v>0</v>
      </c>
      <c r="W74" s="9">
        <f t="shared" si="124"/>
        <v>0</v>
      </c>
      <c r="X74" s="21">
        <f>SUM(Y74:AA74)</f>
        <v>0</v>
      </c>
      <c r="Y74" s="9">
        <f t="shared" si="124"/>
        <v>0</v>
      </c>
      <c r="Z74" s="9">
        <f t="shared" si="124"/>
        <v>0</v>
      </c>
      <c r="AA74" s="9">
        <f t="shared" si="124"/>
        <v>0</v>
      </c>
      <c r="AB74" s="62"/>
      <c r="AC74" s="79"/>
      <c r="AD74" s="79"/>
    </row>
    <row r="75" spans="1:30" s="56" customFormat="1" hidden="1" outlineLevel="1" x14ac:dyDescent="0.25">
      <c r="A75" s="43" t="s">
        <v>16</v>
      </c>
      <c r="B75" s="134" t="s">
        <v>87</v>
      </c>
      <c r="C75" s="40" t="s">
        <v>88</v>
      </c>
      <c r="D75" s="8">
        <f>SUM(E75:G75)</f>
        <v>4869.2</v>
      </c>
      <c r="E75" s="9">
        <f t="shared" ref="E75:O75" si="125">E76+E78</f>
        <v>3340.5</v>
      </c>
      <c r="F75" s="9">
        <f>F76+F78</f>
        <v>1528.6999999999998</v>
      </c>
      <c r="G75" s="9">
        <f>G76+G78</f>
        <v>0</v>
      </c>
      <c r="H75" s="8">
        <f>SUM(I75:K75)</f>
        <v>5039</v>
      </c>
      <c r="I75" s="9">
        <f t="shared" si="125"/>
        <v>3632.7000000000003</v>
      </c>
      <c r="J75" s="9">
        <f t="shared" si="125"/>
        <v>1406.3</v>
      </c>
      <c r="K75" s="9">
        <f>K76+K78</f>
        <v>0</v>
      </c>
      <c r="L75" s="8">
        <f t="shared" si="125"/>
        <v>0</v>
      </c>
      <c r="M75" s="9">
        <f t="shared" si="125"/>
        <v>0</v>
      </c>
      <c r="N75" s="9">
        <f t="shared" si="125"/>
        <v>0</v>
      </c>
      <c r="O75" s="9">
        <f t="shared" si="125"/>
        <v>0</v>
      </c>
      <c r="P75" s="8">
        <f>SUM(Q75:S75)</f>
        <v>5039</v>
      </c>
      <c r="Q75" s="9">
        <f t="shared" ref="Q75:R75" si="126">Q76+Q78</f>
        <v>3632.7000000000003</v>
      </c>
      <c r="R75" s="9">
        <f t="shared" si="126"/>
        <v>1406.3</v>
      </c>
      <c r="S75" s="9">
        <f>S76+S78</f>
        <v>0</v>
      </c>
      <c r="T75" s="8">
        <f>SUM(U75:W75)</f>
        <v>0</v>
      </c>
      <c r="U75" s="9">
        <f t="shared" ref="U75:W75" si="127">U76+U78</f>
        <v>0</v>
      </c>
      <c r="V75" s="9">
        <f t="shared" si="127"/>
        <v>0</v>
      </c>
      <c r="W75" s="9">
        <f t="shared" si="127"/>
        <v>0</v>
      </c>
      <c r="X75" s="8">
        <f>SUM(Y75:AA75)</f>
        <v>0</v>
      </c>
      <c r="Y75" s="9">
        <f t="shared" ref="Y75:AA75" si="128">Y76+Y78</f>
        <v>0</v>
      </c>
      <c r="Z75" s="9">
        <f t="shared" si="128"/>
        <v>0</v>
      </c>
      <c r="AA75" s="9">
        <f t="shared" si="128"/>
        <v>0</v>
      </c>
      <c r="AB75" s="62"/>
      <c r="AC75" s="79"/>
      <c r="AD75" s="79"/>
    </row>
    <row r="76" spans="1:30" s="56" customFormat="1" ht="31.5" hidden="1" outlineLevel="1" x14ac:dyDescent="0.25">
      <c r="A76" s="45"/>
      <c r="B76" s="134"/>
      <c r="C76" s="40" t="s">
        <v>89</v>
      </c>
      <c r="D76" s="8">
        <f>SUM(E76:G76)</f>
        <v>4526.7</v>
      </c>
      <c r="E76" s="9">
        <v>3105.6</v>
      </c>
      <c r="F76" s="9">
        <v>1421.1</v>
      </c>
      <c r="G76" s="9"/>
      <c r="H76" s="8">
        <f>SUM(I76:K76)</f>
        <v>4696.5</v>
      </c>
      <c r="I76" s="9">
        <v>3397.8</v>
      </c>
      <c r="J76" s="9">
        <v>1298.7</v>
      </c>
      <c r="K76" s="9"/>
      <c r="L76" s="8">
        <f t="shared" ref="L76:L85" si="129">SUM(M76:O76)</f>
        <v>0</v>
      </c>
      <c r="M76" s="9"/>
      <c r="N76" s="9"/>
      <c r="O76" s="9"/>
      <c r="P76" s="8">
        <f>SUM(Q76:S76)</f>
        <v>4696.5</v>
      </c>
      <c r="Q76" s="9">
        <v>3397.8</v>
      </c>
      <c r="R76" s="9">
        <v>1298.7</v>
      </c>
      <c r="S76" s="9"/>
      <c r="T76" s="8">
        <f>SUM(U76:W76)</f>
        <v>0</v>
      </c>
      <c r="U76" s="9"/>
      <c r="V76" s="9"/>
      <c r="W76" s="9"/>
      <c r="X76" s="8">
        <f>SUM(Y76:AA76)</f>
        <v>0</v>
      </c>
      <c r="Y76" s="9"/>
      <c r="Z76" s="9"/>
      <c r="AA76" s="9"/>
      <c r="AB76" s="62"/>
      <c r="AC76" s="79"/>
      <c r="AD76" s="79"/>
    </row>
    <row r="77" spans="1:30" s="56" customFormat="1" hidden="1" outlineLevel="1" x14ac:dyDescent="0.25">
      <c r="A77" s="45"/>
      <c r="B77" s="134"/>
      <c r="C77" s="40" t="s">
        <v>985</v>
      </c>
      <c r="D77" s="8">
        <f>SUM(E77:G77)</f>
        <v>0</v>
      </c>
      <c r="E77" s="9"/>
      <c r="F77" s="9"/>
      <c r="G77" s="9"/>
      <c r="H77" s="8"/>
      <c r="I77" s="9"/>
      <c r="J77" s="9"/>
      <c r="K77" s="9"/>
      <c r="L77" s="8"/>
      <c r="M77" s="9"/>
      <c r="N77" s="9"/>
      <c r="O77" s="9"/>
      <c r="P77" s="8">
        <f>SUM(Q77:S77)</f>
        <v>0</v>
      </c>
      <c r="Q77" s="9"/>
      <c r="R77" s="9"/>
      <c r="S77" s="9"/>
      <c r="T77" s="8"/>
      <c r="U77" s="9"/>
      <c r="V77" s="9"/>
      <c r="W77" s="9"/>
      <c r="X77" s="8"/>
      <c r="Y77" s="9"/>
      <c r="Z77" s="9"/>
      <c r="AA77" s="9"/>
      <c r="AB77" s="62"/>
      <c r="AC77" s="79"/>
      <c r="AD77" s="79"/>
    </row>
    <row r="78" spans="1:30" s="56" customFormat="1" hidden="1" outlineLevel="1" x14ac:dyDescent="0.25">
      <c r="A78" s="45"/>
      <c r="B78" s="134"/>
      <c r="C78" s="40" t="s">
        <v>90</v>
      </c>
      <c r="D78" s="8">
        <f>SUM(E78:G78)</f>
        <v>342.5</v>
      </c>
      <c r="E78" s="9">
        <v>234.9</v>
      </c>
      <c r="F78" s="9">
        <v>107.6</v>
      </c>
      <c r="G78" s="9"/>
      <c r="H78" s="8">
        <f>SUM(I78:K78)</f>
        <v>342.5</v>
      </c>
      <c r="I78" s="9">
        <v>234.9</v>
      </c>
      <c r="J78" s="9">
        <v>107.6</v>
      </c>
      <c r="K78" s="9"/>
      <c r="L78" s="8">
        <f t="shared" si="129"/>
        <v>0</v>
      </c>
      <c r="M78" s="9"/>
      <c r="N78" s="9"/>
      <c r="O78" s="9"/>
      <c r="P78" s="8">
        <f>SUM(Q78:S78)</f>
        <v>342.5</v>
      </c>
      <c r="Q78" s="9">
        <v>234.9</v>
      </c>
      <c r="R78" s="9">
        <v>107.6</v>
      </c>
      <c r="S78" s="9"/>
      <c r="T78" s="8">
        <f>SUM(U78:W78)</f>
        <v>0</v>
      </c>
      <c r="U78" s="9"/>
      <c r="V78" s="9"/>
      <c r="W78" s="9"/>
      <c r="X78" s="8">
        <f>SUM(Y78:AA78)</f>
        <v>0</v>
      </c>
      <c r="Y78" s="9"/>
      <c r="Z78" s="9"/>
      <c r="AA78" s="9"/>
      <c r="AB78" s="62"/>
      <c r="AC78" s="79"/>
      <c r="AD78" s="79"/>
    </row>
    <row r="79" spans="1:30" s="65" customFormat="1" ht="31.5" hidden="1" collapsed="1" x14ac:dyDescent="0.25">
      <c r="A79" s="41" t="s">
        <v>23</v>
      </c>
      <c r="B79" s="14" t="s">
        <v>739</v>
      </c>
      <c r="C79" s="39"/>
      <c r="D79" s="6">
        <f t="shared" ref="D79:D122" si="130">SUM(E79:G79)</f>
        <v>59956.6</v>
      </c>
      <c r="E79" s="6">
        <f>SUM(E80+E84)</f>
        <v>0</v>
      </c>
      <c r="F79" s="6">
        <f>SUM(F80+F84)</f>
        <v>19927.400000000001</v>
      </c>
      <c r="G79" s="6">
        <f>SUM(G80+G84)</f>
        <v>40029.199999999997</v>
      </c>
      <c r="H79" s="6">
        <f t="shared" ref="H79:H94" si="131">SUM(I79:K79)</f>
        <v>59865.899999999994</v>
      </c>
      <c r="I79" s="6">
        <f>SUM(I80+I84)</f>
        <v>0</v>
      </c>
      <c r="J79" s="6">
        <f>SUM(J80+J84)</f>
        <v>19636.2</v>
      </c>
      <c r="K79" s="6">
        <f>SUM(K80+K84)</f>
        <v>40229.699999999997</v>
      </c>
      <c r="L79" s="6">
        <f t="shared" si="129"/>
        <v>0</v>
      </c>
      <c r="M79" s="6">
        <f>SUM(M80+M84)</f>
        <v>0</v>
      </c>
      <c r="N79" s="6">
        <f>SUM(N80+N84)</f>
        <v>0</v>
      </c>
      <c r="O79" s="6">
        <f>SUM(O80+O84)</f>
        <v>0</v>
      </c>
      <c r="P79" s="6">
        <f t="shared" ref="P79" si="132">SUM(Q79:S79)</f>
        <v>55773.7</v>
      </c>
      <c r="Q79" s="6">
        <f>SUM(Q80+Q84)</f>
        <v>0</v>
      </c>
      <c r="R79" s="6">
        <f>SUM(R80+R84)</f>
        <v>15544</v>
      </c>
      <c r="S79" s="6">
        <f>SUM(S80+S84)</f>
        <v>40229.699999999997</v>
      </c>
      <c r="T79" s="6">
        <f t="shared" ref="T79:T85" si="133">SUM(U79:W79)</f>
        <v>0</v>
      </c>
      <c r="U79" s="6">
        <f>SUM(U80+U84)</f>
        <v>0</v>
      </c>
      <c r="V79" s="6">
        <f>SUM(V80+V84)</f>
        <v>0</v>
      </c>
      <c r="W79" s="6">
        <f>SUM(W80+W84)</f>
        <v>0</v>
      </c>
      <c r="X79" s="6">
        <f t="shared" ref="X79" si="134">SUM(Y79:AA79)</f>
        <v>0</v>
      </c>
      <c r="Y79" s="15">
        <f>SUM(Y80+Y84)</f>
        <v>0</v>
      </c>
      <c r="Z79" s="15">
        <f>SUM(Z80+Z84)</f>
        <v>0</v>
      </c>
      <c r="AA79" s="15">
        <f>SUM(AA80+AA84)</f>
        <v>0</v>
      </c>
      <c r="AB79" s="64"/>
      <c r="AC79" s="82"/>
      <c r="AD79" s="82"/>
    </row>
    <row r="80" spans="1:30" s="56" customFormat="1" ht="31.5" hidden="1" outlineLevel="1" x14ac:dyDescent="0.25">
      <c r="A80" s="43" t="s">
        <v>10</v>
      </c>
      <c r="B80" s="19" t="s">
        <v>91</v>
      </c>
      <c r="C80" s="40"/>
      <c r="D80" s="16">
        <f>SUM(E80:G80)</f>
        <v>56367.399999999994</v>
      </c>
      <c r="E80" s="17">
        <f>SUM(E81:E83)</f>
        <v>0</v>
      </c>
      <c r="F80" s="17">
        <f>SUM(F81:F83)</f>
        <v>16338.2</v>
      </c>
      <c r="G80" s="17">
        <f>SUM(G81:G83)</f>
        <v>40029.199999999997</v>
      </c>
      <c r="H80" s="16">
        <f>SUM(I80:K80)</f>
        <v>56276.7</v>
      </c>
      <c r="I80" s="17">
        <f>SUM(I81:I83)</f>
        <v>0</v>
      </c>
      <c r="J80" s="17">
        <f>SUM(J81:J83)</f>
        <v>16047</v>
      </c>
      <c r="K80" s="17">
        <f>SUM(K81:K83)</f>
        <v>40229.699999999997</v>
      </c>
      <c r="L80" s="16">
        <f t="shared" si="129"/>
        <v>0</v>
      </c>
      <c r="M80" s="17">
        <f>SUM(M81:M83)</f>
        <v>0</v>
      </c>
      <c r="N80" s="17">
        <f>SUM(N81:N83)</f>
        <v>0</v>
      </c>
      <c r="O80" s="17">
        <f>SUM(O81:O83)</f>
        <v>0</v>
      </c>
      <c r="P80" s="16">
        <f>SUM(Q80:S80)</f>
        <v>52184.5</v>
      </c>
      <c r="Q80" s="17">
        <f>SUM(Q81:Q83)</f>
        <v>0</v>
      </c>
      <c r="R80" s="17">
        <f>SUM(R81:R83)</f>
        <v>11954.8</v>
      </c>
      <c r="S80" s="17">
        <f>SUM(S81:S83)</f>
        <v>40229.699999999997</v>
      </c>
      <c r="T80" s="16">
        <f>SUM(U80:W80)</f>
        <v>0</v>
      </c>
      <c r="U80" s="17">
        <f>SUM(U81:U83)</f>
        <v>0</v>
      </c>
      <c r="V80" s="17">
        <f>SUM(V81:V83)</f>
        <v>0</v>
      </c>
      <c r="W80" s="17">
        <f>SUM(W81:W83)</f>
        <v>0</v>
      </c>
      <c r="X80" s="16">
        <f>SUM(Y80:AA80)</f>
        <v>0</v>
      </c>
      <c r="Y80" s="17">
        <f>SUM(Y81:Y83)</f>
        <v>0</v>
      </c>
      <c r="Z80" s="17">
        <f>SUM(Z81:Z83)</f>
        <v>0</v>
      </c>
      <c r="AA80" s="17">
        <f>SUM(AA81:AA83)</f>
        <v>0</v>
      </c>
      <c r="AB80" s="62"/>
      <c r="AC80" s="79"/>
      <c r="AD80" s="79"/>
    </row>
    <row r="81" spans="1:30" s="56" customFormat="1" ht="31.5" hidden="1" outlineLevel="1" x14ac:dyDescent="0.25">
      <c r="A81" s="43" t="s">
        <v>32</v>
      </c>
      <c r="B81" s="19" t="s">
        <v>92</v>
      </c>
      <c r="C81" s="40" t="s">
        <v>93</v>
      </c>
      <c r="D81" s="16">
        <f>SUM(E81:G81)</f>
        <v>18500</v>
      </c>
      <c r="E81" s="18"/>
      <c r="F81" s="18"/>
      <c r="G81" s="18">
        <v>18500</v>
      </c>
      <c r="H81" s="16">
        <f>SUM(I81:K81)</f>
        <v>18700.5</v>
      </c>
      <c r="I81" s="18"/>
      <c r="J81" s="18"/>
      <c r="K81" s="18">
        <v>18700.5</v>
      </c>
      <c r="L81" s="16">
        <f t="shared" si="129"/>
        <v>0</v>
      </c>
      <c r="M81" s="18"/>
      <c r="N81" s="18"/>
      <c r="O81" s="18"/>
      <c r="P81" s="16">
        <f>SUM(Q81:S81)</f>
        <v>18700.5</v>
      </c>
      <c r="Q81" s="18"/>
      <c r="R81" s="18"/>
      <c r="S81" s="18">
        <v>18700.5</v>
      </c>
      <c r="T81" s="16">
        <f>SUM(U81:W81)</f>
        <v>0</v>
      </c>
      <c r="U81" s="18"/>
      <c r="V81" s="18"/>
      <c r="W81" s="18"/>
      <c r="X81" s="16">
        <f>SUM(Y81:AA81)</f>
        <v>0</v>
      </c>
      <c r="Y81" s="18"/>
      <c r="Z81" s="18"/>
      <c r="AA81" s="18"/>
      <c r="AB81" s="62"/>
      <c r="AC81" s="79"/>
      <c r="AD81" s="79"/>
    </row>
    <row r="82" spans="1:30" s="56" customFormat="1" ht="31.5" hidden="1" outlineLevel="1" x14ac:dyDescent="0.25">
      <c r="A82" s="43" t="s">
        <v>33</v>
      </c>
      <c r="B82" s="19" t="s">
        <v>94</v>
      </c>
      <c r="C82" s="40" t="s">
        <v>50</v>
      </c>
      <c r="D82" s="16">
        <f t="shared" ref="D82:D83" si="135">SUM(E82:G82)</f>
        <v>16338.2</v>
      </c>
      <c r="E82" s="18"/>
      <c r="F82" s="18">
        <v>16338.2</v>
      </c>
      <c r="G82" s="18"/>
      <c r="H82" s="16">
        <f t="shared" ref="H82:H83" si="136">SUM(I82:K82)</f>
        <v>16047</v>
      </c>
      <c r="I82" s="18"/>
      <c r="J82" s="18">
        <v>16047</v>
      </c>
      <c r="K82" s="18"/>
      <c r="L82" s="16">
        <f t="shared" si="129"/>
        <v>0</v>
      </c>
      <c r="M82" s="18"/>
      <c r="N82" s="18"/>
      <c r="O82" s="18"/>
      <c r="P82" s="16">
        <f t="shared" ref="P82:P83" si="137">SUM(Q82:S82)</f>
        <v>11954.8</v>
      </c>
      <c r="Q82" s="18"/>
      <c r="R82" s="18">
        <v>11954.8</v>
      </c>
      <c r="S82" s="18"/>
      <c r="T82" s="16">
        <f t="shared" ref="T82:T83" si="138">SUM(U82:W82)</f>
        <v>0</v>
      </c>
      <c r="U82" s="18"/>
      <c r="V82" s="18"/>
      <c r="W82" s="18"/>
      <c r="X82" s="16">
        <f t="shared" ref="X82:X83" si="139">SUM(Y82:AA82)</f>
        <v>0</v>
      </c>
      <c r="Y82" s="18"/>
      <c r="Z82" s="18"/>
      <c r="AA82" s="18"/>
      <c r="AB82" s="62"/>
      <c r="AC82" s="79"/>
      <c r="AD82" s="79"/>
    </row>
    <row r="83" spans="1:30" s="56" customFormat="1" ht="31.5" hidden="1" outlineLevel="1" x14ac:dyDescent="0.25">
      <c r="A83" s="43" t="s">
        <v>34</v>
      </c>
      <c r="B83" s="19" t="s">
        <v>95</v>
      </c>
      <c r="C83" s="9" t="s">
        <v>93</v>
      </c>
      <c r="D83" s="16">
        <f t="shared" si="135"/>
        <v>21529.200000000001</v>
      </c>
      <c r="E83" s="18"/>
      <c r="F83" s="18"/>
      <c r="G83" s="18">
        <v>21529.200000000001</v>
      </c>
      <c r="H83" s="16">
        <f t="shared" si="136"/>
        <v>21529.200000000001</v>
      </c>
      <c r="I83" s="18"/>
      <c r="J83" s="18"/>
      <c r="K83" s="18">
        <v>21529.200000000001</v>
      </c>
      <c r="L83" s="16">
        <f t="shared" si="129"/>
        <v>0</v>
      </c>
      <c r="M83" s="18"/>
      <c r="N83" s="18"/>
      <c r="O83" s="18"/>
      <c r="P83" s="16">
        <f t="shared" si="137"/>
        <v>21529.200000000001</v>
      </c>
      <c r="Q83" s="18"/>
      <c r="R83" s="18"/>
      <c r="S83" s="18">
        <v>21529.200000000001</v>
      </c>
      <c r="T83" s="16">
        <f t="shared" si="138"/>
        <v>0</v>
      </c>
      <c r="U83" s="18"/>
      <c r="V83" s="18"/>
      <c r="W83" s="18"/>
      <c r="X83" s="16">
        <f t="shared" si="139"/>
        <v>0</v>
      </c>
      <c r="Y83" s="18"/>
      <c r="Z83" s="18"/>
      <c r="AA83" s="18"/>
      <c r="AB83" s="62"/>
      <c r="AC83" s="79"/>
      <c r="AD83" s="79"/>
    </row>
    <row r="84" spans="1:30" s="56" customFormat="1" ht="31.5" hidden="1" outlineLevel="1" x14ac:dyDescent="0.25">
      <c r="A84" s="43" t="s">
        <v>13</v>
      </c>
      <c r="B84" s="19" t="s">
        <v>96</v>
      </c>
      <c r="C84" s="9"/>
      <c r="D84" s="16">
        <f t="shared" si="130"/>
        <v>3589.2</v>
      </c>
      <c r="E84" s="17">
        <f t="shared" ref="E84:O84" si="140">SUM(E85)</f>
        <v>0</v>
      </c>
      <c r="F84" s="17">
        <f t="shared" si="140"/>
        <v>3589.2</v>
      </c>
      <c r="G84" s="17">
        <f t="shared" si="140"/>
        <v>0</v>
      </c>
      <c r="H84" s="16">
        <f t="shared" si="131"/>
        <v>3589.2</v>
      </c>
      <c r="I84" s="17">
        <f t="shared" si="140"/>
        <v>0</v>
      </c>
      <c r="J84" s="17">
        <f t="shared" si="140"/>
        <v>3589.2</v>
      </c>
      <c r="K84" s="17">
        <f t="shared" si="140"/>
        <v>0</v>
      </c>
      <c r="L84" s="16">
        <f t="shared" si="129"/>
        <v>0</v>
      </c>
      <c r="M84" s="17">
        <f t="shared" si="140"/>
        <v>0</v>
      </c>
      <c r="N84" s="17">
        <f>N85</f>
        <v>0</v>
      </c>
      <c r="O84" s="17">
        <f t="shared" si="140"/>
        <v>0</v>
      </c>
      <c r="P84" s="16">
        <f t="shared" ref="P84:P86" si="141">SUM(Q84:S84)</f>
        <v>3589.2</v>
      </c>
      <c r="Q84" s="17">
        <f t="shared" ref="Q84:S84" si="142">SUM(Q85)</f>
        <v>0</v>
      </c>
      <c r="R84" s="17">
        <f t="shared" si="142"/>
        <v>3589.2</v>
      </c>
      <c r="S84" s="17">
        <f t="shared" si="142"/>
        <v>0</v>
      </c>
      <c r="T84" s="16">
        <f t="shared" si="133"/>
        <v>0</v>
      </c>
      <c r="U84" s="17">
        <f t="shared" ref="U84:W84" si="143">SUM(U85)</f>
        <v>0</v>
      </c>
      <c r="V84" s="17">
        <f>V85</f>
        <v>0</v>
      </c>
      <c r="W84" s="17">
        <f t="shared" si="143"/>
        <v>0</v>
      </c>
      <c r="X84" s="16">
        <f t="shared" ref="X84:X85" si="144">SUM(Y84:AA84)</f>
        <v>0</v>
      </c>
      <c r="Y84" s="17">
        <f t="shared" ref="Y84:AA84" si="145">SUM(Y85)</f>
        <v>0</v>
      </c>
      <c r="Z84" s="17">
        <f>Z85</f>
        <v>0</v>
      </c>
      <c r="AA84" s="17">
        <f t="shared" si="145"/>
        <v>0</v>
      </c>
      <c r="AB84" s="62"/>
      <c r="AC84" s="79"/>
      <c r="AD84" s="79"/>
    </row>
    <row r="85" spans="1:30" s="56" customFormat="1" ht="63" hidden="1" outlineLevel="1" x14ac:dyDescent="0.25">
      <c r="A85" s="43" t="s">
        <v>40</v>
      </c>
      <c r="B85" s="19" t="s">
        <v>97</v>
      </c>
      <c r="C85" s="9" t="s">
        <v>77</v>
      </c>
      <c r="D85" s="16">
        <f t="shared" si="130"/>
        <v>3589.2</v>
      </c>
      <c r="E85" s="18"/>
      <c r="F85" s="18">
        <v>3589.2</v>
      </c>
      <c r="G85" s="18"/>
      <c r="H85" s="16">
        <f t="shared" si="131"/>
        <v>3589.2</v>
      </c>
      <c r="I85" s="18"/>
      <c r="J85" s="18">
        <v>3589.2</v>
      </c>
      <c r="K85" s="18"/>
      <c r="L85" s="16">
        <f t="shared" si="129"/>
        <v>0</v>
      </c>
      <c r="M85" s="18"/>
      <c r="N85" s="18"/>
      <c r="O85" s="18"/>
      <c r="P85" s="16">
        <f t="shared" si="141"/>
        <v>3589.2</v>
      </c>
      <c r="Q85" s="18"/>
      <c r="R85" s="18">
        <v>3589.2</v>
      </c>
      <c r="S85" s="18"/>
      <c r="T85" s="16">
        <f t="shared" si="133"/>
        <v>0</v>
      </c>
      <c r="U85" s="18"/>
      <c r="V85" s="18"/>
      <c r="W85" s="18"/>
      <c r="X85" s="16">
        <f t="shared" si="144"/>
        <v>0</v>
      </c>
      <c r="Y85" s="18"/>
      <c r="Z85" s="18"/>
      <c r="AA85" s="18"/>
      <c r="AB85" s="62"/>
      <c r="AC85" s="79"/>
      <c r="AD85" s="79"/>
    </row>
    <row r="86" spans="1:30" s="22" customFormat="1" ht="31.5" hidden="1" collapsed="1" x14ac:dyDescent="0.25">
      <c r="A86" s="41" t="s">
        <v>30</v>
      </c>
      <c r="B86" s="14" t="s">
        <v>740</v>
      </c>
      <c r="C86" s="39"/>
      <c r="D86" s="6">
        <f t="shared" si="130"/>
        <v>6464.8</v>
      </c>
      <c r="E86" s="6">
        <f>E87+E88+E89+E90+E93+E94</f>
        <v>0</v>
      </c>
      <c r="F86" s="6">
        <f t="shared" ref="F86:G86" si="146">F87+F88+F89+F90+F93+F94</f>
        <v>2668.3</v>
      </c>
      <c r="G86" s="6">
        <f t="shared" si="146"/>
        <v>3796.5</v>
      </c>
      <c r="H86" s="6">
        <f t="shared" si="131"/>
        <v>5964.8</v>
      </c>
      <c r="I86" s="6">
        <f t="shared" ref="I86:K86" si="147">I87+I88+I89+I90+I93+I94</f>
        <v>0</v>
      </c>
      <c r="J86" s="6">
        <f t="shared" si="147"/>
        <v>2668.3</v>
      </c>
      <c r="K86" s="6">
        <f t="shared" si="147"/>
        <v>3296.5</v>
      </c>
      <c r="L86" s="6">
        <f>SUM(M86:O86)</f>
        <v>0</v>
      </c>
      <c r="M86" s="6">
        <f>M87+M88+M89+M90+M93+M94</f>
        <v>0</v>
      </c>
      <c r="N86" s="6">
        <f t="shared" ref="N86:O86" si="148">N87+N88+N89+N90+N93+N94</f>
        <v>0</v>
      </c>
      <c r="O86" s="6">
        <f t="shared" si="148"/>
        <v>0</v>
      </c>
      <c r="P86" s="6">
        <f t="shared" si="141"/>
        <v>4943.3</v>
      </c>
      <c r="Q86" s="6">
        <f>Q87+Q88+Q89+Q90+Q93+Q94</f>
        <v>0</v>
      </c>
      <c r="R86" s="6">
        <f t="shared" ref="R86:S86" si="149">R87+R88+R89+R90+R93+R94</f>
        <v>1749</v>
      </c>
      <c r="S86" s="6">
        <f t="shared" si="149"/>
        <v>3194.3</v>
      </c>
      <c r="T86" s="6">
        <f>SUM(U86:W86)</f>
        <v>0</v>
      </c>
      <c r="U86" s="6">
        <f>U87+U88+U89+U90+U93+U94</f>
        <v>0</v>
      </c>
      <c r="V86" s="6">
        <f t="shared" ref="V86" si="150">V87+V88+V89+V90+V93+V94</f>
        <v>0</v>
      </c>
      <c r="W86" s="6">
        <f t="shared" ref="W86" si="151">W87+W88+W89+W90+W93+W94</f>
        <v>0</v>
      </c>
      <c r="X86" s="6">
        <f>SUM(Y86:AA86)</f>
        <v>0</v>
      </c>
      <c r="Y86" s="6">
        <f>Y87+Y88+Y89+Y90+Y93+Y94</f>
        <v>0</v>
      </c>
      <c r="Z86" s="6">
        <f t="shared" ref="Z86" si="152">Z87+Z88+Z89+Z90+Z93+Z94</f>
        <v>0</v>
      </c>
      <c r="AA86" s="6">
        <f t="shared" ref="AA86" si="153">AA87+AA88+AA89+AA90+AA93+AA94</f>
        <v>0</v>
      </c>
      <c r="AB86" s="62"/>
      <c r="AC86" s="81"/>
      <c r="AD86" s="81"/>
    </row>
    <row r="87" spans="1:30" s="66" customFormat="1" hidden="1" x14ac:dyDescent="0.25">
      <c r="A87" s="43" t="s">
        <v>10</v>
      </c>
      <c r="B87" s="19" t="s">
        <v>642</v>
      </c>
      <c r="C87" s="40"/>
      <c r="D87" s="20">
        <f t="shared" ref="D87:D88" si="154">SUM(E87:G87)</f>
        <v>0</v>
      </c>
      <c r="E87" s="18"/>
      <c r="F87" s="18"/>
      <c r="G87" s="18"/>
      <c r="H87" s="16">
        <f t="shared" ref="H87:H88" si="155">SUM(I87:K87)</f>
        <v>0</v>
      </c>
      <c r="I87" s="18"/>
      <c r="J87" s="18"/>
      <c r="K87" s="18"/>
      <c r="L87" s="16">
        <f>SUM(M87:O87)</f>
        <v>0</v>
      </c>
      <c r="M87" s="18"/>
      <c r="N87" s="18"/>
      <c r="O87" s="18"/>
      <c r="P87" s="16">
        <f t="shared" ref="P87:P88" si="156">SUM(Q87:S87)</f>
        <v>0</v>
      </c>
      <c r="Q87" s="18"/>
      <c r="R87" s="18"/>
      <c r="S87" s="18"/>
      <c r="T87" s="16">
        <f>SUM(U87:W87)</f>
        <v>0</v>
      </c>
      <c r="U87" s="18"/>
      <c r="V87" s="18"/>
      <c r="W87" s="18"/>
      <c r="X87" s="16">
        <f>SUM(Y87:AA87)</f>
        <v>0</v>
      </c>
      <c r="Y87" s="18"/>
      <c r="Z87" s="18"/>
      <c r="AA87" s="18"/>
      <c r="AB87" s="62"/>
      <c r="AC87" s="81"/>
      <c r="AD87" s="81"/>
    </row>
    <row r="88" spans="1:30" s="56" customFormat="1" ht="31.5" hidden="1" outlineLevel="1" x14ac:dyDescent="0.25">
      <c r="A88" s="43" t="s">
        <v>13</v>
      </c>
      <c r="B88" s="19" t="s">
        <v>98</v>
      </c>
      <c r="C88" s="40" t="s">
        <v>99</v>
      </c>
      <c r="D88" s="16">
        <f t="shared" si="154"/>
        <v>224.20000000000002</v>
      </c>
      <c r="E88" s="18"/>
      <c r="F88" s="18">
        <v>201.8</v>
      </c>
      <c r="G88" s="18">
        <v>22.4</v>
      </c>
      <c r="H88" s="16">
        <f t="shared" si="155"/>
        <v>224.20000000000002</v>
      </c>
      <c r="I88" s="18"/>
      <c r="J88" s="18">
        <v>201.8</v>
      </c>
      <c r="K88" s="18">
        <v>22.4</v>
      </c>
      <c r="L88" s="16">
        <f t="shared" ref="L88:L106" si="157">SUM(M88:O88)</f>
        <v>0</v>
      </c>
      <c r="M88" s="18"/>
      <c r="N88" s="18"/>
      <c r="O88" s="18"/>
      <c r="P88" s="16">
        <f t="shared" si="156"/>
        <v>199.3</v>
      </c>
      <c r="Q88" s="18"/>
      <c r="R88" s="18">
        <v>179.4</v>
      </c>
      <c r="S88" s="18">
        <v>19.899999999999999</v>
      </c>
      <c r="T88" s="16">
        <f t="shared" ref="T88:T89" si="158">SUM(U88:W88)</f>
        <v>0</v>
      </c>
      <c r="U88" s="18"/>
      <c r="V88" s="18"/>
      <c r="W88" s="18"/>
      <c r="X88" s="16">
        <f t="shared" ref="X88:X89" si="159">SUM(Y88:AA88)</f>
        <v>0</v>
      </c>
      <c r="Y88" s="18"/>
      <c r="Z88" s="18"/>
      <c r="AA88" s="18"/>
      <c r="AB88" s="62"/>
      <c r="AC88" s="79"/>
      <c r="AD88" s="79"/>
    </row>
    <row r="89" spans="1:30" s="56" customFormat="1" ht="31.5" hidden="1" outlineLevel="1" x14ac:dyDescent="0.25">
      <c r="A89" s="43" t="s">
        <v>14</v>
      </c>
      <c r="B89" s="19" t="s">
        <v>100</v>
      </c>
      <c r="C89" s="40" t="s">
        <v>99</v>
      </c>
      <c r="D89" s="16">
        <f t="shared" si="130"/>
        <v>2740.6</v>
      </c>
      <c r="E89" s="18"/>
      <c r="F89" s="18">
        <v>2466.5</v>
      </c>
      <c r="G89" s="18">
        <v>274.10000000000002</v>
      </c>
      <c r="H89" s="16">
        <f t="shared" si="131"/>
        <v>2740.6</v>
      </c>
      <c r="I89" s="18"/>
      <c r="J89" s="18">
        <v>2466.5</v>
      </c>
      <c r="K89" s="18">
        <v>274.10000000000002</v>
      </c>
      <c r="L89" s="16">
        <f t="shared" si="157"/>
        <v>0</v>
      </c>
      <c r="M89" s="18"/>
      <c r="N89" s="18"/>
      <c r="O89" s="18"/>
      <c r="P89" s="16">
        <f t="shared" ref="P89:P93" si="160">SUM(Q89:S89)</f>
        <v>1744</v>
      </c>
      <c r="Q89" s="18"/>
      <c r="R89" s="18">
        <v>1569.6</v>
      </c>
      <c r="S89" s="18">
        <v>174.4</v>
      </c>
      <c r="T89" s="16">
        <f t="shared" si="158"/>
        <v>0</v>
      </c>
      <c r="U89" s="18"/>
      <c r="V89" s="18"/>
      <c r="W89" s="18"/>
      <c r="X89" s="16">
        <f t="shared" si="159"/>
        <v>0</v>
      </c>
      <c r="Y89" s="18"/>
      <c r="Z89" s="18"/>
      <c r="AA89" s="18"/>
      <c r="AB89" s="62"/>
      <c r="AC89" s="79"/>
      <c r="AD89" s="79"/>
    </row>
    <row r="90" spans="1:30" s="56" customFormat="1" ht="31.5" hidden="1" outlineLevel="1" x14ac:dyDescent="0.25">
      <c r="A90" s="43" t="s">
        <v>15</v>
      </c>
      <c r="B90" s="19" t="s">
        <v>101</v>
      </c>
      <c r="C90" s="40" t="s">
        <v>102</v>
      </c>
      <c r="D90" s="16">
        <f t="shared" si="130"/>
        <v>3500</v>
      </c>
      <c r="E90" s="17">
        <f>E1+E92</f>
        <v>0</v>
      </c>
      <c r="F90" s="17">
        <f t="shared" ref="F90:G90" si="161">F91+F92</f>
        <v>0</v>
      </c>
      <c r="G90" s="17">
        <f t="shared" si="161"/>
        <v>3500</v>
      </c>
      <c r="H90" s="16">
        <f t="shared" si="131"/>
        <v>3000</v>
      </c>
      <c r="I90" s="17">
        <f>I91+I92</f>
        <v>0</v>
      </c>
      <c r="J90" s="17">
        <f t="shared" ref="J90:K90" si="162">J91+J92</f>
        <v>0</v>
      </c>
      <c r="K90" s="17">
        <f t="shared" si="162"/>
        <v>3000</v>
      </c>
      <c r="L90" s="16">
        <f>SUM(M90:O90)</f>
        <v>0</v>
      </c>
      <c r="M90" s="17">
        <f t="shared" ref="M90:O90" si="163">M1+M92</f>
        <v>0</v>
      </c>
      <c r="N90" s="17">
        <f t="shared" si="163"/>
        <v>0</v>
      </c>
      <c r="O90" s="17">
        <f t="shared" si="163"/>
        <v>0</v>
      </c>
      <c r="P90" s="16">
        <f t="shared" si="160"/>
        <v>3000</v>
      </c>
      <c r="Q90" s="17">
        <f>Q91+Q92</f>
        <v>0</v>
      </c>
      <c r="R90" s="17">
        <f t="shared" ref="R90:S90" si="164">R91+R92</f>
        <v>0</v>
      </c>
      <c r="S90" s="17">
        <f t="shared" si="164"/>
        <v>3000</v>
      </c>
      <c r="T90" s="16">
        <f>SUM(U90:W90)</f>
        <v>0</v>
      </c>
      <c r="U90" s="17">
        <f t="shared" ref="U90:W90" si="165">U1+U92</f>
        <v>0</v>
      </c>
      <c r="V90" s="17">
        <f t="shared" si="165"/>
        <v>0</v>
      </c>
      <c r="W90" s="17">
        <f t="shared" si="165"/>
        <v>0</v>
      </c>
      <c r="X90" s="16">
        <f>SUM(Y90:AA90)</f>
        <v>0</v>
      </c>
      <c r="Y90" s="17">
        <f t="shared" ref="Y90:AA90" si="166">Y1+Y92</f>
        <v>0</v>
      </c>
      <c r="Z90" s="17">
        <f t="shared" si="166"/>
        <v>0</v>
      </c>
      <c r="AA90" s="17">
        <f t="shared" si="166"/>
        <v>0</v>
      </c>
      <c r="AB90" s="62"/>
      <c r="AC90" s="79"/>
      <c r="AD90" s="79"/>
    </row>
    <row r="91" spans="1:30" s="56" customFormat="1" ht="31.5" hidden="1" outlineLevel="1" x14ac:dyDescent="0.25">
      <c r="A91" s="43" t="s">
        <v>16</v>
      </c>
      <c r="B91" s="19" t="s">
        <v>902</v>
      </c>
      <c r="C91" s="40"/>
      <c r="D91" s="16">
        <f t="shared" si="130"/>
        <v>2600</v>
      </c>
      <c r="E91" s="18"/>
      <c r="F91" s="18"/>
      <c r="G91" s="18">
        <v>2600</v>
      </c>
      <c r="H91" s="16">
        <f>SUM(I91:K91)</f>
        <v>2500</v>
      </c>
      <c r="I91" s="18"/>
      <c r="J91" s="18"/>
      <c r="K91" s="18">
        <v>2500</v>
      </c>
      <c r="L91" s="16">
        <f>SUM(M91:O91)</f>
        <v>0</v>
      </c>
      <c r="M91" s="18"/>
      <c r="N91" s="18"/>
      <c r="O91" s="18"/>
      <c r="P91" s="16">
        <f t="shared" si="160"/>
        <v>2500</v>
      </c>
      <c r="Q91" s="18"/>
      <c r="R91" s="18"/>
      <c r="S91" s="18">
        <v>2500</v>
      </c>
      <c r="T91" s="16">
        <f>SUM(U91:W91)</f>
        <v>0</v>
      </c>
      <c r="U91" s="18"/>
      <c r="V91" s="18"/>
      <c r="W91" s="18"/>
      <c r="X91" s="16">
        <f>SUM(Y91:AA91)</f>
        <v>0</v>
      </c>
      <c r="Y91" s="18"/>
      <c r="Z91" s="18"/>
      <c r="AA91" s="18"/>
      <c r="AB91" s="62"/>
      <c r="AC91" s="79"/>
      <c r="AD91" s="79"/>
    </row>
    <row r="92" spans="1:30" s="56" customFormat="1" hidden="1" outlineLevel="1" x14ac:dyDescent="0.25">
      <c r="A92" s="43" t="s">
        <v>17</v>
      </c>
      <c r="B92" s="19" t="s">
        <v>903</v>
      </c>
      <c r="C92" s="40"/>
      <c r="D92" s="16">
        <f t="shared" si="130"/>
        <v>900</v>
      </c>
      <c r="E92" s="18"/>
      <c r="F92" s="18"/>
      <c r="G92" s="18">
        <v>900</v>
      </c>
      <c r="H92" s="16">
        <f t="shared" si="131"/>
        <v>500</v>
      </c>
      <c r="I92" s="18"/>
      <c r="J92" s="18"/>
      <c r="K92" s="18">
        <v>500</v>
      </c>
      <c r="L92" s="16">
        <f>SUM(M92:O92)</f>
        <v>0</v>
      </c>
      <c r="M92" s="18"/>
      <c r="N92" s="18"/>
      <c r="O92" s="18"/>
      <c r="P92" s="16">
        <f t="shared" si="160"/>
        <v>500</v>
      </c>
      <c r="Q92" s="18"/>
      <c r="R92" s="18"/>
      <c r="S92" s="18">
        <v>500</v>
      </c>
      <c r="T92" s="16">
        <f>SUM(U92:W92)</f>
        <v>0</v>
      </c>
      <c r="U92" s="18"/>
      <c r="V92" s="18"/>
      <c r="W92" s="18"/>
      <c r="X92" s="16">
        <f>SUM(Y92:AA92)</f>
        <v>0</v>
      </c>
      <c r="Y92" s="18"/>
      <c r="Z92" s="18"/>
      <c r="AA92" s="18"/>
      <c r="AB92" s="62"/>
      <c r="AC92" s="79"/>
      <c r="AD92" s="79"/>
    </row>
    <row r="93" spans="1:30" s="56" customFormat="1" ht="31.5" hidden="1" outlineLevel="1" x14ac:dyDescent="0.25">
      <c r="A93" s="43" t="s">
        <v>19</v>
      </c>
      <c r="B93" s="19" t="s">
        <v>904</v>
      </c>
      <c r="C93" s="40" t="s">
        <v>102</v>
      </c>
      <c r="D93" s="16">
        <f t="shared" si="130"/>
        <v>0</v>
      </c>
      <c r="E93" s="18"/>
      <c r="F93" s="18"/>
      <c r="G93" s="18"/>
      <c r="H93" s="16">
        <f t="shared" si="131"/>
        <v>0</v>
      </c>
      <c r="I93" s="18"/>
      <c r="J93" s="18"/>
      <c r="K93" s="18"/>
      <c r="L93" s="16">
        <f t="shared" si="157"/>
        <v>0</v>
      </c>
      <c r="M93" s="18"/>
      <c r="N93" s="18"/>
      <c r="O93" s="18"/>
      <c r="P93" s="16">
        <f t="shared" si="160"/>
        <v>0</v>
      </c>
      <c r="Q93" s="18"/>
      <c r="R93" s="18"/>
      <c r="S93" s="18"/>
      <c r="T93" s="16">
        <f t="shared" ref="T93:T106" si="167">SUM(U93:W93)</f>
        <v>0</v>
      </c>
      <c r="U93" s="18"/>
      <c r="V93" s="18"/>
      <c r="W93" s="18"/>
      <c r="X93" s="16">
        <f t="shared" ref="X93:X106" si="168">SUM(Y93:AA93)</f>
        <v>0</v>
      </c>
      <c r="Y93" s="18"/>
      <c r="Z93" s="18"/>
      <c r="AA93" s="18"/>
      <c r="AB93" s="62"/>
      <c r="AC93" s="79"/>
      <c r="AD93" s="79"/>
    </row>
    <row r="94" spans="1:30" s="56" customFormat="1" ht="31.5" hidden="1" outlineLevel="1" x14ac:dyDescent="0.25">
      <c r="A94" s="43" t="s">
        <v>23</v>
      </c>
      <c r="B94" s="19" t="s">
        <v>103</v>
      </c>
      <c r="C94" s="40" t="s">
        <v>102</v>
      </c>
      <c r="D94" s="16">
        <f t="shared" si="130"/>
        <v>0</v>
      </c>
      <c r="E94" s="18"/>
      <c r="F94" s="18"/>
      <c r="G94" s="18"/>
      <c r="H94" s="16">
        <f t="shared" si="131"/>
        <v>0</v>
      </c>
      <c r="I94" s="18"/>
      <c r="J94" s="18"/>
      <c r="K94" s="18"/>
      <c r="L94" s="16">
        <f t="shared" si="157"/>
        <v>0</v>
      </c>
      <c r="M94" s="18"/>
      <c r="N94" s="18"/>
      <c r="O94" s="18"/>
      <c r="P94" s="16">
        <f t="shared" ref="P94" si="169">SUM(Q94:S94)</f>
        <v>0</v>
      </c>
      <c r="Q94" s="18"/>
      <c r="R94" s="18"/>
      <c r="S94" s="18"/>
      <c r="T94" s="16">
        <f t="shared" si="167"/>
        <v>0</v>
      </c>
      <c r="U94" s="18"/>
      <c r="V94" s="18"/>
      <c r="W94" s="18"/>
      <c r="X94" s="16">
        <f t="shared" si="168"/>
        <v>0</v>
      </c>
      <c r="Y94" s="18"/>
      <c r="Z94" s="18"/>
      <c r="AA94" s="18"/>
      <c r="AB94" s="62"/>
      <c r="AC94" s="79"/>
      <c r="AD94" s="79"/>
    </row>
    <row r="95" spans="1:30" s="22" customFormat="1" ht="31.5" hidden="1" collapsed="1" x14ac:dyDescent="0.25">
      <c r="A95" s="41" t="s">
        <v>31</v>
      </c>
      <c r="B95" s="14" t="s">
        <v>741</v>
      </c>
      <c r="C95" s="39"/>
      <c r="D95" s="6">
        <f t="shared" si="130"/>
        <v>117452.7</v>
      </c>
      <c r="E95" s="6">
        <f t="shared" ref="E95:K95" si="170">E96+E98+E103+E105+E107</f>
        <v>0</v>
      </c>
      <c r="F95" s="6">
        <f t="shared" si="170"/>
        <v>110890.7</v>
      </c>
      <c r="G95" s="6">
        <f t="shared" si="170"/>
        <v>6562</v>
      </c>
      <c r="H95" s="6">
        <f t="shared" ref="H95:H110" si="171">SUM(I95:K95)</f>
        <v>109292</v>
      </c>
      <c r="I95" s="6">
        <f t="shared" si="170"/>
        <v>0</v>
      </c>
      <c r="J95" s="6">
        <f t="shared" si="170"/>
        <v>109292</v>
      </c>
      <c r="K95" s="6">
        <f t="shared" si="170"/>
        <v>0</v>
      </c>
      <c r="L95" s="6">
        <f t="shared" si="157"/>
        <v>0</v>
      </c>
      <c r="M95" s="6">
        <f>M96+M98+M103+M105+M107</f>
        <v>0</v>
      </c>
      <c r="N95" s="6">
        <f t="shared" ref="N95:O95" si="172">N96+N98+N103+N105+N107</f>
        <v>0</v>
      </c>
      <c r="O95" s="6">
        <f t="shared" si="172"/>
        <v>0</v>
      </c>
      <c r="P95" s="6">
        <f t="shared" ref="P95:P110" si="173">SUM(Q95:S95)</f>
        <v>108907.40000000001</v>
      </c>
      <c r="Q95" s="6">
        <f t="shared" ref="Q95:S95" si="174">Q96+Q98+Q103+Q105+Q107</f>
        <v>0</v>
      </c>
      <c r="R95" s="6">
        <f t="shared" si="174"/>
        <v>108907.40000000001</v>
      </c>
      <c r="S95" s="6">
        <f t="shared" si="174"/>
        <v>0</v>
      </c>
      <c r="T95" s="6">
        <f t="shared" si="167"/>
        <v>0</v>
      </c>
      <c r="U95" s="6">
        <f>U96+U98+U103+U105+U107</f>
        <v>0</v>
      </c>
      <c r="V95" s="6">
        <f t="shared" ref="V95" si="175">V96+V98+V103+V105+V107</f>
        <v>0</v>
      </c>
      <c r="W95" s="6">
        <f t="shared" ref="W95" si="176">W96+W98+W103+W105+W107</f>
        <v>0</v>
      </c>
      <c r="X95" s="6">
        <f t="shared" si="168"/>
        <v>0</v>
      </c>
      <c r="Y95" s="6">
        <f>Y96+Y98+Y103+Y105+Y107</f>
        <v>0</v>
      </c>
      <c r="Z95" s="6">
        <f t="shared" ref="Z95" si="177">Z96+Z98+Z103+Z105+Z107</f>
        <v>0</v>
      </c>
      <c r="AA95" s="6">
        <f t="shared" ref="AA95" si="178">AA96+AA98+AA103+AA105+AA107</f>
        <v>0</v>
      </c>
      <c r="AB95" s="62"/>
      <c r="AC95" s="81"/>
      <c r="AD95" s="81"/>
    </row>
    <row r="96" spans="1:30" s="22" customFormat="1" hidden="1" outlineLevel="1" x14ac:dyDescent="0.25">
      <c r="A96" s="43"/>
      <c r="B96" s="19" t="s">
        <v>105</v>
      </c>
      <c r="C96" s="40"/>
      <c r="D96" s="16">
        <f t="shared" si="130"/>
        <v>26008.799999999999</v>
      </c>
      <c r="E96" s="18">
        <f>E97</f>
        <v>0</v>
      </c>
      <c r="F96" s="18">
        <f t="shared" ref="F96:AA96" si="179">F97</f>
        <v>26008.799999999999</v>
      </c>
      <c r="G96" s="18">
        <f t="shared" si="179"/>
        <v>0</v>
      </c>
      <c r="H96" s="16">
        <f t="shared" si="171"/>
        <v>26008.799999999999</v>
      </c>
      <c r="I96" s="18">
        <f t="shared" si="179"/>
        <v>0</v>
      </c>
      <c r="J96" s="18">
        <f t="shared" si="179"/>
        <v>26008.799999999999</v>
      </c>
      <c r="K96" s="18">
        <f>K97</f>
        <v>0</v>
      </c>
      <c r="L96" s="16">
        <f t="shared" si="157"/>
        <v>0</v>
      </c>
      <c r="M96" s="18">
        <f t="shared" si="179"/>
        <v>0</v>
      </c>
      <c r="N96" s="18">
        <f t="shared" si="179"/>
        <v>0</v>
      </c>
      <c r="O96" s="18">
        <f t="shared" si="179"/>
        <v>0</v>
      </c>
      <c r="P96" s="16">
        <f t="shared" si="173"/>
        <v>26008.799999999999</v>
      </c>
      <c r="Q96" s="18">
        <f t="shared" si="179"/>
        <v>0</v>
      </c>
      <c r="R96" s="18">
        <f t="shared" si="179"/>
        <v>26008.799999999999</v>
      </c>
      <c r="S96" s="18">
        <f t="shared" si="179"/>
        <v>0</v>
      </c>
      <c r="T96" s="16">
        <f t="shared" si="167"/>
        <v>0</v>
      </c>
      <c r="U96" s="18">
        <f t="shared" si="179"/>
        <v>0</v>
      </c>
      <c r="V96" s="18">
        <f t="shared" si="179"/>
        <v>0</v>
      </c>
      <c r="W96" s="18">
        <f t="shared" si="179"/>
        <v>0</v>
      </c>
      <c r="X96" s="16">
        <f t="shared" si="168"/>
        <v>0</v>
      </c>
      <c r="Y96" s="18">
        <f t="shared" si="179"/>
        <v>0</v>
      </c>
      <c r="Z96" s="18">
        <f t="shared" si="179"/>
        <v>0</v>
      </c>
      <c r="AA96" s="18">
        <f t="shared" si="179"/>
        <v>0</v>
      </c>
      <c r="AB96" s="62"/>
      <c r="AC96" s="81"/>
      <c r="AD96" s="81"/>
    </row>
    <row r="97" spans="1:30" s="22" customFormat="1" ht="31.5" hidden="1" outlineLevel="1" x14ac:dyDescent="0.25">
      <c r="A97" s="43">
        <v>1</v>
      </c>
      <c r="B97" s="19" t="s">
        <v>106</v>
      </c>
      <c r="C97" s="40" t="s">
        <v>102</v>
      </c>
      <c r="D97" s="16">
        <f t="shared" si="130"/>
        <v>26008.799999999999</v>
      </c>
      <c r="E97" s="18"/>
      <c r="F97" s="18">
        <v>26008.799999999999</v>
      </c>
      <c r="G97" s="18"/>
      <c r="H97" s="16">
        <f t="shared" si="171"/>
        <v>26008.799999999999</v>
      </c>
      <c r="I97" s="18"/>
      <c r="J97" s="18">
        <v>26008.799999999999</v>
      </c>
      <c r="K97" s="18"/>
      <c r="L97" s="16">
        <f t="shared" si="157"/>
        <v>0</v>
      </c>
      <c r="M97" s="18"/>
      <c r="N97" s="18"/>
      <c r="O97" s="18"/>
      <c r="P97" s="16">
        <f t="shared" si="173"/>
        <v>26008.799999999999</v>
      </c>
      <c r="Q97" s="18"/>
      <c r="R97" s="18">
        <v>26008.799999999999</v>
      </c>
      <c r="S97" s="18"/>
      <c r="T97" s="16">
        <f t="shared" si="167"/>
        <v>0</v>
      </c>
      <c r="U97" s="18"/>
      <c r="V97" s="18"/>
      <c r="W97" s="18"/>
      <c r="X97" s="16">
        <f t="shared" si="168"/>
        <v>0</v>
      </c>
      <c r="Y97" s="18"/>
      <c r="Z97" s="18"/>
      <c r="AA97" s="18"/>
      <c r="AB97" s="62"/>
      <c r="AC97" s="81"/>
      <c r="AD97" s="81"/>
    </row>
    <row r="98" spans="1:30" s="22" customFormat="1" hidden="1" outlineLevel="1" x14ac:dyDescent="0.25">
      <c r="A98" s="43"/>
      <c r="B98" s="19" t="s">
        <v>107</v>
      </c>
      <c r="C98" s="40"/>
      <c r="D98" s="16">
        <f t="shared" si="130"/>
        <v>78881.600000000006</v>
      </c>
      <c r="E98" s="18">
        <f t="shared" ref="E98:AA98" si="180">E99</f>
        <v>0</v>
      </c>
      <c r="F98" s="18">
        <f t="shared" si="180"/>
        <v>78881.600000000006</v>
      </c>
      <c r="G98" s="18">
        <f t="shared" si="180"/>
        <v>0</v>
      </c>
      <c r="H98" s="16">
        <f t="shared" si="171"/>
        <v>77398.7</v>
      </c>
      <c r="I98" s="18">
        <f t="shared" si="180"/>
        <v>0</v>
      </c>
      <c r="J98" s="18">
        <f t="shared" si="180"/>
        <v>77398.7</v>
      </c>
      <c r="K98" s="18">
        <f>K99</f>
        <v>0</v>
      </c>
      <c r="L98" s="16">
        <f t="shared" si="157"/>
        <v>0</v>
      </c>
      <c r="M98" s="18">
        <f t="shared" si="180"/>
        <v>0</v>
      </c>
      <c r="N98" s="18">
        <f t="shared" si="180"/>
        <v>0</v>
      </c>
      <c r="O98" s="18">
        <f t="shared" si="180"/>
        <v>0</v>
      </c>
      <c r="P98" s="16">
        <f t="shared" si="173"/>
        <v>77529.600000000006</v>
      </c>
      <c r="Q98" s="18">
        <f>Q99</f>
        <v>0</v>
      </c>
      <c r="R98" s="18">
        <f t="shared" si="180"/>
        <v>77529.600000000006</v>
      </c>
      <c r="S98" s="18">
        <f t="shared" si="180"/>
        <v>0</v>
      </c>
      <c r="T98" s="16">
        <f t="shared" si="167"/>
        <v>0</v>
      </c>
      <c r="U98" s="18">
        <f t="shared" si="180"/>
        <v>0</v>
      </c>
      <c r="V98" s="18">
        <f t="shared" si="180"/>
        <v>0</v>
      </c>
      <c r="W98" s="18">
        <f t="shared" si="180"/>
        <v>0</v>
      </c>
      <c r="X98" s="16">
        <f t="shared" si="168"/>
        <v>0</v>
      </c>
      <c r="Y98" s="18">
        <f t="shared" si="180"/>
        <v>0</v>
      </c>
      <c r="Z98" s="18">
        <f t="shared" si="180"/>
        <v>0</v>
      </c>
      <c r="AA98" s="18">
        <f t="shared" si="180"/>
        <v>0</v>
      </c>
      <c r="AB98" s="62"/>
      <c r="AC98" s="81"/>
      <c r="AD98" s="81"/>
    </row>
    <row r="99" spans="1:30" s="22" customFormat="1" hidden="1" outlineLevel="1" x14ac:dyDescent="0.25">
      <c r="A99" s="43" t="s">
        <v>13</v>
      </c>
      <c r="B99" s="19" t="s">
        <v>108</v>
      </c>
      <c r="C99" s="40"/>
      <c r="D99" s="16">
        <f t="shared" si="130"/>
        <v>78881.600000000006</v>
      </c>
      <c r="E99" s="18">
        <f t="shared" ref="E99:J99" si="181">SUM(E100:E102)</f>
        <v>0</v>
      </c>
      <c r="F99" s="18">
        <f t="shared" si="181"/>
        <v>78881.600000000006</v>
      </c>
      <c r="G99" s="18">
        <f>SUM(G100:G102)</f>
        <v>0</v>
      </c>
      <c r="H99" s="16">
        <f t="shared" si="171"/>
        <v>77398.7</v>
      </c>
      <c r="I99" s="18">
        <f t="shared" si="181"/>
        <v>0</v>
      </c>
      <c r="J99" s="18">
        <f t="shared" si="181"/>
        <v>77398.7</v>
      </c>
      <c r="K99" s="18">
        <f>SUM(K100:K102)</f>
        <v>0</v>
      </c>
      <c r="L99" s="16">
        <f t="shared" si="157"/>
        <v>0</v>
      </c>
      <c r="M99" s="18">
        <f t="shared" ref="M99" si="182">SUM(M100:M102)</f>
        <v>0</v>
      </c>
      <c r="N99" s="18">
        <f>SUM(N100:N102)</f>
        <v>0</v>
      </c>
      <c r="O99" s="18">
        <f t="shared" ref="O99" si="183">SUM(O100:O102)</f>
        <v>0</v>
      </c>
      <c r="P99" s="16">
        <f t="shared" si="173"/>
        <v>77529.600000000006</v>
      </c>
      <c r="Q99" s="18">
        <f>SUM(Q100:Q102)</f>
        <v>0</v>
      </c>
      <c r="R99" s="18">
        <f t="shared" ref="R99:S99" si="184">SUM(R100:R102)</f>
        <v>77529.600000000006</v>
      </c>
      <c r="S99" s="18">
        <f t="shared" si="184"/>
        <v>0</v>
      </c>
      <c r="T99" s="16">
        <f t="shared" si="167"/>
        <v>0</v>
      </c>
      <c r="U99" s="18">
        <f t="shared" ref="U99" si="185">SUM(U100:U102)</f>
        <v>0</v>
      </c>
      <c r="V99" s="18">
        <f>SUM(V100:V102)</f>
        <v>0</v>
      </c>
      <c r="W99" s="18">
        <f t="shared" ref="W99" si="186">SUM(W100:W102)</f>
        <v>0</v>
      </c>
      <c r="X99" s="16">
        <f t="shared" si="168"/>
        <v>0</v>
      </c>
      <c r="Y99" s="18">
        <f t="shared" ref="Y99" si="187">SUM(Y100:Y102)</f>
        <v>0</v>
      </c>
      <c r="Z99" s="18">
        <f>SUM(Z100:Z102)</f>
        <v>0</v>
      </c>
      <c r="AA99" s="18">
        <f t="shared" ref="AA99" si="188">SUM(AA100:AA102)</f>
        <v>0</v>
      </c>
      <c r="AB99" s="62"/>
      <c r="AC99" s="81"/>
      <c r="AD99" s="81"/>
    </row>
    <row r="100" spans="1:30" s="22" customFormat="1" ht="31.5" hidden="1" outlineLevel="1" x14ac:dyDescent="0.25">
      <c r="A100" s="43" t="s">
        <v>40</v>
      </c>
      <c r="B100" s="19" t="s">
        <v>109</v>
      </c>
      <c r="C100" s="40" t="s">
        <v>110</v>
      </c>
      <c r="D100" s="16">
        <f t="shared" si="130"/>
        <v>70683.600000000006</v>
      </c>
      <c r="E100" s="18"/>
      <c r="F100" s="18">
        <v>70683.600000000006</v>
      </c>
      <c r="G100" s="18"/>
      <c r="H100" s="16">
        <f t="shared" si="171"/>
        <v>72597.899999999994</v>
      </c>
      <c r="I100" s="18"/>
      <c r="J100" s="18">
        <v>72597.899999999994</v>
      </c>
      <c r="K100" s="18"/>
      <c r="L100" s="16">
        <f t="shared" si="157"/>
        <v>0</v>
      </c>
      <c r="M100" s="18"/>
      <c r="N100" s="18"/>
      <c r="O100" s="18"/>
      <c r="P100" s="16">
        <f t="shared" si="173"/>
        <v>72488.800000000003</v>
      </c>
      <c r="Q100" s="18"/>
      <c r="R100" s="18">
        <v>72488.800000000003</v>
      </c>
      <c r="S100" s="18"/>
      <c r="T100" s="16">
        <f t="shared" si="167"/>
        <v>0</v>
      </c>
      <c r="U100" s="18"/>
      <c r="V100" s="18"/>
      <c r="W100" s="18"/>
      <c r="X100" s="16">
        <f t="shared" si="168"/>
        <v>0</v>
      </c>
      <c r="Y100" s="18"/>
      <c r="Z100" s="18"/>
      <c r="AA100" s="18"/>
      <c r="AB100" s="62"/>
      <c r="AC100" s="81"/>
      <c r="AD100" s="81"/>
    </row>
    <row r="101" spans="1:30" s="22" customFormat="1" ht="47.25" hidden="1" outlineLevel="1" x14ac:dyDescent="0.25">
      <c r="A101" s="43" t="s">
        <v>41</v>
      </c>
      <c r="B101" s="19" t="s">
        <v>111</v>
      </c>
      <c r="C101" s="40" t="s">
        <v>110</v>
      </c>
      <c r="D101" s="16">
        <f t="shared" si="130"/>
        <v>8198</v>
      </c>
      <c r="E101" s="18"/>
      <c r="F101" s="18">
        <v>8198</v>
      </c>
      <c r="G101" s="18"/>
      <c r="H101" s="16">
        <f t="shared" si="171"/>
        <v>4800.8</v>
      </c>
      <c r="I101" s="18"/>
      <c r="J101" s="18">
        <v>4800.8</v>
      </c>
      <c r="K101" s="18"/>
      <c r="L101" s="16">
        <f t="shared" si="157"/>
        <v>0</v>
      </c>
      <c r="M101" s="18"/>
      <c r="N101" s="18"/>
      <c r="O101" s="18"/>
      <c r="P101" s="16">
        <f t="shared" si="173"/>
        <v>5040.8</v>
      </c>
      <c r="Q101" s="18"/>
      <c r="R101" s="18">
        <v>5040.8</v>
      </c>
      <c r="S101" s="18"/>
      <c r="T101" s="16">
        <f t="shared" si="167"/>
        <v>0</v>
      </c>
      <c r="U101" s="18"/>
      <c r="V101" s="18"/>
      <c r="W101" s="18"/>
      <c r="X101" s="16">
        <f t="shared" si="168"/>
        <v>0</v>
      </c>
      <c r="Y101" s="18"/>
      <c r="Z101" s="18"/>
      <c r="AA101" s="18"/>
      <c r="AB101" s="62"/>
      <c r="AC101" s="81"/>
      <c r="AD101" s="81"/>
    </row>
    <row r="102" spans="1:30" s="22" customFormat="1" ht="31.5" hidden="1" outlineLevel="1" x14ac:dyDescent="0.25">
      <c r="A102" s="43" t="s">
        <v>43</v>
      </c>
      <c r="B102" s="19" t="s">
        <v>462</v>
      </c>
      <c r="C102" s="40" t="s">
        <v>27</v>
      </c>
      <c r="D102" s="16">
        <f t="shared" si="130"/>
        <v>0</v>
      </c>
      <c r="E102" s="18"/>
      <c r="F102" s="18"/>
      <c r="G102" s="18"/>
      <c r="H102" s="16">
        <f t="shared" si="171"/>
        <v>0</v>
      </c>
      <c r="I102" s="18"/>
      <c r="J102" s="18"/>
      <c r="K102" s="18"/>
      <c r="L102" s="16">
        <f t="shared" si="157"/>
        <v>0</v>
      </c>
      <c r="M102" s="18"/>
      <c r="N102" s="18"/>
      <c r="O102" s="18"/>
      <c r="P102" s="16">
        <f t="shared" si="173"/>
        <v>0</v>
      </c>
      <c r="Q102" s="18">
        <v>0</v>
      </c>
      <c r="R102" s="18">
        <v>0</v>
      </c>
      <c r="S102" s="18">
        <v>0</v>
      </c>
      <c r="T102" s="16">
        <f t="shared" si="167"/>
        <v>0</v>
      </c>
      <c r="U102" s="18"/>
      <c r="V102" s="18"/>
      <c r="W102" s="18"/>
      <c r="X102" s="16">
        <f t="shared" si="168"/>
        <v>0</v>
      </c>
      <c r="Y102" s="18"/>
      <c r="Z102" s="18"/>
      <c r="AA102" s="18"/>
      <c r="AB102" s="62"/>
      <c r="AC102" s="81"/>
      <c r="AD102" s="81"/>
    </row>
    <row r="103" spans="1:30" s="22" customFormat="1" hidden="1" outlineLevel="1" x14ac:dyDescent="0.25">
      <c r="A103" s="43"/>
      <c r="B103" s="19" t="s">
        <v>112</v>
      </c>
      <c r="C103" s="40"/>
      <c r="D103" s="16">
        <f t="shared" si="130"/>
        <v>460</v>
      </c>
      <c r="E103" s="18">
        <f t="shared" ref="E103:AA103" si="189">E104</f>
        <v>0</v>
      </c>
      <c r="F103" s="18">
        <f t="shared" si="189"/>
        <v>460</v>
      </c>
      <c r="G103" s="18">
        <f t="shared" si="189"/>
        <v>0</v>
      </c>
      <c r="H103" s="16">
        <f t="shared" si="171"/>
        <v>460</v>
      </c>
      <c r="I103" s="18">
        <f t="shared" si="189"/>
        <v>0</v>
      </c>
      <c r="J103" s="18">
        <f t="shared" si="189"/>
        <v>460</v>
      </c>
      <c r="K103" s="18">
        <f t="shared" si="189"/>
        <v>0</v>
      </c>
      <c r="L103" s="16">
        <f t="shared" si="157"/>
        <v>0</v>
      </c>
      <c r="M103" s="18">
        <f>M104</f>
        <v>0</v>
      </c>
      <c r="N103" s="18">
        <f t="shared" si="189"/>
        <v>0</v>
      </c>
      <c r="O103" s="18">
        <f t="shared" si="189"/>
        <v>0</v>
      </c>
      <c r="P103" s="16">
        <f t="shared" si="173"/>
        <v>500</v>
      </c>
      <c r="Q103" s="18">
        <f t="shared" si="189"/>
        <v>0</v>
      </c>
      <c r="R103" s="18">
        <f t="shared" si="189"/>
        <v>500</v>
      </c>
      <c r="S103" s="18">
        <f t="shared" si="189"/>
        <v>0</v>
      </c>
      <c r="T103" s="16">
        <f t="shared" si="167"/>
        <v>0</v>
      </c>
      <c r="U103" s="18">
        <f>U104</f>
        <v>0</v>
      </c>
      <c r="V103" s="18">
        <f t="shared" si="189"/>
        <v>0</v>
      </c>
      <c r="W103" s="18">
        <f t="shared" si="189"/>
        <v>0</v>
      </c>
      <c r="X103" s="16">
        <f t="shared" si="168"/>
        <v>0</v>
      </c>
      <c r="Y103" s="18">
        <f>Y104</f>
        <v>0</v>
      </c>
      <c r="Z103" s="18">
        <f t="shared" si="189"/>
        <v>0</v>
      </c>
      <c r="AA103" s="18">
        <f t="shared" si="189"/>
        <v>0</v>
      </c>
      <c r="AB103" s="62"/>
      <c r="AC103" s="81"/>
      <c r="AD103" s="81"/>
    </row>
    <row r="104" spans="1:30" s="22" customFormat="1" ht="31.5" hidden="1" outlineLevel="1" x14ac:dyDescent="0.25">
      <c r="A104" s="45" t="s">
        <v>14</v>
      </c>
      <c r="B104" s="19" t="s">
        <v>463</v>
      </c>
      <c r="C104" s="40" t="s">
        <v>110</v>
      </c>
      <c r="D104" s="16">
        <f t="shared" si="130"/>
        <v>460</v>
      </c>
      <c r="E104" s="18"/>
      <c r="F104" s="18">
        <v>460</v>
      </c>
      <c r="G104" s="18"/>
      <c r="H104" s="16">
        <f t="shared" si="171"/>
        <v>460</v>
      </c>
      <c r="I104" s="18"/>
      <c r="J104" s="18">
        <v>460</v>
      </c>
      <c r="K104" s="18"/>
      <c r="L104" s="16">
        <f t="shared" si="157"/>
        <v>0</v>
      </c>
      <c r="M104" s="18"/>
      <c r="N104" s="18"/>
      <c r="O104" s="18"/>
      <c r="P104" s="16">
        <f t="shared" si="173"/>
        <v>500</v>
      </c>
      <c r="Q104" s="18"/>
      <c r="R104" s="18">
        <v>500</v>
      </c>
      <c r="S104" s="18"/>
      <c r="T104" s="16">
        <f t="shared" si="167"/>
        <v>0</v>
      </c>
      <c r="U104" s="18"/>
      <c r="V104" s="18"/>
      <c r="W104" s="18"/>
      <c r="X104" s="16">
        <f t="shared" si="168"/>
        <v>0</v>
      </c>
      <c r="Y104" s="18"/>
      <c r="Z104" s="18"/>
      <c r="AA104" s="18"/>
      <c r="AB104" s="62"/>
      <c r="AC104" s="81"/>
      <c r="AD104" s="81"/>
    </row>
    <row r="105" spans="1:30" s="22" customFormat="1" ht="31.5" hidden="1" outlineLevel="1" x14ac:dyDescent="0.25">
      <c r="A105" s="43"/>
      <c r="B105" s="19" t="s">
        <v>464</v>
      </c>
      <c r="C105" s="40"/>
      <c r="D105" s="16">
        <f t="shared" si="130"/>
        <v>5095.3999999999996</v>
      </c>
      <c r="E105" s="18">
        <f>E106</f>
        <v>0</v>
      </c>
      <c r="F105" s="18">
        <f t="shared" ref="F105:AA105" si="190">F106</f>
        <v>5095.3999999999996</v>
      </c>
      <c r="G105" s="18">
        <f t="shared" si="190"/>
        <v>0</v>
      </c>
      <c r="H105" s="16">
        <f t="shared" si="171"/>
        <v>5096.3</v>
      </c>
      <c r="I105" s="18">
        <f t="shared" si="190"/>
        <v>0</v>
      </c>
      <c r="J105" s="18">
        <f t="shared" si="190"/>
        <v>5096.3</v>
      </c>
      <c r="K105" s="18">
        <f t="shared" si="190"/>
        <v>0</v>
      </c>
      <c r="L105" s="16">
        <f t="shared" si="157"/>
        <v>0</v>
      </c>
      <c r="M105" s="18">
        <f>M106</f>
        <v>0</v>
      </c>
      <c r="N105" s="18">
        <f t="shared" si="190"/>
        <v>0</v>
      </c>
      <c r="O105" s="18">
        <f t="shared" si="190"/>
        <v>0</v>
      </c>
      <c r="P105" s="16">
        <f t="shared" si="173"/>
        <v>4591.6000000000004</v>
      </c>
      <c r="Q105" s="18">
        <f t="shared" si="190"/>
        <v>0</v>
      </c>
      <c r="R105" s="18">
        <f t="shared" si="190"/>
        <v>4591.6000000000004</v>
      </c>
      <c r="S105" s="18">
        <f t="shared" si="190"/>
        <v>0</v>
      </c>
      <c r="T105" s="16">
        <f t="shared" si="167"/>
        <v>0</v>
      </c>
      <c r="U105" s="18">
        <f>U106</f>
        <v>0</v>
      </c>
      <c r="V105" s="18">
        <f t="shared" si="190"/>
        <v>0</v>
      </c>
      <c r="W105" s="18">
        <f t="shared" si="190"/>
        <v>0</v>
      </c>
      <c r="X105" s="16">
        <f t="shared" si="168"/>
        <v>0</v>
      </c>
      <c r="Y105" s="18">
        <f>Y106</f>
        <v>0</v>
      </c>
      <c r="Z105" s="18">
        <f t="shared" si="190"/>
        <v>0</v>
      </c>
      <c r="AA105" s="18">
        <f t="shared" si="190"/>
        <v>0</v>
      </c>
      <c r="AB105" s="62"/>
      <c r="AC105" s="81"/>
      <c r="AD105" s="81"/>
    </row>
    <row r="106" spans="1:30" s="22" customFormat="1" ht="31.5" hidden="1" outlineLevel="1" x14ac:dyDescent="0.25">
      <c r="A106" s="43" t="s">
        <v>15</v>
      </c>
      <c r="B106" s="19" t="s">
        <v>484</v>
      </c>
      <c r="C106" s="40" t="s">
        <v>110</v>
      </c>
      <c r="D106" s="16">
        <f t="shared" si="130"/>
        <v>5095.3999999999996</v>
      </c>
      <c r="E106" s="18"/>
      <c r="F106" s="18">
        <v>5095.3999999999996</v>
      </c>
      <c r="G106" s="18"/>
      <c r="H106" s="16">
        <f t="shared" si="171"/>
        <v>5096.3</v>
      </c>
      <c r="I106" s="18"/>
      <c r="J106" s="18">
        <v>5096.3</v>
      </c>
      <c r="K106" s="18"/>
      <c r="L106" s="16">
        <f t="shared" si="157"/>
        <v>0</v>
      </c>
      <c r="M106" s="18"/>
      <c r="N106" s="18"/>
      <c r="O106" s="18"/>
      <c r="P106" s="16">
        <f t="shared" si="173"/>
        <v>4591.6000000000004</v>
      </c>
      <c r="Q106" s="18"/>
      <c r="R106" s="18">
        <v>4591.6000000000004</v>
      </c>
      <c r="S106" s="18"/>
      <c r="T106" s="16">
        <f t="shared" si="167"/>
        <v>0</v>
      </c>
      <c r="U106" s="18"/>
      <c r="V106" s="18"/>
      <c r="W106" s="18"/>
      <c r="X106" s="16">
        <f t="shared" si="168"/>
        <v>0</v>
      </c>
      <c r="Y106" s="18"/>
      <c r="Z106" s="18"/>
      <c r="AA106" s="18"/>
      <c r="AB106" s="62"/>
      <c r="AC106" s="81"/>
      <c r="AD106" s="81"/>
    </row>
    <row r="107" spans="1:30" s="22" customFormat="1" ht="63" hidden="1" outlineLevel="1" x14ac:dyDescent="0.25">
      <c r="A107" s="43"/>
      <c r="B107" s="19" t="s">
        <v>113</v>
      </c>
      <c r="C107" s="40"/>
      <c r="D107" s="16">
        <f t="shared" si="130"/>
        <v>7006.9</v>
      </c>
      <c r="E107" s="18">
        <f>SUM(E110:E122)</f>
        <v>0</v>
      </c>
      <c r="F107" s="18">
        <f>SUM(F110:F122)</f>
        <v>444.9</v>
      </c>
      <c r="G107" s="18">
        <f>SUM(G110:G122)</f>
        <v>6562</v>
      </c>
      <c r="H107" s="16">
        <f t="shared" si="171"/>
        <v>328.2</v>
      </c>
      <c r="I107" s="18">
        <f>SUM(I110:I122)</f>
        <v>0</v>
      </c>
      <c r="J107" s="18">
        <f>SUM(J110:J122)</f>
        <v>328.2</v>
      </c>
      <c r="K107" s="18">
        <f>SUM(K110:K122)</f>
        <v>0</v>
      </c>
      <c r="L107" s="16">
        <f>SUM(M107:O107)</f>
        <v>0</v>
      </c>
      <c r="M107" s="18">
        <f>SUM(M108)</f>
        <v>0</v>
      </c>
      <c r="N107" s="18">
        <f>SUM(N108)</f>
        <v>0</v>
      </c>
      <c r="O107" s="18">
        <f>SUM(O108)</f>
        <v>0</v>
      </c>
      <c r="P107" s="16">
        <f t="shared" si="173"/>
        <v>277.39999999999998</v>
      </c>
      <c r="Q107" s="18">
        <f>SUM(Q110:Q122)</f>
        <v>0</v>
      </c>
      <c r="R107" s="18">
        <f>SUM(R110:R122)</f>
        <v>277.39999999999998</v>
      </c>
      <c r="S107" s="18">
        <f>SUM(S110:S122)</f>
        <v>0</v>
      </c>
      <c r="T107" s="16">
        <f>SUM(U107:W107)</f>
        <v>0</v>
      </c>
      <c r="U107" s="18">
        <f>SUM(U108)</f>
        <v>0</v>
      </c>
      <c r="V107" s="18">
        <f>SUM(V108)</f>
        <v>0</v>
      </c>
      <c r="W107" s="18">
        <f>SUM(W108)</f>
        <v>0</v>
      </c>
      <c r="X107" s="16">
        <f>SUM(Y107:AA107)</f>
        <v>0</v>
      </c>
      <c r="Y107" s="18">
        <f>SUM(Y108)</f>
        <v>0</v>
      </c>
      <c r="Z107" s="18">
        <f>SUM(Z108)</f>
        <v>0</v>
      </c>
      <c r="AA107" s="18">
        <f>SUM(AA108)</f>
        <v>0</v>
      </c>
      <c r="AB107" s="62"/>
      <c r="AC107" s="81"/>
      <c r="AD107" s="81"/>
    </row>
    <row r="108" spans="1:30" s="22" customFormat="1" ht="47.25" hidden="1" outlineLevel="1" x14ac:dyDescent="0.25">
      <c r="A108" s="43" t="s">
        <v>19</v>
      </c>
      <c r="B108" s="19" t="s">
        <v>114</v>
      </c>
      <c r="C108" s="40"/>
      <c r="D108" s="16">
        <f t="shared" si="130"/>
        <v>4382.8999999999996</v>
      </c>
      <c r="E108" s="18">
        <f>E109+E121</f>
        <v>0</v>
      </c>
      <c r="F108" s="18">
        <f>F109+F121</f>
        <v>444.9</v>
      </c>
      <c r="G108" s="18">
        <f>G109+G121</f>
        <v>3938</v>
      </c>
      <c r="H108" s="16">
        <f t="shared" si="171"/>
        <v>328.2</v>
      </c>
      <c r="I108" s="18">
        <f t="shared" ref="I108:O108" si="191">I109+I121</f>
        <v>0</v>
      </c>
      <c r="J108" s="18">
        <f t="shared" si="191"/>
        <v>328.2</v>
      </c>
      <c r="K108" s="18">
        <f t="shared" si="191"/>
        <v>0</v>
      </c>
      <c r="L108" s="16">
        <f t="shared" ref="L108:L123" si="192">SUM(M108:O108)</f>
        <v>0</v>
      </c>
      <c r="M108" s="18">
        <f>M109+M121</f>
        <v>0</v>
      </c>
      <c r="N108" s="18">
        <f t="shared" si="191"/>
        <v>0</v>
      </c>
      <c r="O108" s="18">
        <f t="shared" si="191"/>
        <v>0</v>
      </c>
      <c r="P108" s="16">
        <f t="shared" si="173"/>
        <v>277.39999999999998</v>
      </c>
      <c r="Q108" s="18">
        <f t="shared" ref="Q108:S108" si="193">Q109+Q121</f>
        <v>0</v>
      </c>
      <c r="R108" s="18">
        <f t="shared" si="193"/>
        <v>277.39999999999998</v>
      </c>
      <c r="S108" s="18">
        <f t="shared" si="193"/>
        <v>0</v>
      </c>
      <c r="T108" s="16">
        <f t="shared" ref="T108:T123" si="194">SUM(U108:W108)</f>
        <v>0</v>
      </c>
      <c r="U108" s="18">
        <f>U109+U121</f>
        <v>0</v>
      </c>
      <c r="V108" s="18">
        <f t="shared" ref="V108:W108" si="195">V109+V121</f>
        <v>0</v>
      </c>
      <c r="W108" s="18">
        <f t="shared" si="195"/>
        <v>0</v>
      </c>
      <c r="X108" s="16">
        <f t="shared" ref="X108:X123" si="196">SUM(Y108:AA108)</f>
        <v>0</v>
      </c>
      <c r="Y108" s="18">
        <f>Y109+Y121</f>
        <v>0</v>
      </c>
      <c r="Z108" s="18">
        <f t="shared" ref="Z108:AA108" si="197">Z109+Z121</f>
        <v>0</v>
      </c>
      <c r="AA108" s="18">
        <f t="shared" si="197"/>
        <v>0</v>
      </c>
      <c r="AB108" s="62"/>
      <c r="AC108" s="81"/>
      <c r="AD108" s="81"/>
    </row>
    <row r="109" spans="1:30" s="22" customFormat="1" hidden="1" outlineLevel="1" x14ac:dyDescent="0.25">
      <c r="A109" s="144" t="s">
        <v>21</v>
      </c>
      <c r="B109" s="134" t="s">
        <v>115</v>
      </c>
      <c r="C109" s="40" t="s">
        <v>6</v>
      </c>
      <c r="D109" s="16">
        <f t="shared" si="130"/>
        <v>4382.8999999999996</v>
      </c>
      <c r="E109" s="18">
        <f>SUM(E110:E120)</f>
        <v>0</v>
      </c>
      <c r="F109" s="18">
        <f>SUM(F110:F120)</f>
        <v>444.9</v>
      </c>
      <c r="G109" s="18">
        <f>SUM(G110:G120)</f>
        <v>3938</v>
      </c>
      <c r="H109" s="16">
        <f t="shared" si="171"/>
        <v>328.2</v>
      </c>
      <c r="I109" s="18">
        <f>SUM(I110:I120)</f>
        <v>0</v>
      </c>
      <c r="J109" s="18">
        <f>SUM(J110:J120)</f>
        <v>328.2</v>
      </c>
      <c r="K109" s="18">
        <f>SUM(K110:K120)</f>
        <v>0</v>
      </c>
      <c r="L109" s="16">
        <f t="shared" si="192"/>
        <v>0</v>
      </c>
      <c r="M109" s="18">
        <f>SUM(M110:M120)</f>
        <v>0</v>
      </c>
      <c r="N109" s="18">
        <f>SUM(N110:N120)</f>
        <v>0</v>
      </c>
      <c r="O109" s="18">
        <f>SUM(O110:O120)</f>
        <v>0</v>
      </c>
      <c r="P109" s="16">
        <f t="shared" si="173"/>
        <v>277.39999999999998</v>
      </c>
      <c r="Q109" s="18">
        <f>SUM(Q110:Q120)</f>
        <v>0</v>
      </c>
      <c r="R109" s="18">
        <f>SUM(R110:R120)</f>
        <v>277.39999999999998</v>
      </c>
      <c r="S109" s="18">
        <f>SUM(S110:S120)</f>
        <v>0</v>
      </c>
      <c r="T109" s="16">
        <f t="shared" si="194"/>
        <v>0</v>
      </c>
      <c r="U109" s="18">
        <f>SUM(U110:U120)</f>
        <v>0</v>
      </c>
      <c r="V109" s="18">
        <f>SUM(V110:V120)</f>
        <v>0</v>
      </c>
      <c r="W109" s="18">
        <f>SUM(W110:W120)</f>
        <v>0</v>
      </c>
      <c r="X109" s="16">
        <f t="shared" si="196"/>
        <v>0</v>
      </c>
      <c r="Y109" s="18">
        <f>SUM(Y110:Y120)</f>
        <v>0</v>
      </c>
      <c r="Z109" s="18">
        <f>SUM(Z110:Z120)</f>
        <v>0</v>
      </c>
      <c r="AA109" s="18">
        <f>SUM(AA110:AA120)</f>
        <v>0</v>
      </c>
      <c r="AB109" s="62"/>
      <c r="AC109" s="81"/>
      <c r="AD109" s="81"/>
    </row>
    <row r="110" spans="1:30" s="22" customFormat="1" hidden="1" outlineLevel="1" x14ac:dyDescent="0.25">
      <c r="A110" s="144"/>
      <c r="B110" s="134"/>
      <c r="C110" s="40" t="s">
        <v>116</v>
      </c>
      <c r="D110" s="16">
        <f t="shared" si="130"/>
        <v>4382.8999999999996</v>
      </c>
      <c r="E110" s="18"/>
      <c r="F110" s="18">
        <v>444.9</v>
      </c>
      <c r="G110" s="18">
        <v>3938</v>
      </c>
      <c r="H110" s="16">
        <f t="shared" si="171"/>
        <v>328.2</v>
      </c>
      <c r="I110" s="18"/>
      <c r="J110" s="18">
        <v>328.2</v>
      </c>
      <c r="K110" s="18"/>
      <c r="L110" s="16">
        <f t="shared" si="192"/>
        <v>0</v>
      </c>
      <c r="M110" s="18"/>
      <c r="N110" s="18"/>
      <c r="O110" s="18"/>
      <c r="P110" s="16">
        <f t="shared" si="173"/>
        <v>277.39999999999998</v>
      </c>
      <c r="Q110" s="18"/>
      <c r="R110" s="18">
        <v>277.39999999999998</v>
      </c>
      <c r="S110" s="18"/>
      <c r="T110" s="16">
        <f t="shared" si="194"/>
        <v>0</v>
      </c>
      <c r="U110" s="18"/>
      <c r="V110" s="18"/>
      <c r="W110" s="18"/>
      <c r="X110" s="16">
        <f t="shared" si="196"/>
        <v>0</v>
      </c>
      <c r="Y110" s="18"/>
      <c r="Z110" s="18"/>
      <c r="AA110" s="18"/>
      <c r="AB110" s="62"/>
      <c r="AC110" s="81"/>
      <c r="AD110" s="81"/>
    </row>
    <row r="111" spans="1:30" s="22" customFormat="1" ht="31.5" hidden="1" outlineLevel="1" x14ac:dyDescent="0.25">
      <c r="A111" s="144"/>
      <c r="B111" s="134"/>
      <c r="C111" s="40" t="s">
        <v>117</v>
      </c>
      <c r="D111" s="16">
        <f t="shared" si="130"/>
        <v>0</v>
      </c>
      <c r="E111" s="18"/>
      <c r="F111" s="18"/>
      <c r="G111" s="18"/>
      <c r="H111" s="16">
        <f t="shared" ref="H111:H179" si="198">SUM(I111:K111)</f>
        <v>0</v>
      </c>
      <c r="I111" s="18"/>
      <c r="J111" s="18"/>
      <c r="K111" s="18"/>
      <c r="L111" s="16">
        <f t="shared" si="192"/>
        <v>0</v>
      </c>
      <c r="M111" s="18"/>
      <c r="N111" s="18"/>
      <c r="O111" s="18"/>
      <c r="P111" s="16">
        <f t="shared" ref="P111:P123" si="199">SUM(Q111:S111)</f>
        <v>0</v>
      </c>
      <c r="Q111" s="18"/>
      <c r="R111" s="18"/>
      <c r="S111" s="18"/>
      <c r="T111" s="16">
        <f t="shared" si="194"/>
        <v>0</v>
      </c>
      <c r="U111" s="18"/>
      <c r="V111" s="18"/>
      <c r="W111" s="18"/>
      <c r="X111" s="16">
        <f t="shared" si="196"/>
        <v>0</v>
      </c>
      <c r="Y111" s="18"/>
      <c r="Z111" s="18"/>
      <c r="AA111" s="18"/>
      <c r="AB111" s="62"/>
      <c r="AC111" s="81"/>
      <c r="AD111" s="81"/>
    </row>
    <row r="112" spans="1:30" s="22" customFormat="1" hidden="1" outlineLevel="1" x14ac:dyDescent="0.25">
      <c r="A112" s="144"/>
      <c r="B112" s="134"/>
      <c r="C112" s="40" t="s">
        <v>27</v>
      </c>
      <c r="D112" s="16">
        <f t="shared" si="130"/>
        <v>0</v>
      </c>
      <c r="E112" s="18"/>
      <c r="F112" s="18"/>
      <c r="G112" s="18"/>
      <c r="H112" s="16">
        <f t="shared" si="198"/>
        <v>0</v>
      </c>
      <c r="I112" s="18"/>
      <c r="J112" s="18"/>
      <c r="K112" s="18"/>
      <c r="L112" s="16">
        <f t="shared" si="192"/>
        <v>0</v>
      </c>
      <c r="M112" s="18"/>
      <c r="N112" s="18"/>
      <c r="O112" s="18"/>
      <c r="P112" s="16">
        <f t="shared" si="199"/>
        <v>0</v>
      </c>
      <c r="Q112" s="18"/>
      <c r="R112" s="18"/>
      <c r="S112" s="18"/>
      <c r="T112" s="16">
        <f t="shared" si="194"/>
        <v>0</v>
      </c>
      <c r="U112" s="18"/>
      <c r="V112" s="18"/>
      <c r="W112" s="18"/>
      <c r="X112" s="16">
        <f t="shared" si="196"/>
        <v>0</v>
      </c>
      <c r="Y112" s="18"/>
      <c r="Z112" s="18"/>
      <c r="AA112" s="18"/>
      <c r="AB112" s="62"/>
      <c r="AC112" s="81"/>
      <c r="AD112" s="81"/>
    </row>
    <row r="113" spans="1:30" s="22" customFormat="1" hidden="1" outlineLevel="1" x14ac:dyDescent="0.25">
      <c r="A113" s="144"/>
      <c r="B113" s="134"/>
      <c r="C113" s="40" t="s">
        <v>118</v>
      </c>
      <c r="D113" s="16">
        <f t="shared" si="130"/>
        <v>0</v>
      </c>
      <c r="E113" s="18"/>
      <c r="F113" s="18"/>
      <c r="G113" s="18"/>
      <c r="H113" s="16">
        <f t="shared" si="198"/>
        <v>0</v>
      </c>
      <c r="I113" s="18"/>
      <c r="J113" s="18"/>
      <c r="K113" s="18"/>
      <c r="L113" s="16">
        <f t="shared" si="192"/>
        <v>0</v>
      </c>
      <c r="M113" s="18"/>
      <c r="N113" s="18"/>
      <c r="O113" s="18"/>
      <c r="P113" s="16">
        <f t="shared" si="199"/>
        <v>0</v>
      </c>
      <c r="Q113" s="18"/>
      <c r="R113" s="18"/>
      <c r="S113" s="18"/>
      <c r="T113" s="16">
        <f t="shared" si="194"/>
        <v>0</v>
      </c>
      <c r="U113" s="18"/>
      <c r="V113" s="18"/>
      <c r="W113" s="18"/>
      <c r="X113" s="16">
        <f t="shared" si="196"/>
        <v>0</v>
      </c>
      <c r="Y113" s="18"/>
      <c r="Z113" s="18"/>
      <c r="AA113" s="18"/>
      <c r="AB113" s="62"/>
      <c r="AC113" s="81"/>
      <c r="AD113" s="81"/>
    </row>
    <row r="114" spans="1:30" s="22" customFormat="1" hidden="1" outlineLevel="1" x14ac:dyDescent="0.25">
      <c r="A114" s="144"/>
      <c r="B114" s="134"/>
      <c r="C114" s="40" t="s">
        <v>119</v>
      </c>
      <c r="D114" s="16">
        <f t="shared" si="130"/>
        <v>0</v>
      </c>
      <c r="E114" s="18"/>
      <c r="F114" s="18"/>
      <c r="G114" s="18"/>
      <c r="H114" s="16">
        <f t="shared" si="198"/>
        <v>0</v>
      </c>
      <c r="I114" s="18"/>
      <c r="J114" s="18"/>
      <c r="K114" s="18"/>
      <c r="L114" s="16">
        <f t="shared" si="192"/>
        <v>0</v>
      </c>
      <c r="M114" s="18"/>
      <c r="N114" s="18"/>
      <c r="O114" s="18"/>
      <c r="P114" s="16">
        <f t="shared" si="199"/>
        <v>0</v>
      </c>
      <c r="Q114" s="18"/>
      <c r="R114" s="18"/>
      <c r="S114" s="18"/>
      <c r="T114" s="16">
        <f t="shared" si="194"/>
        <v>0</v>
      </c>
      <c r="U114" s="18"/>
      <c r="V114" s="18"/>
      <c r="W114" s="18"/>
      <c r="X114" s="16">
        <f t="shared" si="196"/>
        <v>0</v>
      </c>
      <c r="Y114" s="18"/>
      <c r="Z114" s="18"/>
      <c r="AA114" s="18"/>
      <c r="AB114" s="62"/>
      <c r="AC114" s="81"/>
      <c r="AD114" s="81"/>
    </row>
    <row r="115" spans="1:30" s="22" customFormat="1" hidden="1" outlineLevel="1" x14ac:dyDescent="0.25">
      <c r="A115" s="144"/>
      <c r="B115" s="134"/>
      <c r="C115" s="40" t="s">
        <v>120</v>
      </c>
      <c r="D115" s="16">
        <f t="shared" si="130"/>
        <v>0</v>
      </c>
      <c r="E115" s="18"/>
      <c r="F115" s="18"/>
      <c r="G115" s="18"/>
      <c r="H115" s="16">
        <f t="shared" si="198"/>
        <v>0</v>
      </c>
      <c r="I115" s="18"/>
      <c r="J115" s="18"/>
      <c r="K115" s="18"/>
      <c r="L115" s="16">
        <f t="shared" si="192"/>
        <v>0</v>
      </c>
      <c r="M115" s="18"/>
      <c r="N115" s="18"/>
      <c r="O115" s="18"/>
      <c r="P115" s="16">
        <f t="shared" si="199"/>
        <v>0</v>
      </c>
      <c r="Q115" s="18"/>
      <c r="R115" s="18"/>
      <c r="S115" s="18"/>
      <c r="T115" s="16">
        <f t="shared" si="194"/>
        <v>0</v>
      </c>
      <c r="U115" s="18"/>
      <c r="V115" s="18"/>
      <c r="W115" s="18"/>
      <c r="X115" s="16">
        <f t="shared" si="196"/>
        <v>0</v>
      </c>
      <c r="Y115" s="18"/>
      <c r="Z115" s="18"/>
      <c r="AA115" s="18"/>
      <c r="AB115" s="62"/>
      <c r="AC115" s="81"/>
      <c r="AD115" s="81"/>
    </row>
    <row r="116" spans="1:30" s="22" customFormat="1" hidden="1" outlineLevel="1" x14ac:dyDescent="0.25">
      <c r="A116" s="144"/>
      <c r="B116" s="134"/>
      <c r="C116" s="40" t="s">
        <v>121</v>
      </c>
      <c r="D116" s="16">
        <f t="shared" si="130"/>
        <v>0</v>
      </c>
      <c r="E116" s="18"/>
      <c r="F116" s="18"/>
      <c r="G116" s="18"/>
      <c r="H116" s="16">
        <f t="shared" si="198"/>
        <v>0</v>
      </c>
      <c r="I116" s="18"/>
      <c r="J116" s="18"/>
      <c r="K116" s="18"/>
      <c r="L116" s="16">
        <f t="shared" si="192"/>
        <v>0</v>
      </c>
      <c r="M116" s="18"/>
      <c r="N116" s="18"/>
      <c r="O116" s="18"/>
      <c r="P116" s="16">
        <f t="shared" si="199"/>
        <v>0</v>
      </c>
      <c r="Q116" s="18"/>
      <c r="R116" s="18"/>
      <c r="S116" s="18"/>
      <c r="T116" s="16">
        <f t="shared" si="194"/>
        <v>0</v>
      </c>
      <c r="U116" s="18"/>
      <c r="V116" s="18"/>
      <c r="W116" s="18"/>
      <c r="X116" s="16">
        <f t="shared" si="196"/>
        <v>0</v>
      </c>
      <c r="Y116" s="18"/>
      <c r="Z116" s="18"/>
      <c r="AA116" s="18"/>
      <c r="AB116" s="62"/>
      <c r="AC116" s="81"/>
      <c r="AD116" s="81"/>
    </row>
    <row r="117" spans="1:30" s="22" customFormat="1" hidden="1" outlineLevel="1" x14ac:dyDescent="0.25">
      <c r="A117" s="144"/>
      <c r="B117" s="134"/>
      <c r="C117" s="40" t="s">
        <v>122</v>
      </c>
      <c r="D117" s="16">
        <f t="shared" si="130"/>
        <v>0</v>
      </c>
      <c r="E117" s="18"/>
      <c r="F117" s="18"/>
      <c r="G117" s="18"/>
      <c r="H117" s="16">
        <f t="shared" si="198"/>
        <v>0</v>
      </c>
      <c r="I117" s="18"/>
      <c r="J117" s="18"/>
      <c r="K117" s="18"/>
      <c r="L117" s="16">
        <f t="shared" si="192"/>
        <v>0</v>
      </c>
      <c r="M117" s="18"/>
      <c r="N117" s="18"/>
      <c r="O117" s="18"/>
      <c r="P117" s="16">
        <f t="shared" si="199"/>
        <v>0</v>
      </c>
      <c r="Q117" s="18"/>
      <c r="R117" s="18"/>
      <c r="S117" s="18"/>
      <c r="T117" s="16">
        <f t="shared" si="194"/>
        <v>0</v>
      </c>
      <c r="U117" s="18"/>
      <c r="V117" s="18"/>
      <c r="W117" s="18"/>
      <c r="X117" s="16">
        <f t="shared" si="196"/>
        <v>0</v>
      </c>
      <c r="Y117" s="18"/>
      <c r="Z117" s="18"/>
      <c r="AA117" s="18"/>
      <c r="AB117" s="62"/>
      <c r="AC117" s="81"/>
      <c r="AD117" s="81"/>
    </row>
    <row r="118" spans="1:30" s="22" customFormat="1" hidden="1" outlineLevel="1" x14ac:dyDescent="0.25">
      <c r="A118" s="144"/>
      <c r="B118" s="134"/>
      <c r="C118" s="40" t="s">
        <v>123</v>
      </c>
      <c r="D118" s="16">
        <f t="shared" si="130"/>
        <v>0</v>
      </c>
      <c r="E118" s="18"/>
      <c r="F118" s="18"/>
      <c r="G118" s="18"/>
      <c r="H118" s="16">
        <f t="shared" si="198"/>
        <v>0</v>
      </c>
      <c r="I118" s="18"/>
      <c r="J118" s="18"/>
      <c r="K118" s="18"/>
      <c r="L118" s="16">
        <f t="shared" si="192"/>
        <v>0</v>
      </c>
      <c r="M118" s="18"/>
      <c r="N118" s="18"/>
      <c r="O118" s="18"/>
      <c r="P118" s="16">
        <f t="shared" si="199"/>
        <v>0</v>
      </c>
      <c r="Q118" s="18"/>
      <c r="R118" s="18"/>
      <c r="S118" s="18"/>
      <c r="T118" s="16">
        <f t="shared" si="194"/>
        <v>0</v>
      </c>
      <c r="U118" s="18"/>
      <c r="V118" s="18"/>
      <c r="W118" s="18"/>
      <c r="X118" s="16">
        <f t="shared" si="196"/>
        <v>0</v>
      </c>
      <c r="Y118" s="18"/>
      <c r="Z118" s="18"/>
      <c r="AA118" s="18"/>
      <c r="AB118" s="62"/>
      <c r="AC118" s="81"/>
      <c r="AD118" s="81"/>
    </row>
    <row r="119" spans="1:30" s="22" customFormat="1" hidden="1" outlineLevel="1" x14ac:dyDescent="0.25">
      <c r="A119" s="144"/>
      <c r="B119" s="134"/>
      <c r="C119" s="40" t="s">
        <v>212</v>
      </c>
      <c r="D119" s="16">
        <f t="shared" si="130"/>
        <v>0</v>
      </c>
      <c r="E119" s="18"/>
      <c r="F119" s="18"/>
      <c r="G119" s="18"/>
      <c r="H119" s="16">
        <f t="shared" si="198"/>
        <v>0</v>
      </c>
      <c r="I119" s="18"/>
      <c r="J119" s="18"/>
      <c r="K119" s="18"/>
      <c r="L119" s="16">
        <f t="shared" si="192"/>
        <v>0</v>
      </c>
      <c r="M119" s="18"/>
      <c r="N119" s="18"/>
      <c r="O119" s="18"/>
      <c r="P119" s="16">
        <f t="shared" si="199"/>
        <v>0</v>
      </c>
      <c r="Q119" s="18"/>
      <c r="R119" s="18"/>
      <c r="S119" s="18"/>
      <c r="T119" s="16">
        <f t="shared" si="194"/>
        <v>0</v>
      </c>
      <c r="U119" s="18"/>
      <c r="V119" s="18"/>
      <c r="W119" s="18"/>
      <c r="X119" s="16">
        <f t="shared" si="196"/>
        <v>0</v>
      </c>
      <c r="Y119" s="18"/>
      <c r="Z119" s="18"/>
      <c r="AA119" s="18"/>
      <c r="AB119" s="62"/>
      <c r="AC119" s="81"/>
      <c r="AD119" s="81"/>
    </row>
    <row r="120" spans="1:30" s="22" customFormat="1" hidden="1" outlineLevel="1" x14ac:dyDescent="0.25">
      <c r="A120" s="144"/>
      <c r="B120" s="134"/>
      <c r="C120" s="40" t="s">
        <v>124</v>
      </c>
      <c r="D120" s="16">
        <f t="shared" si="130"/>
        <v>0</v>
      </c>
      <c r="E120" s="18"/>
      <c r="F120" s="18"/>
      <c r="G120" s="18"/>
      <c r="H120" s="16">
        <f t="shared" si="198"/>
        <v>0</v>
      </c>
      <c r="I120" s="18"/>
      <c r="J120" s="18"/>
      <c r="K120" s="18"/>
      <c r="L120" s="16">
        <f t="shared" si="192"/>
        <v>0</v>
      </c>
      <c r="M120" s="18"/>
      <c r="N120" s="18"/>
      <c r="O120" s="18"/>
      <c r="P120" s="16">
        <f t="shared" si="199"/>
        <v>0</v>
      </c>
      <c r="Q120" s="18"/>
      <c r="R120" s="18"/>
      <c r="S120" s="18"/>
      <c r="T120" s="16">
        <f t="shared" si="194"/>
        <v>0</v>
      </c>
      <c r="U120" s="18"/>
      <c r="V120" s="18"/>
      <c r="W120" s="18"/>
      <c r="X120" s="16">
        <f t="shared" si="196"/>
        <v>0</v>
      </c>
      <c r="Y120" s="18"/>
      <c r="Z120" s="18"/>
      <c r="AA120" s="18"/>
      <c r="AB120" s="62"/>
      <c r="AC120" s="81"/>
      <c r="AD120" s="81"/>
    </row>
    <row r="121" spans="1:30" s="22" customFormat="1" ht="31.5" hidden="1" outlineLevel="1" x14ac:dyDescent="0.25">
      <c r="A121" s="43"/>
      <c r="B121" s="19" t="s">
        <v>702</v>
      </c>
      <c r="C121" s="40" t="s">
        <v>116</v>
      </c>
      <c r="D121" s="16">
        <f t="shared" si="130"/>
        <v>0</v>
      </c>
      <c r="E121" s="18"/>
      <c r="F121" s="18"/>
      <c r="G121" s="18"/>
      <c r="H121" s="16">
        <f t="shared" si="198"/>
        <v>0</v>
      </c>
      <c r="I121" s="18"/>
      <c r="J121" s="18"/>
      <c r="K121" s="18"/>
      <c r="L121" s="16">
        <f t="shared" si="192"/>
        <v>0</v>
      </c>
      <c r="M121" s="18"/>
      <c r="N121" s="18"/>
      <c r="O121" s="18"/>
      <c r="P121" s="16">
        <f t="shared" si="199"/>
        <v>0</v>
      </c>
      <c r="Q121" s="18"/>
      <c r="R121" s="18"/>
      <c r="S121" s="18"/>
      <c r="T121" s="16">
        <f t="shared" si="194"/>
        <v>0</v>
      </c>
      <c r="U121" s="18"/>
      <c r="V121" s="18"/>
      <c r="W121" s="18"/>
      <c r="X121" s="16">
        <f t="shared" si="196"/>
        <v>0</v>
      </c>
      <c r="Y121" s="18"/>
      <c r="Z121" s="18"/>
      <c r="AA121" s="18"/>
      <c r="AB121" s="62"/>
      <c r="AC121" s="81"/>
      <c r="AD121" s="81"/>
    </row>
    <row r="122" spans="1:30" s="22" customFormat="1" ht="47.25" hidden="1" outlineLevel="1" x14ac:dyDescent="0.25">
      <c r="A122" s="43"/>
      <c r="B122" s="19" t="s">
        <v>755</v>
      </c>
      <c r="C122" s="40" t="s">
        <v>116</v>
      </c>
      <c r="D122" s="16">
        <f t="shared" si="130"/>
        <v>2624</v>
      </c>
      <c r="E122" s="18"/>
      <c r="F122" s="18"/>
      <c r="G122" s="18">
        <v>2624</v>
      </c>
      <c r="H122" s="16">
        <f t="shared" si="198"/>
        <v>0</v>
      </c>
      <c r="I122" s="18"/>
      <c r="J122" s="18"/>
      <c r="K122" s="18"/>
      <c r="L122" s="16">
        <f t="shared" si="192"/>
        <v>0</v>
      </c>
      <c r="M122" s="18"/>
      <c r="N122" s="18"/>
      <c r="O122" s="18"/>
      <c r="P122" s="16">
        <f t="shared" si="199"/>
        <v>0</v>
      </c>
      <c r="Q122" s="18"/>
      <c r="R122" s="18"/>
      <c r="S122" s="18"/>
      <c r="T122" s="16">
        <f t="shared" si="194"/>
        <v>0</v>
      </c>
      <c r="U122" s="18"/>
      <c r="V122" s="18"/>
      <c r="W122" s="18"/>
      <c r="X122" s="16">
        <f t="shared" si="196"/>
        <v>0</v>
      </c>
      <c r="Y122" s="18"/>
      <c r="Z122" s="18"/>
      <c r="AA122" s="18"/>
      <c r="AB122" s="62"/>
      <c r="AC122" s="81"/>
      <c r="AD122" s="81"/>
    </row>
    <row r="123" spans="1:30" s="22" customFormat="1" ht="31.5" hidden="1" collapsed="1" x14ac:dyDescent="0.25">
      <c r="A123" s="41" t="s">
        <v>104</v>
      </c>
      <c r="B123" s="14" t="s">
        <v>742</v>
      </c>
      <c r="C123" s="39"/>
      <c r="D123" s="6">
        <f t="shared" ref="D123:D146" si="200">SUM(E123:G123)</f>
        <v>9019.6</v>
      </c>
      <c r="E123" s="6">
        <f t="shared" ref="E123:K123" si="201">SUM(E124,E132,E138,E146)</f>
        <v>0</v>
      </c>
      <c r="F123" s="6">
        <f t="shared" si="201"/>
        <v>3569.6</v>
      </c>
      <c r="G123" s="6">
        <f t="shared" si="201"/>
        <v>5450</v>
      </c>
      <c r="H123" s="6">
        <f t="shared" si="198"/>
        <v>5018.1000000000004</v>
      </c>
      <c r="I123" s="6">
        <f t="shared" si="201"/>
        <v>0</v>
      </c>
      <c r="J123" s="6">
        <f t="shared" si="201"/>
        <v>3568.1</v>
      </c>
      <c r="K123" s="6">
        <f t="shared" si="201"/>
        <v>1450</v>
      </c>
      <c r="L123" s="6">
        <f t="shared" si="192"/>
        <v>0</v>
      </c>
      <c r="M123" s="6">
        <f>SUM(M124,M132,M138,M146)</f>
        <v>0</v>
      </c>
      <c r="N123" s="6">
        <f t="shared" ref="N123:O123" si="202">SUM(N124,N132,N138,N146)</f>
        <v>0</v>
      </c>
      <c r="O123" s="6">
        <f t="shared" si="202"/>
        <v>0</v>
      </c>
      <c r="P123" s="6">
        <f t="shared" si="199"/>
        <v>5018.1000000000004</v>
      </c>
      <c r="Q123" s="6">
        <f t="shared" ref="Q123:S123" si="203">SUM(Q124,Q132,Q138,Q146)</f>
        <v>0</v>
      </c>
      <c r="R123" s="6">
        <f t="shared" si="203"/>
        <v>3568.1</v>
      </c>
      <c r="S123" s="6">
        <f t="shared" si="203"/>
        <v>1450</v>
      </c>
      <c r="T123" s="6">
        <f t="shared" si="194"/>
        <v>0</v>
      </c>
      <c r="U123" s="6">
        <f>SUM(U124,U132,U138,U146)</f>
        <v>0</v>
      </c>
      <c r="V123" s="6">
        <f t="shared" ref="V123:W123" si="204">SUM(V124,V132,V138,V146)</f>
        <v>0</v>
      </c>
      <c r="W123" s="6">
        <f t="shared" si="204"/>
        <v>0</v>
      </c>
      <c r="X123" s="6">
        <f t="shared" si="196"/>
        <v>0</v>
      </c>
      <c r="Y123" s="6">
        <f>SUM(Y124,Y132,Y138,Y146)</f>
        <v>0</v>
      </c>
      <c r="Z123" s="6">
        <f t="shared" ref="Z123:AA123" si="205">SUM(Z124,Z132,Z138,Z146)</f>
        <v>0</v>
      </c>
      <c r="AA123" s="6">
        <f t="shared" si="205"/>
        <v>0</v>
      </c>
      <c r="AB123" s="62"/>
      <c r="AC123" s="81"/>
      <c r="AD123" s="81"/>
    </row>
    <row r="124" spans="1:30" s="22" customFormat="1" ht="78.75" hidden="1" outlineLevel="1" x14ac:dyDescent="0.25">
      <c r="A124" s="43"/>
      <c r="B124" s="19" t="s">
        <v>126</v>
      </c>
      <c r="C124" s="40"/>
      <c r="D124" s="16">
        <f t="shared" si="200"/>
        <v>3569.6</v>
      </c>
      <c r="E124" s="17">
        <f>E125</f>
        <v>0</v>
      </c>
      <c r="F124" s="17">
        <f>F125</f>
        <v>3569.6</v>
      </c>
      <c r="G124" s="17">
        <f t="shared" ref="G124" si="206">G125</f>
        <v>0</v>
      </c>
      <c r="H124" s="16">
        <f>SUM(I124:K124)</f>
        <v>3568.1</v>
      </c>
      <c r="I124" s="17">
        <f>I125</f>
        <v>0</v>
      </c>
      <c r="J124" s="17">
        <f>J125</f>
        <v>3568.1</v>
      </c>
      <c r="K124" s="17">
        <f>K125</f>
        <v>0</v>
      </c>
      <c r="L124" s="16">
        <f>SUM(M124:O124)</f>
        <v>0</v>
      </c>
      <c r="M124" s="17">
        <f>M125</f>
        <v>0</v>
      </c>
      <c r="N124" s="17">
        <f>N125</f>
        <v>0</v>
      </c>
      <c r="O124" s="17">
        <f>O125</f>
        <v>0</v>
      </c>
      <c r="P124" s="16">
        <f>SUM(Q124:S124)</f>
        <v>3568.1</v>
      </c>
      <c r="Q124" s="17">
        <f>Q125</f>
        <v>0</v>
      </c>
      <c r="R124" s="17">
        <f>R125</f>
        <v>3568.1</v>
      </c>
      <c r="S124" s="17">
        <f>S125</f>
        <v>0</v>
      </c>
      <c r="T124" s="16">
        <f>SUM(U124:W124)</f>
        <v>0</v>
      </c>
      <c r="U124" s="17">
        <f>U125</f>
        <v>0</v>
      </c>
      <c r="V124" s="17">
        <f>V125</f>
        <v>0</v>
      </c>
      <c r="W124" s="17">
        <f>W125</f>
        <v>0</v>
      </c>
      <c r="X124" s="16">
        <f>SUM(Y124:AA124)</f>
        <v>0</v>
      </c>
      <c r="Y124" s="17">
        <f>Y125</f>
        <v>0</v>
      </c>
      <c r="Z124" s="17">
        <f>Z125</f>
        <v>0</v>
      </c>
      <c r="AA124" s="17">
        <f>AA125</f>
        <v>0</v>
      </c>
      <c r="AB124" s="62"/>
      <c r="AC124" s="81"/>
      <c r="AD124" s="81"/>
    </row>
    <row r="125" spans="1:30" s="22" customFormat="1" ht="63" hidden="1" outlineLevel="1" x14ac:dyDescent="0.25">
      <c r="A125" s="45" t="s">
        <v>10</v>
      </c>
      <c r="B125" s="19" t="s">
        <v>465</v>
      </c>
      <c r="C125" s="40" t="s">
        <v>99</v>
      </c>
      <c r="D125" s="16">
        <f t="shared" si="200"/>
        <v>3569.6</v>
      </c>
      <c r="E125" s="17">
        <f>SUM(E126:E131)</f>
        <v>0</v>
      </c>
      <c r="F125" s="17">
        <f>SUM(F126:F131)</f>
        <v>3569.6</v>
      </c>
      <c r="G125" s="17">
        <f>SUM(G126:G131)</f>
        <v>0</v>
      </c>
      <c r="H125" s="16">
        <f t="shared" si="198"/>
        <v>3568.1</v>
      </c>
      <c r="I125" s="17">
        <f>SUM(I126:I131)</f>
        <v>0</v>
      </c>
      <c r="J125" s="17">
        <f>SUM(J126:J131)</f>
        <v>3568.1</v>
      </c>
      <c r="K125" s="17">
        <f>SUM(K126:K131)</f>
        <v>0</v>
      </c>
      <c r="L125" s="16">
        <f t="shared" ref="L125:L148" si="207">SUM(M125:O125)</f>
        <v>0</v>
      </c>
      <c r="M125" s="17">
        <f>SUM(M126:M131)</f>
        <v>0</v>
      </c>
      <c r="N125" s="17">
        <f>SUM(N126:N131)</f>
        <v>0</v>
      </c>
      <c r="O125" s="17">
        <f>SUM(O126:O131)</f>
        <v>0</v>
      </c>
      <c r="P125" s="16">
        <f t="shared" ref="P125:P149" si="208">SUM(Q125:S125)</f>
        <v>3568.1</v>
      </c>
      <c r="Q125" s="17">
        <f>SUM(Q126:Q131)</f>
        <v>0</v>
      </c>
      <c r="R125" s="17">
        <f>SUM(R126:R131)</f>
        <v>3568.1</v>
      </c>
      <c r="S125" s="17">
        <f>SUM(S126:S131)</f>
        <v>0</v>
      </c>
      <c r="T125" s="16">
        <f t="shared" ref="T125:T146" si="209">SUM(U125:W125)</f>
        <v>0</v>
      </c>
      <c r="U125" s="17">
        <f>SUM(U126:U131)</f>
        <v>0</v>
      </c>
      <c r="V125" s="17">
        <f>SUM(V126:V131)</f>
        <v>0</v>
      </c>
      <c r="W125" s="17">
        <f>SUM(W126:W131)</f>
        <v>0</v>
      </c>
      <c r="X125" s="16">
        <f t="shared" ref="X125:X146" si="210">SUM(Y125:AA125)</f>
        <v>0</v>
      </c>
      <c r="Y125" s="17">
        <f>SUM(Y126:Y131)</f>
        <v>0</v>
      </c>
      <c r="Z125" s="17">
        <f>SUM(Z126:Z131)</f>
        <v>0</v>
      </c>
      <c r="AA125" s="17">
        <f>SUM(AA126:AA131)</f>
        <v>0</v>
      </c>
      <c r="AB125" s="62"/>
      <c r="AC125" s="81"/>
      <c r="AD125" s="81"/>
    </row>
    <row r="126" spans="1:30" s="22" customFormat="1" ht="94.5" hidden="1" outlineLevel="1" x14ac:dyDescent="0.25">
      <c r="A126" s="45" t="s">
        <v>32</v>
      </c>
      <c r="B126" s="19" t="s">
        <v>127</v>
      </c>
      <c r="C126" s="40" t="s">
        <v>99</v>
      </c>
      <c r="D126" s="16">
        <f t="shared" si="200"/>
        <v>1303.4000000000001</v>
      </c>
      <c r="E126" s="18"/>
      <c r="F126" s="18">
        <v>1303.4000000000001</v>
      </c>
      <c r="G126" s="18"/>
      <c r="H126" s="16">
        <f t="shared" si="198"/>
        <v>1321.9</v>
      </c>
      <c r="I126" s="18"/>
      <c r="J126" s="18">
        <v>1321.9</v>
      </c>
      <c r="K126" s="18"/>
      <c r="L126" s="16">
        <f t="shared" si="207"/>
        <v>0</v>
      </c>
      <c r="M126" s="18"/>
      <c r="N126" s="18"/>
      <c r="O126" s="18"/>
      <c r="P126" s="16">
        <f t="shared" si="208"/>
        <v>1321.9</v>
      </c>
      <c r="Q126" s="18"/>
      <c r="R126" s="18">
        <v>1321.9</v>
      </c>
      <c r="S126" s="18"/>
      <c r="T126" s="16">
        <f t="shared" si="209"/>
        <v>0</v>
      </c>
      <c r="U126" s="18"/>
      <c r="V126" s="18"/>
      <c r="W126" s="18"/>
      <c r="X126" s="16">
        <f t="shared" si="210"/>
        <v>0</v>
      </c>
      <c r="Y126" s="18"/>
      <c r="Z126" s="18"/>
      <c r="AA126" s="18"/>
      <c r="AB126" s="62"/>
      <c r="AC126" s="81"/>
      <c r="AD126" s="81"/>
    </row>
    <row r="127" spans="1:30" s="22" customFormat="1" hidden="1" outlineLevel="1" x14ac:dyDescent="0.25">
      <c r="A127" s="45" t="s">
        <v>33</v>
      </c>
      <c r="B127" s="19" t="s">
        <v>128</v>
      </c>
      <c r="C127" s="40" t="s">
        <v>99</v>
      </c>
      <c r="D127" s="16">
        <f t="shared" si="200"/>
        <v>999</v>
      </c>
      <c r="E127" s="18"/>
      <c r="F127" s="18">
        <v>999</v>
      </c>
      <c r="G127" s="18"/>
      <c r="H127" s="16">
        <f t="shared" si="198"/>
        <v>999</v>
      </c>
      <c r="I127" s="18"/>
      <c r="J127" s="18">
        <v>999</v>
      </c>
      <c r="K127" s="18"/>
      <c r="L127" s="16">
        <f t="shared" si="207"/>
        <v>0</v>
      </c>
      <c r="M127" s="18"/>
      <c r="N127" s="18"/>
      <c r="O127" s="18"/>
      <c r="P127" s="16">
        <f t="shared" si="208"/>
        <v>999</v>
      </c>
      <c r="Q127" s="18"/>
      <c r="R127" s="18">
        <v>999</v>
      </c>
      <c r="S127" s="18"/>
      <c r="T127" s="16">
        <f t="shared" si="209"/>
        <v>0</v>
      </c>
      <c r="U127" s="18"/>
      <c r="V127" s="18"/>
      <c r="W127" s="18"/>
      <c r="X127" s="16">
        <f t="shared" si="210"/>
        <v>0</v>
      </c>
      <c r="Y127" s="18"/>
      <c r="Z127" s="18"/>
      <c r="AA127" s="18"/>
      <c r="AB127" s="62"/>
      <c r="AC127" s="81"/>
      <c r="AD127" s="81"/>
    </row>
    <row r="128" spans="1:30" s="22" customFormat="1" ht="78.75" hidden="1" outlineLevel="1" x14ac:dyDescent="0.25">
      <c r="A128" s="45" t="s">
        <v>34</v>
      </c>
      <c r="B128" s="19" t="s">
        <v>466</v>
      </c>
      <c r="C128" s="40" t="s">
        <v>99</v>
      </c>
      <c r="D128" s="16">
        <f t="shared" si="200"/>
        <v>20</v>
      </c>
      <c r="E128" s="18"/>
      <c r="F128" s="18">
        <v>20</v>
      </c>
      <c r="G128" s="18"/>
      <c r="H128" s="16">
        <f t="shared" si="198"/>
        <v>0</v>
      </c>
      <c r="I128" s="18"/>
      <c r="J128" s="18"/>
      <c r="K128" s="18"/>
      <c r="L128" s="16">
        <f t="shared" si="207"/>
        <v>0</v>
      </c>
      <c r="M128" s="18"/>
      <c r="N128" s="18"/>
      <c r="O128" s="18"/>
      <c r="P128" s="16">
        <f t="shared" si="208"/>
        <v>0</v>
      </c>
      <c r="Q128" s="18"/>
      <c r="R128" s="18"/>
      <c r="S128" s="18"/>
      <c r="T128" s="16">
        <f t="shared" si="209"/>
        <v>0</v>
      </c>
      <c r="U128" s="18"/>
      <c r="V128" s="18"/>
      <c r="W128" s="18"/>
      <c r="X128" s="16">
        <f t="shared" si="210"/>
        <v>0</v>
      </c>
      <c r="Y128" s="18"/>
      <c r="Z128" s="18"/>
      <c r="AA128" s="18"/>
      <c r="AB128" s="62"/>
      <c r="AC128" s="81"/>
      <c r="AD128" s="81"/>
    </row>
    <row r="129" spans="1:30" s="22" customFormat="1" ht="94.5" hidden="1" outlineLevel="1" x14ac:dyDescent="0.25">
      <c r="A129" s="45" t="s">
        <v>35</v>
      </c>
      <c r="B129" s="19" t="s">
        <v>129</v>
      </c>
      <c r="C129" s="40" t="s">
        <v>99</v>
      </c>
      <c r="D129" s="16">
        <f t="shared" si="200"/>
        <v>0</v>
      </c>
      <c r="E129" s="18"/>
      <c r="F129" s="18"/>
      <c r="G129" s="18"/>
      <c r="H129" s="16">
        <f t="shared" si="198"/>
        <v>0</v>
      </c>
      <c r="I129" s="18"/>
      <c r="J129" s="18"/>
      <c r="K129" s="18"/>
      <c r="L129" s="16">
        <f t="shared" si="207"/>
        <v>0</v>
      </c>
      <c r="M129" s="18"/>
      <c r="N129" s="18"/>
      <c r="O129" s="18"/>
      <c r="P129" s="16">
        <f t="shared" si="208"/>
        <v>0</v>
      </c>
      <c r="Q129" s="18"/>
      <c r="R129" s="18"/>
      <c r="S129" s="18"/>
      <c r="T129" s="16">
        <f t="shared" si="209"/>
        <v>0</v>
      </c>
      <c r="U129" s="18"/>
      <c r="V129" s="18"/>
      <c r="W129" s="18"/>
      <c r="X129" s="16">
        <f t="shared" si="210"/>
        <v>0</v>
      </c>
      <c r="Y129" s="18"/>
      <c r="Z129" s="18"/>
      <c r="AA129" s="18"/>
      <c r="AB129" s="62"/>
      <c r="AC129" s="81"/>
      <c r="AD129" s="81"/>
    </row>
    <row r="130" spans="1:30" s="22" customFormat="1" ht="31.5" hidden="1" outlineLevel="1" x14ac:dyDescent="0.25">
      <c r="A130" s="45" t="s">
        <v>73</v>
      </c>
      <c r="B130" s="19" t="s">
        <v>130</v>
      </c>
      <c r="C130" s="40" t="s">
        <v>99</v>
      </c>
      <c r="D130" s="16">
        <f t="shared" si="200"/>
        <v>67.2</v>
      </c>
      <c r="E130" s="18"/>
      <c r="F130" s="18">
        <v>67.2</v>
      </c>
      <c r="G130" s="18"/>
      <c r="H130" s="16">
        <f t="shared" si="198"/>
        <v>67.2</v>
      </c>
      <c r="I130" s="18"/>
      <c r="J130" s="18">
        <v>67.2</v>
      </c>
      <c r="K130" s="18"/>
      <c r="L130" s="16">
        <f t="shared" si="207"/>
        <v>0</v>
      </c>
      <c r="M130" s="18"/>
      <c r="N130" s="18"/>
      <c r="O130" s="18"/>
      <c r="P130" s="16">
        <f t="shared" si="208"/>
        <v>67.2</v>
      </c>
      <c r="Q130" s="18"/>
      <c r="R130" s="18">
        <v>67.2</v>
      </c>
      <c r="S130" s="18"/>
      <c r="T130" s="16">
        <f t="shared" si="209"/>
        <v>0</v>
      </c>
      <c r="U130" s="18"/>
      <c r="V130" s="18"/>
      <c r="W130" s="18"/>
      <c r="X130" s="16">
        <f t="shared" si="210"/>
        <v>0</v>
      </c>
      <c r="Y130" s="18"/>
      <c r="Z130" s="18"/>
      <c r="AA130" s="18"/>
      <c r="AB130" s="62"/>
      <c r="AC130" s="81"/>
      <c r="AD130" s="81"/>
    </row>
    <row r="131" spans="1:30" s="22" customFormat="1" ht="47.25" hidden="1" outlineLevel="1" x14ac:dyDescent="0.25">
      <c r="A131" s="45" t="s">
        <v>444</v>
      </c>
      <c r="B131" s="19" t="s">
        <v>499</v>
      </c>
      <c r="C131" s="40" t="s">
        <v>99</v>
      </c>
      <c r="D131" s="16">
        <f t="shared" ref="D131" si="211">SUM(E131:G131)</f>
        <v>1180</v>
      </c>
      <c r="E131" s="18"/>
      <c r="F131" s="18">
        <v>1180</v>
      </c>
      <c r="G131" s="18"/>
      <c r="H131" s="16">
        <f t="shared" si="198"/>
        <v>1180</v>
      </c>
      <c r="I131" s="18"/>
      <c r="J131" s="18">
        <v>1180</v>
      </c>
      <c r="K131" s="18"/>
      <c r="L131" s="16">
        <f t="shared" si="207"/>
        <v>0</v>
      </c>
      <c r="M131" s="18"/>
      <c r="N131" s="18"/>
      <c r="O131" s="18"/>
      <c r="P131" s="16">
        <f t="shared" si="208"/>
        <v>1180</v>
      </c>
      <c r="Q131" s="18"/>
      <c r="R131" s="18">
        <v>1180</v>
      </c>
      <c r="S131" s="18"/>
      <c r="T131" s="16">
        <f t="shared" si="209"/>
        <v>0</v>
      </c>
      <c r="U131" s="18"/>
      <c r="V131" s="18"/>
      <c r="W131" s="18"/>
      <c r="X131" s="16">
        <f t="shared" si="210"/>
        <v>0</v>
      </c>
      <c r="Y131" s="18"/>
      <c r="Z131" s="18"/>
      <c r="AA131" s="18"/>
      <c r="AB131" s="62"/>
      <c r="AC131" s="81"/>
      <c r="AD131" s="81"/>
    </row>
    <row r="132" spans="1:30" s="22" customFormat="1" ht="47.25" hidden="1" outlineLevel="1" x14ac:dyDescent="0.25">
      <c r="A132" s="45"/>
      <c r="B132" s="19" t="s">
        <v>131</v>
      </c>
      <c r="C132" s="40"/>
      <c r="D132" s="16">
        <f t="shared" si="200"/>
        <v>5350</v>
      </c>
      <c r="E132" s="17">
        <f>E133</f>
        <v>0</v>
      </c>
      <c r="F132" s="17">
        <f t="shared" ref="F132:G132" si="212">F133</f>
        <v>0</v>
      </c>
      <c r="G132" s="17">
        <f t="shared" si="212"/>
        <v>5350</v>
      </c>
      <c r="H132" s="16">
        <f t="shared" si="198"/>
        <v>1350</v>
      </c>
      <c r="I132" s="17">
        <f>I133</f>
        <v>0</v>
      </c>
      <c r="J132" s="17">
        <f t="shared" ref="J132:K132" si="213">J133</f>
        <v>0</v>
      </c>
      <c r="K132" s="17">
        <f t="shared" si="213"/>
        <v>1350</v>
      </c>
      <c r="L132" s="16">
        <f t="shared" si="207"/>
        <v>0</v>
      </c>
      <c r="M132" s="17">
        <f>M133</f>
        <v>0</v>
      </c>
      <c r="N132" s="17">
        <f t="shared" ref="N132:O132" si="214">N133</f>
        <v>0</v>
      </c>
      <c r="O132" s="17">
        <f t="shared" si="214"/>
        <v>0</v>
      </c>
      <c r="P132" s="16">
        <f t="shared" si="208"/>
        <v>1350</v>
      </c>
      <c r="Q132" s="17">
        <f>Q133</f>
        <v>0</v>
      </c>
      <c r="R132" s="17">
        <f t="shared" ref="R132:S132" si="215">R133</f>
        <v>0</v>
      </c>
      <c r="S132" s="17">
        <f t="shared" si="215"/>
        <v>1350</v>
      </c>
      <c r="T132" s="16">
        <f t="shared" si="209"/>
        <v>0</v>
      </c>
      <c r="U132" s="17">
        <f>U133</f>
        <v>0</v>
      </c>
      <c r="V132" s="17">
        <f t="shared" ref="V132:W132" si="216">V133</f>
        <v>0</v>
      </c>
      <c r="W132" s="17">
        <f t="shared" si="216"/>
        <v>0</v>
      </c>
      <c r="X132" s="16">
        <f t="shared" si="210"/>
        <v>0</v>
      </c>
      <c r="Y132" s="17">
        <f>Y133</f>
        <v>0</v>
      </c>
      <c r="Z132" s="17">
        <f t="shared" ref="Z132:AA132" si="217">Z133</f>
        <v>0</v>
      </c>
      <c r="AA132" s="17">
        <f t="shared" si="217"/>
        <v>0</v>
      </c>
      <c r="AB132" s="62"/>
      <c r="AC132" s="81"/>
      <c r="AD132" s="81"/>
    </row>
    <row r="133" spans="1:30" s="22" customFormat="1" ht="78.75" hidden="1" outlineLevel="1" x14ac:dyDescent="0.25">
      <c r="A133" s="45" t="s">
        <v>132</v>
      </c>
      <c r="B133" s="19" t="s">
        <v>467</v>
      </c>
      <c r="C133" s="40"/>
      <c r="D133" s="16">
        <f t="shared" si="200"/>
        <v>5350</v>
      </c>
      <c r="E133" s="17">
        <f t="shared" ref="E133:G133" si="218">SUM(E134,E135,E136,E137)</f>
        <v>0</v>
      </c>
      <c r="F133" s="17">
        <f t="shared" si="218"/>
        <v>0</v>
      </c>
      <c r="G133" s="17">
        <f t="shared" si="218"/>
        <v>5350</v>
      </c>
      <c r="H133" s="16">
        <f t="shared" si="198"/>
        <v>1350</v>
      </c>
      <c r="I133" s="17">
        <f t="shared" ref="I133:K133" si="219">SUM(I134,I135,I136,I137)</f>
        <v>0</v>
      </c>
      <c r="J133" s="17">
        <f t="shared" si="219"/>
        <v>0</v>
      </c>
      <c r="K133" s="17">
        <f t="shared" si="219"/>
        <v>1350</v>
      </c>
      <c r="L133" s="16">
        <f t="shared" si="207"/>
        <v>0</v>
      </c>
      <c r="M133" s="17">
        <f t="shared" ref="M133:O133" si="220">SUM(M134,M135,M136,M137)</f>
        <v>0</v>
      </c>
      <c r="N133" s="17">
        <f t="shared" si="220"/>
        <v>0</v>
      </c>
      <c r="O133" s="17">
        <f t="shared" si="220"/>
        <v>0</v>
      </c>
      <c r="P133" s="16">
        <f t="shared" si="208"/>
        <v>1350</v>
      </c>
      <c r="Q133" s="17">
        <f t="shared" ref="Q133:S133" si="221">SUM(Q134,Q135,Q136,Q137)</f>
        <v>0</v>
      </c>
      <c r="R133" s="17">
        <f t="shared" si="221"/>
        <v>0</v>
      </c>
      <c r="S133" s="17">
        <f t="shared" si="221"/>
        <v>1350</v>
      </c>
      <c r="T133" s="16">
        <f t="shared" si="209"/>
        <v>0</v>
      </c>
      <c r="U133" s="17">
        <f t="shared" ref="U133:W133" si="222">SUM(U134,U135,U136,U137)</f>
        <v>0</v>
      </c>
      <c r="V133" s="17">
        <f t="shared" si="222"/>
        <v>0</v>
      </c>
      <c r="W133" s="17">
        <f t="shared" si="222"/>
        <v>0</v>
      </c>
      <c r="X133" s="16">
        <f t="shared" si="210"/>
        <v>0</v>
      </c>
      <c r="Y133" s="17">
        <f t="shared" ref="Y133:AA133" si="223">SUM(Y134,Y135,Y136,Y137)</f>
        <v>0</v>
      </c>
      <c r="Z133" s="17">
        <f t="shared" si="223"/>
        <v>0</v>
      </c>
      <c r="AA133" s="17">
        <f t="shared" si="223"/>
        <v>0</v>
      </c>
      <c r="AB133" s="62"/>
      <c r="AC133" s="81"/>
      <c r="AD133" s="81"/>
    </row>
    <row r="134" spans="1:30" s="22" customFormat="1" ht="94.5" hidden="1" outlineLevel="1" x14ac:dyDescent="0.25">
      <c r="A134" s="45" t="s">
        <v>133</v>
      </c>
      <c r="B134" s="19" t="s">
        <v>485</v>
      </c>
      <c r="C134" s="40" t="s">
        <v>705</v>
      </c>
      <c r="D134" s="16">
        <f t="shared" si="200"/>
        <v>800</v>
      </c>
      <c r="E134" s="18"/>
      <c r="F134" s="18"/>
      <c r="G134" s="18">
        <v>800</v>
      </c>
      <c r="H134" s="16">
        <f t="shared" si="198"/>
        <v>600</v>
      </c>
      <c r="I134" s="18"/>
      <c r="J134" s="18"/>
      <c r="K134" s="18">
        <v>600</v>
      </c>
      <c r="L134" s="16">
        <f t="shared" si="207"/>
        <v>0</v>
      </c>
      <c r="M134" s="18"/>
      <c r="N134" s="18"/>
      <c r="O134" s="18"/>
      <c r="P134" s="16">
        <f t="shared" si="208"/>
        <v>600</v>
      </c>
      <c r="Q134" s="18"/>
      <c r="R134" s="18"/>
      <c r="S134" s="18">
        <v>600</v>
      </c>
      <c r="T134" s="16">
        <f t="shared" si="209"/>
        <v>0</v>
      </c>
      <c r="U134" s="18"/>
      <c r="V134" s="18"/>
      <c r="W134" s="18"/>
      <c r="X134" s="16">
        <f t="shared" si="210"/>
        <v>0</v>
      </c>
      <c r="Y134" s="18"/>
      <c r="Z134" s="18"/>
      <c r="AA134" s="18"/>
      <c r="AB134" s="62"/>
      <c r="AC134" s="81"/>
      <c r="AD134" s="81"/>
    </row>
    <row r="135" spans="1:30" s="22" customFormat="1" ht="78.75" hidden="1" outlineLevel="1" x14ac:dyDescent="0.25">
      <c r="A135" s="45" t="s">
        <v>55</v>
      </c>
      <c r="B135" s="19" t="s">
        <v>134</v>
      </c>
      <c r="C135" s="40" t="s">
        <v>135</v>
      </c>
      <c r="D135" s="16">
        <f t="shared" si="200"/>
        <v>4400</v>
      </c>
      <c r="E135" s="18"/>
      <c r="F135" s="18"/>
      <c r="G135" s="18">
        <v>4400</v>
      </c>
      <c r="H135" s="16">
        <f t="shared" si="198"/>
        <v>600</v>
      </c>
      <c r="I135" s="18"/>
      <c r="J135" s="18">
        <v>0</v>
      </c>
      <c r="K135" s="18">
        <v>600</v>
      </c>
      <c r="L135" s="16">
        <f t="shared" si="207"/>
        <v>0</v>
      </c>
      <c r="M135" s="18"/>
      <c r="N135" s="18"/>
      <c r="O135" s="18"/>
      <c r="P135" s="16">
        <f t="shared" si="208"/>
        <v>600</v>
      </c>
      <c r="Q135" s="18"/>
      <c r="R135" s="18"/>
      <c r="S135" s="18">
        <v>600</v>
      </c>
      <c r="T135" s="16">
        <f t="shared" si="209"/>
        <v>0</v>
      </c>
      <c r="U135" s="18"/>
      <c r="V135" s="18"/>
      <c r="W135" s="18"/>
      <c r="X135" s="16">
        <f t="shared" si="210"/>
        <v>0</v>
      </c>
      <c r="Y135" s="18"/>
      <c r="Z135" s="18"/>
      <c r="AA135" s="18"/>
      <c r="AB135" s="62"/>
      <c r="AC135" s="81"/>
      <c r="AD135" s="81"/>
    </row>
    <row r="136" spans="1:30" s="22" customFormat="1" ht="94.5" hidden="1" outlineLevel="1" x14ac:dyDescent="0.25">
      <c r="A136" s="45" t="s">
        <v>136</v>
      </c>
      <c r="B136" s="19" t="s">
        <v>468</v>
      </c>
      <c r="C136" s="40" t="s">
        <v>137</v>
      </c>
      <c r="D136" s="16">
        <f t="shared" si="200"/>
        <v>150</v>
      </c>
      <c r="E136" s="18"/>
      <c r="F136" s="18"/>
      <c r="G136" s="18">
        <v>150</v>
      </c>
      <c r="H136" s="16">
        <f t="shared" si="198"/>
        <v>150</v>
      </c>
      <c r="I136" s="18"/>
      <c r="J136" s="18"/>
      <c r="K136" s="18">
        <v>150</v>
      </c>
      <c r="L136" s="16">
        <f t="shared" si="207"/>
        <v>0</v>
      </c>
      <c r="M136" s="18"/>
      <c r="N136" s="18"/>
      <c r="O136" s="18"/>
      <c r="P136" s="16">
        <f t="shared" si="208"/>
        <v>150</v>
      </c>
      <c r="Q136" s="18"/>
      <c r="R136" s="18"/>
      <c r="S136" s="18">
        <v>150</v>
      </c>
      <c r="T136" s="16">
        <f t="shared" si="209"/>
        <v>0</v>
      </c>
      <c r="U136" s="18"/>
      <c r="V136" s="18"/>
      <c r="W136" s="18"/>
      <c r="X136" s="16">
        <f t="shared" si="210"/>
        <v>0</v>
      </c>
      <c r="Y136" s="18"/>
      <c r="Z136" s="18"/>
      <c r="AA136" s="18"/>
      <c r="AB136" s="62"/>
      <c r="AC136" s="81"/>
      <c r="AD136" s="81"/>
    </row>
    <row r="137" spans="1:30" s="22" customFormat="1" ht="47.25" hidden="1" outlineLevel="1" x14ac:dyDescent="0.25">
      <c r="A137" s="45" t="s">
        <v>44</v>
      </c>
      <c r="B137" s="13" t="s">
        <v>138</v>
      </c>
      <c r="C137" s="40" t="s">
        <v>139</v>
      </c>
      <c r="D137" s="16">
        <f t="shared" si="200"/>
        <v>0</v>
      </c>
      <c r="E137" s="18"/>
      <c r="F137" s="18"/>
      <c r="G137" s="18"/>
      <c r="H137" s="16">
        <f t="shared" si="198"/>
        <v>0</v>
      </c>
      <c r="I137" s="18"/>
      <c r="J137" s="18"/>
      <c r="K137" s="18"/>
      <c r="L137" s="16">
        <f t="shared" si="207"/>
        <v>0</v>
      </c>
      <c r="M137" s="18"/>
      <c r="N137" s="18"/>
      <c r="O137" s="18"/>
      <c r="P137" s="16">
        <f t="shared" si="208"/>
        <v>0</v>
      </c>
      <c r="Q137" s="18"/>
      <c r="R137" s="18"/>
      <c r="S137" s="18"/>
      <c r="T137" s="16">
        <f t="shared" si="209"/>
        <v>0</v>
      </c>
      <c r="U137" s="18"/>
      <c r="V137" s="18"/>
      <c r="W137" s="18"/>
      <c r="X137" s="16">
        <f t="shared" si="210"/>
        <v>0</v>
      </c>
      <c r="Y137" s="18"/>
      <c r="Z137" s="18"/>
      <c r="AA137" s="18"/>
      <c r="AB137" s="62"/>
      <c r="AC137" s="81"/>
      <c r="AD137" s="81"/>
    </row>
    <row r="138" spans="1:30" s="22" customFormat="1" ht="78.75" hidden="1" outlineLevel="1" x14ac:dyDescent="0.25">
      <c r="A138" s="45"/>
      <c r="B138" s="19" t="s">
        <v>469</v>
      </c>
      <c r="C138" s="40"/>
      <c r="D138" s="16">
        <f t="shared" si="200"/>
        <v>100</v>
      </c>
      <c r="E138" s="17">
        <f>E139</f>
        <v>0</v>
      </c>
      <c r="F138" s="17">
        <f t="shared" ref="F138:G138" si="224">F139</f>
        <v>0</v>
      </c>
      <c r="G138" s="17">
        <f t="shared" si="224"/>
        <v>100</v>
      </c>
      <c r="H138" s="16">
        <f t="shared" si="198"/>
        <v>100</v>
      </c>
      <c r="I138" s="17">
        <f>I139</f>
        <v>0</v>
      </c>
      <c r="J138" s="17">
        <f>J139</f>
        <v>0</v>
      </c>
      <c r="K138" s="17">
        <f t="shared" ref="K138" si="225">K139</f>
        <v>100</v>
      </c>
      <c r="L138" s="16">
        <f t="shared" si="207"/>
        <v>0</v>
      </c>
      <c r="M138" s="18">
        <f>M139</f>
        <v>0</v>
      </c>
      <c r="N138" s="18">
        <f>N139</f>
        <v>0</v>
      </c>
      <c r="O138" s="18">
        <f t="shared" ref="O138" si="226">O139</f>
        <v>0</v>
      </c>
      <c r="P138" s="16">
        <f t="shared" si="208"/>
        <v>100</v>
      </c>
      <c r="Q138" s="17">
        <f>Q139</f>
        <v>0</v>
      </c>
      <c r="R138" s="17">
        <f>R139</f>
        <v>0</v>
      </c>
      <c r="S138" s="17">
        <f t="shared" ref="S138" si="227">S139</f>
        <v>100</v>
      </c>
      <c r="T138" s="16">
        <f t="shared" si="209"/>
        <v>0</v>
      </c>
      <c r="U138" s="18">
        <f>U139</f>
        <v>0</v>
      </c>
      <c r="V138" s="18">
        <f>V139</f>
        <v>0</v>
      </c>
      <c r="W138" s="18">
        <f t="shared" ref="W138" si="228">W139</f>
        <v>0</v>
      </c>
      <c r="X138" s="16">
        <f t="shared" si="210"/>
        <v>0</v>
      </c>
      <c r="Y138" s="18">
        <f>Y139</f>
        <v>0</v>
      </c>
      <c r="Z138" s="18">
        <f>Z139</f>
        <v>0</v>
      </c>
      <c r="AA138" s="18">
        <f t="shared" ref="AA138" si="229">AA139</f>
        <v>0</v>
      </c>
      <c r="AB138" s="62"/>
      <c r="AC138" s="81"/>
      <c r="AD138" s="81"/>
    </row>
    <row r="139" spans="1:30" s="22" customFormat="1" ht="31.5" hidden="1" outlineLevel="1" x14ac:dyDescent="0.25">
      <c r="A139" s="45" t="s">
        <v>14</v>
      </c>
      <c r="B139" s="19" t="s">
        <v>140</v>
      </c>
      <c r="C139" s="40"/>
      <c r="D139" s="16">
        <f t="shared" si="200"/>
        <v>100</v>
      </c>
      <c r="E139" s="17">
        <f>SUM(E140:E145)</f>
        <v>0</v>
      </c>
      <c r="F139" s="17">
        <f>SUM(F140:F145)</f>
        <v>0</v>
      </c>
      <c r="G139" s="17">
        <f>SUM(G140:G145)</f>
        <v>100</v>
      </c>
      <c r="H139" s="16">
        <f t="shared" si="198"/>
        <v>100</v>
      </c>
      <c r="I139" s="17">
        <f>SUM(I140:I145)</f>
        <v>0</v>
      </c>
      <c r="J139" s="17">
        <f>SUM(J140:J145)</f>
        <v>0</v>
      </c>
      <c r="K139" s="17">
        <f>SUM(K140:K145)</f>
        <v>100</v>
      </c>
      <c r="L139" s="16">
        <f t="shared" si="207"/>
        <v>0</v>
      </c>
      <c r="M139" s="18">
        <f>SUM(M140:M145)</f>
        <v>0</v>
      </c>
      <c r="N139" s="18">
        <f>SUM(N140:N145)</f>
        <v>0</v>
      </c>
      <c r="O139" s="18">
        <f>SUM(O140:O145)</f>
        <v>0</v>
      </c>
      <c r="P139" s="16">
        <f t="shared" si="208"/>
        <v>100</v>
      </c>
      <c r="Q139" s="17">
        <f>SUM(Q140:Q145)</f>
        <v>0</v>
      </c>
      <c r="R139" s="17">
        <f>SUM(R140:R145)</f>
        <v>0</v>
      </c>
      <c r="S139" s="17">
        <f>SUM(S140:S145)</f>
        <v>100</v>
      </c>
      <c r="T139" s="16">
        <f t="shared" si="209"/>
        <v>0</v>
      </c>
      <c r="U139" s="18">
        <f>SUM(U140:U145)</f>
        <v>0</v>
      </c>
      <c r="V139" s="18">
        <f>SUM(V140:V145)</f>
        <v>0</v>
      </c>
      <c r="W139" s="18">
        <f>SUM(W140:W145)</f>
        <v>0</v>
      </c>
      <c r="X139" s="16">
        <f t="shared" si="210"/>
        <v>0</v>
      </c>
      <c r="Y139" s="18">
        <f>SUM(Y140:Y145)</f>
        <v>0</v>
      </c>
      <c r="Z139" s="18">
        <f>SUM(Z140:Z145)</f>
        <v>0</v>
      </c>
      <c r="AA139" s="18">
        <f>SUM(AA140:AA145)</f>
        <v>0</v>
      </c>
      <c r="AB139" s="62"/>
      <c r="AC139" s="81"/>
      <c r="AD139" s="81"/>
    </row>
    <row r="140" spans="1:30" s="22" customFormat="1" ht="63" hidden="1" outlineLevel="1" x14ac:dyDescent="0.25">
      <c r="A140" s="45" t="s">
        <v>82</v>
      </c>
      <c r="B140" s="19" t="s">
        <v>141</v>
      </c>
      <c r="C140" s="40" t="s">
        <v>142</v>
      </c>
      <c r="D140" s="16">
        <f t="shared" si="200"/>
        <v>0</v>
      </c>
      <c r="E140" s="18"/>
      <c r="F140" s="18"/>
      <c r="G140" s="18"/>
      <c r="H140" s="16">
        <f t="shared" si="198"/>
        <v>0</v>
      </c>
      <c r="I140" s="18"/>
      <c r="J140" s="18"/>
      <c r="K140" s="18"/>
      <c r="L140" s="16">
        <f t="shared" si="207"/>
        <v>0</v>
      </c>
      <c r="M140" s="18"/>
      <c r="N140" s="18"/>
      <c r="O140" s="18"/>
      <c r="P140" s="16">
        <f t="shared" si="208"/>
        <v>0</v>
      </c>
      <c r="Q140" s="18"/>
      <c r="R140" s="18"/>
      <c r="S140" s="18"/>
      <c r="T140" s="16">
        <f t="shared" si="209"/>
        <v>0</v>
      </c>
      <c r="U140" s="18"/>
      <c r="V140" s="18"/>
      <c r="W140" s="18"/>
      <c r="X140" s="16">
        <f t="shared" si="210"/>
        <v>0</v>
      </c>
      <c r="Y140" s="18"/>
      <c r="Z140" s="18"/>
      <c r="AA140" s="18"/>
      <c r="AB140" s="62"/>
      <c r="AC140" s="81"/>
      <c r="AD140" s="81"/>
    </row>
    <row r="141" spans="1:30" s="22" customFormat="1" ht="63" hidden="1" outlineLevel="1" x14ac:dyDescent="0.25">
      <c r="A141" s="45" t="s">
        <v>143</v>
      </c>
      <c r="B141" s="19" t="s">
        <v>144</v>
      </c>
      <c r="C141" s="40" t="s">
        <v>145</v>
      </c>
      <c r="D141" s="16">
        <f t="shared" si="200"/>
        <v>0</v>
      </c>
      <c r="E141" s="18"/>
      <c r="F141" s="18"/>
      <c r="G141" s="18"/>
      <c r="H141" s="16">
        <f t="shared" si="198"/>
        <v>0</v>
      </c>
      <c r="I141" s="18"/>
      <c r="J141" s="18"/>
      <c r="K141" s="18"/>
      <c r="L141" s="16">
        <f t="shared" si="207"/>
        <v>0</v>
      </c>
      <c r="M141" s="18"/>
      <c r="N141" s="18"/>
      <c r="O141" s="18"/>
      <c r="P141" s="16">
        <f t="shared" si="208"/>
        <v>0</v>
      </c>
      <c r="Q141" s="18"/>
      <c r="R141" s="18"/>
      <c r="S141" s="18"/>
      <c r="T141" s="16">
        <f t="shared" si="209"/>
        <v>0</v>
      </c>
      <c r="U141" s="18"/>
      <c r="V141" s="18"/>
      <c r="W141" s="18"/>
      <c r="X141" s="16">
        <f t="shared" si="210"/>
        <v>0</v>
      </c>
      <c r="Y141" s="18"/>
      <c r="Z141" s="18"/>
      <c r="AA141" s="18"/>
      <c r="AB141" s="62"/>
      <c r="AC141" s="81"/>
      <c r="AD141" s="81"/>
    </row>
    <row r="142" spans="1:30" s="22" customFormat="1" ht="47.25" hidden="1" outlineLevel="1" x14ac:dyDescent="0.25">
      <c r="A142" s="45" t="s">
        <v>146</v>
      </c>
      <c r="B142" s="19" t="s">
        <v>147</v>
      </c>
      <c r="C142" s="40" t="s">
        <v>99</v>
      </c>
      <c r="D142" s="16">
        <f t="shared" si="200"/>
        <v>100</v>
      </c>
      <c r="E142" s="18"/>
      <c r="F142" s="18"/>
      <c r="G142" s="18">
        <v>100</v>
      </c>
      <c r="H142" s="16">
        <f t="shared" si="198"/>
        <v>100</v>
      </c>
      <c r="I142" s="18"/>
      <c r="J142" s="18"/>
      <c r="K142" s="18">
        <v>100</v>
      </c>
      <c r="L142" s="16">
        <f t="shared" si="207"/>
        <v>0</v>
      </c>
      <c r="M142" s="18"/>
      <c r="N142" s="18"/>
      <c r="O142" s="18"/>
      <c r="P142" s="16">
        <f t="shared" si="208"/>
        <v>100</v>
      </c>
      <c r="Q142" s="18"/>
      <c r="R142" s="18"/>
      <c r="S142" s="18">
        <v>100</v>
      </c>
      <c r="T142" s="16">
        <f t="shared" si="209"/>
        <v>0</v>
      </c>
      <c r="U142" s="18"/>
      <c r="V142" s="18"/>
      <c r="W142" s="18"/>
      <c r="X142" s="16">
        <f t="shared" si="210"/>
        <v>0</v>
      </c>
      <c r="Y142" s="18"/>
      <c r="Z142" s="18"/>
      <c r="AA142" s="18"/>
      <c r="AB142" s="62"/>
      <c r="AC142" s="81"/>
      <c r="AD142" s="81"/>
    </row>
    <row r="143" spans="1:30" s="22" customFormat="1" ht="31.5" hidden="1" outlineLevel="1" x14ac:dyDescent="0.25">
      <c r="A143" s="45" t="s">
        <v>148</v>
      </c>
      <c r="B143" s="19" t="s">
        <v>905</v>
      </c>
      <c r="C143" s="40" t="s">
        <v>908</v>
      </c>
      <c r="D143" s="16">
        <f t="shared" si="200"/>
        <v>0</v>
      </c>
      <c r="E143" s="18"/>
      <c r="F143" s="18"/>
      <c r="G143" s="18"/>
      <c r="H143" s="16">
        <f t="shared" si="198"/>
        <v>0</v>
      </c>
      <c r="I143" s="18"/>
      <c r="J143" s="18"/>
      <c r="K143" s="18"/>
      <c r="L143" s="16">
        <f t="shared" si="207"/>
        <v>0</v>
      </c>
      <c r="M143" s="18"/>
      <c r="N143" s="18"/>
      <c r="O143" s="18"/>
      <c r="P143" s="16">
        <f t="shared" si="208"/>
        <v>0</v>
      </c>
      <c r="Q143" s="18"/>
      <c r="R143" s="18"/>
      <c r="S143" s="18"/>
      <c r="T143" s="16">
        <f t="shared" si="209"/>
        <v>0</v>
      </c>
      <c r="U143" s="18"/>
      <c r="V143" s="18"/>
      <c r="W143" s="18"/>
      <c r="X143" s="16">
        <f t="shared" si="210"/>
        <v>0</v>
      </c>
      <c r="Y143" s="18"/>
      <c r="Z143" s="18"/>
      <c r="AA143" s="18"/>
      <c r="AB143" s="62"/>
      <c r="AC143" s="81"/>
      <c r="AD143" s="81"/>
    </row>
    <row r="144" spans="1:30" s="22" customFormat="1" ht="31.5" hidden="1" outlineLevel="1" x14ac:dyDescent="0.25">
      <c r="A144" s="45" t="s">
        <v>906</v>
      </c>
      <c r="B144" s="19" t="s">
        <v>149</v>
      </c>
      <c r="C144" s="40" t="s">
        <v>908</v>
      </c>
      <c r="D144" s="16"/>
      <c r="E144" s="18"/>
      <c r="F144" s="18"/>
      <c r="G144" s="18"/>
      <c r="H144" s="16">
        <f t="shared" si="198"/>
        <v>0</v>
      </c>
      <c r="I144" s="18"/>
      <c r="J144" s="18"/>
      <c r="K144" s="18"/>
      <c r="L144" s="16">
        <f t="shared" si="207"/>
        <v>0</v>
      </c>
      <c r="M144" s="18"/>
      <c r="N144" s="18"/>
      <c r="O144" s="18"/>
      <c r="P144" s="16">
        <f t="shared" si="208"/>
        <v>0</v>
      </c>
      <c r="Q144" s="18"/>
      <c r="R144" s="18"/>
      <c r="S144" s="18"/>
      <c r="T144" s="16">
        <f t="shared" si="209"/>
        <v>0</v>
      </c>
      <c r="U144" s="18"/>
      <c r="V144" s="18"/>
      <c r="W144" s="18"/>
      <c r="X144" s="16">
        <f t="shared" si="210"/>
        <v>0</v>
      </c>
      <c r="Y144" s="18"/>
      <c r="Z144" s="18"/>
      <c r="AA144" s="18"/>
      <c r="AB144" s="62"/>
      <c r="AC144" s="81"/>
      <c r="AD144" s="81"/>
    </row>
    <row r="145" spans="1:30" s="22" customFormat="1" ht="31.5" hidden="1" outlineLevel="1" x14ac:dyDescent="0.25">
      <c r="A145" s="45" t="s">
        <v>907</v>
      </c>
      <c r="B145" s="19" t="s">
        <v>909</v>
      </c>
      <c r="C145" s="40" t="s">
        <v>908</v>
      </c>
      <c r="D145" s="16">
        <f t="shared" si="200"/>
        <v>0</v>
      </c>
      <c r="E145" s="18"/>
      <c r="F145" s="18"/>
      <c r="G145" s="18"/>
      <c r="H145" s="16">
        <f t="shared" si="198"/>
        <v>0</v>
      </c>
      <c r="I145" s="18"/>
      <c r="J145" s="18"/>
      <c r="K145" s="18"/>
      <c r="L145" s="16">
        <f t="shared" si="207"/>
        <v>0</v>
      </c>
      <c r="M145" s="18"/>
      <c r="N145" s="18"/>
      <c r="O145" s="18"/>
      <c r="P145" s="16">
        <f t="shared" si="208"/>
        <v>0</v>
      </c>
      <c r="Q145" s="18"/>
      <c r="R145" s="18"/>
      <c r="S145" s="18"/>
      <c r="T145" s="16">
        <f t="shared" si="209"/>
        <v>0</v>
      </c>
      <c r="U145" s="18"/>
      <c r="V145" s="18"/>
      <c r="W145" s="18"/>
      <c r="X145" s="16">
        <f t="shared" si="210"/>
        <v>0</v>
      </c>
      <c r="Y145" s="18"/>
      <c r="Z145" s="18"/>
      <c r="AA145" s="18"/>
      <c r="AB145" s="62"/>
      <c r="AC145" s="81"/>
      <c r="AD145" s="81"/>
    </row>
    <row r="146" spans="1:30" s="22" customFormat="1" ht="63" hidden="1" outlineLevel="1" x14ac:dyDescent="0.25">
      <c r="A146" s="45"/>
      <c r="B146" s="19" t="s">
        <v>150</v>
      </c>
      <c r="C146" s="40"/>
      <c r="D146" s="16">
        <f t="shared" si="200"/>
        <v>0</v>
      </c>
      <c r="E146" s="17">
        <f>SUM(E147:E148)</f>
        <v>0</v>
      </c>
      <c r="F146" s="17">
        <f>SUM(F147:F148)</f>
        <v>0</v>
      </c>
      <c r="G146" s="17">
        <f>SUM(G147:G148)</f>
        <v>0</v>
      </c>
      <c r="H146" s="16">
        <f t="shared" si="198"/>
        <v>0</v>
      </c>
      <c r="I146" s="17">
        <f>SUM(I147:I148)</f>
        <v>0</v>
      </c>
      <c r="J146" s="17">
        <f t="shared" ref="J146:K146" si="230">SUM(J147:J148)</f>
        <v>0</v>
      </c>
      <c r="K146" s="17">
        <f t="shared" si="230"/>
        <v>0</v>
      </c>
      <c r="L146" s="16">
        <f t="shared" si="207"/>
        <v>0</v>
      </c>
      <c r="M146" s="17">
        <f>SUM(M147:M148)</f>
        <v>0</v>
      </c>
      <c r="N146" s="17">
        <f t="shared" ref="N146:O146" si="231">SUM(N147:N148)</f>
        <v>0</v>
      </c>
      <c r="O146" s="17">
        <f t="shared" si="231"/>
        <v>0</v>
      </c>
      <c r="P146" s="16">
        <f t="shared" si="208"/>
        <v>0</v>
      </c>
      <c r="Q146" s="17">
        <f>SUM(Q147:Q148)</f>
        <v>0</v>
      </c>
      <c r="R146" s="17">
        <f t="shared" ref="R146:S146" si="232">SUM(R147:R148)</f>
        <v>0</v>
      </c>
      <c r="S146" s="17">
        <f t="shared" si="232"/>
        <v>0</v>
      </c>
      <c r="T146" s="16">
        <f t="shared" si="209"/>
        <v>0</v>
      </c>
      <c r="U146" s="17">
        <f>SUM(U147:U148)</f>
        <v>0</v>
      </c>
      <c r="V146" s="17">
        <f t="shared" ref="V146:W146" si="233">SUM(V147:V148)</f>
        <v>0</v>
      </c>
      <c r="W146" s="17">
        <f t="shared" si="233"/>
        <v>0</v>
      </c>
      <c r="X146" s="16">
        <f t="shared" si="210"/>
        <v>0</v>
      </c>
      <c r="Y146" s="17">
        <f>SUM(Y147:Y148)</f>
        <v>0</v>
      </c>
      <c r="Z146" s="17">
        <f t="shared" ref="Z146:AA146" si="234">SUM(Z147:Z148)</f>
        <v>0</v>
      </c>
      <c r="AA146" s="17">
        <f t="shared" si="234"/>
        <v>0</v>
      </c>
      <c r="AB146" s="62"/>
      <c r="AC146" s="81"/>
      <c r="AD146" s="81"/>
    </row>
    <row r="147" spans="1:30" s="22" customFormat="1" ht="63" hidden="1" outlineLevel="1" x14ac:dyDescent="0.25">
      <c r="A147" s="45" t="s">
        <v>16</v>
      </c>
      <c r="B147" s="19" t="s">
        <v>470</v>
      </c>
      <c r="C147" s="40" t="s">
        <v>151</v>
      </c>
      <c r="D147" s="16">
        <f t="shared" ref="D147:D148" si="235">SUM(E147:G147)</f>
        <v>0</v>
      </c>
      <c r="E147" s="18"/>
      <c r="F147" s="18"/>
      <c r="G147" s="18"/>
      <c r="H147" s="16">
        <f t="shared" si="198"/>
        <v>0</v>
      </c>
      <c r="I147" s="18"/>
      <c r="J147" s="18"/>
      <c r="K147" s="18"/>
      <c r="L147" s="16">
        <f>SUM(M147:O147)</f>
        <v>0</v>
      </c>
      <c r="M147" s="18"/>
      <c r="N147" s="18"/>
      <c r="O147" s="18"/>
      <c r="P147" s="16">
        <f t="shared" si="208"/>
        <v>0</v>
      </c>
      <c r="Q147" s="18"/>
      <c r="R147" s="18"/>
      <c r="S147" s="18"/>
      <c r="T147" s="16">
        <f>SUM(U147:W147)</f>
        <v>0</v>
      </c>
      <c r="U147" s="18"/>
      <c r="V147" s="18"/>
      <c r="W147" s="18"/>
      <c r="X147" s="16">
        <f>SUM(Y147:AA147)</f>
        <v>0</v>
      </c>
      <c r="Y147" s="18"/>
      <c r="Z147" s="18"/>
      <c r="AA147" s="18"/>
      <c r="AB147" s="62"/>
      <c r="AC147" s="81"/>
      <c r="AD147" s="81"/>
    </row>
    <row r="148" spans="1:30" s="22" customFormat="1" ht="78.75" hidden="1" outlineLevel="1" x14ac:dyDescent="0.25">
      <c r="A148" s="45" t="s">
        <v>17</v>
      </c>
      <c r="B148" s="19" t="s">
        <v>153</v>
      </c>
      <c r="C148" s="40" t="s">
        <v>706</v>
      </c>
      <c r="D148" s="16">
        <f t="shared" si="235"/>
        <v>0</v>
      </c>
      <c r="E148" s="18"/>
      <c r="F148" s="18"/>
      <c r="G148" s="18"/>
      <c r="H148" s="16">
        <f t="shared" si="198"/>
        <v>0</v>
      </c>
      <c r="I148" s="18"/>
      <c r="J148" s="18"/>
      <c r="K148" s="18"/>
      <c r="L148" s="16">
        <f t="shared" si="207"/>
        <v>0</v>
      </c>
      <c r="M148" s="18"/>
      <c r="N148" s="18"/>
      <c r="O148" s="18"/>
      <c r="P148" s="16">
        <f t="shared" si="208"/>
        <v>0</v>
      </c>
      <c r="Q148" s="18"/>
      <c r="R148" s="18"/>
      <c r="S148" s="18"/>
      <c r="T148" s="16">
        <f t="shared" ref="T148" si="236">SUM(U148:W148)</f>
        <v>0</v>
      </c>
      <c r="U148" s="18"/>
      <c r="V148" s="18"/>
      <c r="W148" s="18"/>
      <c r="X148" s="16">
        <f t="shared" ref="X148" si="237">SUM(Y148:AA148)</f>
        <v>0</v>
      </c>
      <c r="Y148" s="18"/>
      <c r="Z148" s="18"/>
      <c r="AA148" s="18"/>
      <c r="AB148" s="62"/>
      <c r="AC148" s="81"/>
      <c r="AD148" s="81"/>
    </row>
    <row r="149" spans="1:30" s="56" customFormat="1" ht="110.25" hidden="1" collapsed="1" x14ac:dyDescent="0.25">
      <c r="A149" s="41" t="s">
        <v>125</v>
      </c>
      <c r="B149" s="14" t="s">
        <v>743</v>
      </c>
      <c r="C149" s="39"/>
      <c r="D149" s="6">
        <f t="shared" ref="D149:D162" si="238">SUM(E149:G149)</f>
        <v>1295.0999999999999</v>
      </c>
      <c r="E149" s="6">
        <f>SUM(E150,E155,E160)</f>
        <v>0</v>
      </c>
      <c r="F149" s="6">
        <f t="shared" ref="F149:K149" si="239">SUM(F150,F155,F160)</f>
        <v>0</v>
      </c>
      <c r="G149" s="6">
        <f>SUM(G150,G155,G160)</f>
        <v>1295.0999999999999</v>
      </c>
      <c r="H149" s="6">
        <f t="shared" si="198"/>
        <v>838.9</v>
      </c>
      <c r="I149" s="6">
        <f t="shared" si="239"/>
        <v>0</v>
      </c>
      <c r="J149" s="6">
        <f t="shared" si="239"/>
        <v>0</v>
      </c>
      <c r="K149" s="6">
        <f t="shared" si="239"/>
        <v>838.9</v>
      </c>
      <c r="L149" s="6">
        <f>SUM(M149:O149)</f>
        <v>0</v>
      </c>
      <c r="M149" s="6">
        <f>SUM(M150,M155,M160)</f>
        <v>0</v>
      </c>
      <c r="N149" s="6">
        <f t="shared" ref="N149" si="240">SUM(N150,N155,N160)</f>
        <v>0</v>
      </c>
      <c r="O149" s="6">
        <f>SUM(O150,O155,O160)</f>
        <v>0</v>
      </c>
      <c r="P149" s="6">
        <f t="shared" si="208"/>
        <v>838.9</v>
      </c>
      <c r="Q149" s="6">
        <f t="shared" ref="Q149:S149" si="241">SUM(Q150,Q155,Q160)</f>
        <v>0</v>
      </c>
      <c r="R149" s="6">
        <f t="shared" si="241"/>
        <v>0</v>
      </c>
      <c r="S149" s="6">
        <f t="shared" si="241"/>
        <v>838.9</v>
      </c>
      <c r="T149" s="6">
        <f>SUM(U149:W149)</f>
        <v>0</v>
      </c>
      <c r="U149" s="6">
        <f>SUM(U150,U155,U160)</f>
        <v>0</v>
      </c>
      <c r="V149" s="6">
        <f t="shared" ref="V149" si="242">SUM(V150,V155,V160)</f>
        <v>0</v>
      </c>
      <c r="W149" s="6">
        <f>SUM(W150,W155,W160)</f>
        <v>0</v>
      </c>
      <c r="X149" s="6">
        <f>SUM(Y149:AA149)</f>
        <v>0</v>
      </c>
      <c r="Y149" s="6">
        <f>SUM(Y150,Y155,Y160)</f>
        <v>0</v>
      </c>
      <c r="Z149" s="6">
        <f t="shared" ref="Z149" si="243">SUM(Z150,Z155,Z160)</f>
        <v>0</v>
      </c>
      <c r="AA149" s="6">
        <f>SUM(AA150,AA155,AA160)</f>
        <v>0</v>
      </c>
      <c r="AB149" s="62"/>
      <c r="AC149" s="79"/>
      <c r="AD149" s="79"/>
    </row>
    <row r="150" spans="1:30" s="56" customFormat="1" ht="31.5" hidden="1" outlineLevel="1" x14ac:dyDescent="0.25">
      <c r="A150" s="43" t="s">
        <v>10</v>
      </c>
      <c r="B150" s="25" t="s">
        <v>155</v>
      </c>
      <c r="C150" s="40"/>
      <c r="D150" s="16">
        <f t="shared" si="238"/>
        <v>455</v>
      </c>
      <c r="E150" s="17">
        <f t="shared" ref="E150:G150" si="244">SUM(E151:E154)</f>
        <v>0</v>
      </c>
      <c r="F150" s="17">
        <f t="shared" si="244"/>
        <v>0</v>
      </c>
      <c r="G150" s="17">
        <f t="shared" si="244"/>
        <v>455</v>
      </c>
      <c r="H150" s="16">
        <f>SUM(I150:K150)</f>
        <v>455</v>
      </c>
      <c r="I150" s="17">
        <f t="shared" ref="I150:K150" si="245">SUM(I151:I154)</f>
        <v>0</v>
      </c>
      <c r="J150" s="17">
        <f t="shared" si="245"/>
        <v>0</v>
      </c>
      <c r="K150" s="17">
        <f t="shared" si="245"/>
        <v>455</v>
      </c>
      <c r="L150" s="16">
        <f>SUM(M150:O150)</f>
        <v>0</v>
      </c>
      <c r="M150" s="17">
        <f>SUM(M151:M154)</f>
        <v>0</v>
      </c>
      <c r="N150" s="17">
        <f t="shared" ref="N150:O150" si="246">SUM(N151:N154)</f>
        <v>0</v>
      </c>
      <c r="O150" s="17">
        <f t="shared" si="246"/>
        <v>0</v>
      </c>
      <c r="P150" s="16">
        <f>SUM(Q150:S150)</f>
        <v>455</v>
      </c>
      <c r="Q150" s="17">
        <f t="shared" ref="Q150:S150" si="247">SUM(Q151:Q154)</f>
        <v>0</v>
      </c>
      <c r="R150" s="17">
        <f t="shared" si="247"/>
        <v>0</v>
      </c>
      <c r="S150" s="17">
        <f t="shared" si="247"/>
        <v>455</v>
      </c>
      <c r="T150" s="16">
        <f>SUM(U150:W150)</f>
        <v>0</v>
      </c>
      <c r="U150" s="17">
        <f>SUM(U151:U154)</f>
        <v>0</v>
      </c>
      <c r="V150" s="17">
        <f t="shared" ref="V150:W150" si="248">SUM(V151:V154)</f>
        <v>0</v>
      </c>
      <c r="W150" s="17">
        <f t="shared" si="248"/>
        <v>0</v>
      </c>
      <c r="X150" s="16">
        <f>SUM(Y150:AA150)</f>
        <v>0</v>
      </c>
      <c r="Y150" s="17">
        <f>SUM(Y151:Y154)</f>
        <v>0</v>
      </c>
      <c r="Z150" s="17">
        <f t="shared" ref="Z150:AA150" si="249">SUM(Z151:Z154)</f>
        <v>0</v>
      </c>
      <c r="AA150" s="17">
        <f t="shared" si="249"/>
        <v>0</v>
      </c>
      <c r="AB150" s="62"/>
      <c r="AC150" s="79"/>
      <c r="AD150" s="79"/>
    </row>
    <row r="151" spans="1:30" s="56" customFormat="1" ht="78.75" hidden="1" outlineLevel="1" x14ac:dyDescent="0.25">
      <c r="A151" s="43" t="s">
        <v>32</v>
      </c>
      <c r="B151" s="25" t="s">
        <v>156</v>
      </c>
      <c r="C151" s="40" t="s">
        <v>619</v>
      </c>
      <c r="D151" s="16">
        <f t="shared" si="238"/>
        <v>300</v>
      </c>
      <c r="E151" s="18"/>
      <c r="F151" s="18"/>
      <c r="G151" s="18">
        <v>300</v>
      </c>
      <c r="H151" s="16">
        <f t="shared" si="198"/>
        <v>300</v>
      </c>
      <c r="I151" s="18"/>
      <c r="J151" s="18"/>
      <c r="K151" s="18">
        <v>300</v>
      </c>
      <c r="L151" s="16">
        <f t="shared" ref="L151:L159" si="250">SUM(M151:O151)</f>
        <v>0</v>
      </c>
      <c r="M151" s="18"/>
      <c r="N151" s="18"/>
      <c r="O151" s="18"/>
      <c r="P151" s="16">
        <v>300</v>
      </c>
      <c r="Q151" s="18"/>
      <c r="R151" s="18"/>
      <c r="S151" s="18">
        <v>300</v>
      </c>
      <c r="T151" s="16">
        <f t="shared" ref="T151:T156" si="251">SUM(U151:W151)</f>
        <v>0</v>
      </c>
      <c r="U151" s="18"/>
      <c r="V151" s="18"/>
      <c r="W151" s="18"/>
      <c r="X151" s="16">
        <f t="shared" ref="X151:X156" si="252">SUM(Y151:AA151)</f>
        <v>0</v>
      </c>
      <c r="Y151" s="18"/>
      <c r="Z151" s="18"/>
      <c r="AA151" s="18"/>
      <c r="AB151" s="62"/>
      <c r="AC151" s="79"/>
      <c r="AD151" s="79"/>
    </row>
    <row r="152" spans="1:30" s="56" customFormat="1" ht="63" hidden="1" outlineLevel="1" x14ac:dyDescent="0.25">
      <c r="A152" s="43" t="s">
        <v>33</v>
      </c>
      <c r="B152" s="25" t="s">
        <v>157</v>
      </c>
      <c r="C152" s="40" t="s">
        <v>158</v>
      </c>
      <c r="D152" s="16">
        <f t="shared" si="238"/>
        <v>80</v>
      </c>
      <c r="E152" s="18"/>
      <c r="F152" s="18"/>
      <c r="G152" s="18">
        <v>80</v>
      </c>
      <c r="H152" s="16">
        <f t="shared" si="198"/>
        <v>80</v>
      </c>
      <c r="I152" s="18"/>
      <c r="J152" s="18"/>
      <c r="K152" s="18">
        <v>80</v>
      </c>
      <c r="L152" s="16">
        <f t="shared" si="250"/>
        <v>0</v>
      </c>
      <c r="M152" s="18"/>
      <c r="N152" s="18"/>
      <c r="O152" s="18"/>
      <c r="P152" s="16">
        <v>80</v>
      </c>
      <c r="Q152" s="18"/>
      <c r="R152" s="18"/>
      <c r="S152" s="18">
        <v>80</v>
      </c>
      <c r="T152" s="16">
        <f t="shared" si="251"/>
        <v>0</v>
      </c>
      <c r="U152" s="18"/>
      <c r="V152" s="18"/>
      <c r="W152" s="18"/>
      <c r="X152" s="16">
        <f t="shared" si="252"/>
        <v>0</v>
      </c>
      <c r="Y152" s="18"/>
      <c r="Z152" s="18"/>
      <c r="AA152" s="18"/>
      <c r="AB152" s="62"/>
      <c r="AC152" s="79"/>
      <c r="AD152" s="79"/>
    </row>
    <row r="153" spans="1:30" s="56" customFormat="1" ht="78.75" hidden="1" outlineLevel="1" x14ac:dyDescent="0.25">
      <c r="A153" s="43" t="s">
        <v>34</v>
      </c>
      <c r="B153" s="25" t="s">
        <v>159</v>
      </c>
      <c r="C153" s="40" t="s">
        <v>619</v>
      </c>
      <c r="D153" s="16">
        <f t="shared" si="238"/>
        <v>75</v>
      </c>
      <c r="E153" s="18"/>
      <c r="F153" s="18"/>
      <c r="G153" s="18">
        <v>75</v>
      </c>
      <c r="H153" s="16">
        <f t="shared" si="198"/>
        <v>75</v>
      </c>
      <c r="I153" s="18"/>
      <c r="J153" s="18"/>
      <c r="K153" s="18">
        <v>75</v>
      </c>
      <c r="L153" s="16">
        <f t="shared" si="250"/>
        <v>0</v>
      </c>
      <c r="M153" s="18"/>
      <c r="N153" s="18"/>
      <c r="O153" s="18"/>
      <c r="P153" s="16">
        <v>75</v>
      </c>
      <c r="Q153" s="18"/>
      <c r="R153" s="18"/>
      <c r="S153" s="18">
        <v>75</v>
      </c>
      <c r="T153" s="16">
        <f t="shared" si="251"/>
        <v>0</v>
      </c>
      <c r="U153" s="18"/>
      <c r="V153" s="18"/>
      <c r="W153" s="18"/>
      <c r="X153" s="16">
        <f t="shared" si="252"/>
        <v>0</v>
      </c>
      <c r="Y153" s="18"/>
      <c r="Z153" s="18"/>
      <c r="AA153" s="18"/>
      <c r="AB153" s="62"/>
      <c r="AC153" s="79"/>
      <c r="AD153" s="79"/>
    </row>
    <row r="154" spans="1:30" s="56" customFormat="1" ht="173.25" hidden="1" outlineLevel="1" x14ac:dyDescent="0.25">
      <c r="A154" s="43" t="s">
        <v>35</v>
      </c>
      <c r="B154" s="25" t="s">
        <v>160</v>
      </c>
      <c r="C154" s="40" t="s">
        <v>628</v>
      </c>
      <c r="D154" s="16">
        <f t="shared" si="238"/>
        <v>0</v>
      </c>
      <c r="E154" s="18"/>
      <c r="F154" s="18"/>
      <c r="G154" s="18"/>
      <c r="H154" s="16">
        <f t="shared" si="198"/>
        <v>0</v>
      </c>
      <c r="I154" s="18"/>
      <c r="J154" s="18"/>
      <c r="K154" s="18"/>
      <c r="L154" s="16">
        <f t="shared" si="250"/>
        <v>0</v>
      </c>
      <c r="M154" s="18"/>
      <c r="N154" s="18"/>
      <c r="O154" s="18"/>
      <c r="P154" s="16">
        <f t="shared" ref="P154:P156" si="253">SUM(Q154:S154)</f>
        <v>0</v>
      </c>
      <c r="Q154" s="18"/>
      <c r="R154" s="18"/>
      <c r="S154" s="18"/>
      <c r="T154" s="16">
        <f t="shared" si="251"/>
        <v>0</v>
      </c>
      <c r="U154" s="18"/>
      <c r="V154" s="18"/>
      <c r="W154" s="18"/>
      <c r="X154" s="16">
        <f t="shared" si="252"/>
        <v>0</v>
      </c>
      <c r="Y154" s="18"/>
      <c r="Z154" s="18"/>
      <c r="AA154" s="18"/>
      <c r="AB154" s="62"/>
      <c r="AC154" s="79"/>
      <c r="AD154" s="79"/>
    </row>
    <row r="155" spans="1:30" s="56" customFormat="1" ht="31.5" hidden="1" outlineLevel="1" x14ac:dyDescent="0.25">
      <c r="A155" s="43" t="s">
        <v>13</v>
      </c>
      <c r="B155" s="25" t="s">
        <v>161</v>
      </c>
      <c r="C155" s="40"/>
      <c r="D155" s="16">
        <f t="shared" si="238"/>
        <v>840.09999999999991</v>
      </c>
      <c r="E155" s="17">
        <f>SUM(E156:E159)</f>
        <v>0</v>
      </c>
      <c r="F155" s="17">
        <f>SUM(F156:F159)</f>
        <v>0</v>
      </c>
      <c r="G155" s="17">
        <f>SUM(G156:G159)</f>
        <v>840.09999999999991</v>
      </c>
      <c r="H155" s="16">
        <f t="shared" si="198"/>
        <v>383.9</v>
      </c>
      <c r="I155" s="17">
        <f t="shared" ref="I155:K155" si="254">SUM(I156:I159)</f>
        <v>0</v>
      </c>
      <c r="J155" s="17">
        <f t="shared" si="254"/>
        <v>0</v>
      </c>
      <c r="K155" s="17">
        <f t="shared" si="254"/>
        <v>383.9</v>
      </c>
      <c r="L155" s="16">
        <f t="shared" si="250"/>
        <v>0</v>
      </c>
      <c r="M155" s="17">
        <f>SUM(M156:M159)</f>
        <v>0</v>
      </c>
      <c r="N155" s="17">
        <f t="shared" ref="N155:O155" si="255">SUM(N156:N159)</f>
        <v>0</v>
      </c>
      <c r="O155" s="17">
        <f t="shared" si="255"/>
        <v>0</v>
      </c>
      <c r="P155" s="16">
        <f t="shared" si="253"/>
        <v>383.9</v>
      </c>
      <c r="Q155" s="17">
        <f>SUM(Q156:Q158)</f>
        <v>0</v>
      </c>
      <c r="R155" s="17">
        <f t="shared" ref="R155:S155" si="256">SUM(R156:R158)</f>
        <v>0</v>
      </c>
      <c r="S155" s="17">
        <f t="shared" si="256"/>
        <v>383.9</v>
      </c>
      <c r="T155" s="16">
        <f t="shared" si="251"/>
        <v>0</v>
      </c>
      <c r="U155" s="17">
        <f>SUM(U156:U159)</f>
        <v>0</v>
      </c>
      <c r="V155" s="17">
        <f t="shared" ref="V155" si="257">SUM(V156:V159)</f>
        <v>0</v>
      </c>
      <c r="W155" s="17">
        <f t="shared" ref="W155" si="258">SUM(W156:W159)</f>
        <v>0</v>
      </c>
      <c r="X155" s="16">
        <f t="shared" si="252"/>
        <v>0</v>
      </c>
      <c r="Y155" s="17">
        <f>SUM(Y156:Y159)</f>
        <v>0</v>
      </c>
      <c r="Z155" s="17">
        <f t="shared" ref="Z155" si="259">SUM(Z156:Z159)</f>
        <v>0</v>
      </c>
      <c r="AA155" s="17">
        <f t="shared" ref="AA155" si="260">SUM(AA156:AA159)</f>
        <v>0</v>
      </c>
      <c r="AB155" s="62"/>
      <c r="AC155" s="79"/>
      <c r="AD155" s="79"/>
    </row>
    <row r="156" spans="1:30" s="56" customFormat="1" ht="78.75" hidden="1" outlineLevel="1" x14ac:dyDescent="0.25">
      <c r="A156" s="43" t="s">
        <v>40</v>
      </c>
      <c r="B156" s="25" t="s">
        <v>162</v>
      </c>
      <c r="C156" s="40" t="s">
        <v>158</v>
      </c>
      <c r="D156" s="16">
        <f t="shared" si="238"/>
        <v>0</v>
      </c>
      <c r="E156" s="18"/>
      <c r="F156" s="18"/>
      <c r="G156" s="18"/>
      <c r="H156" s="16">
        <f t="shared" si="198"/>
        <v>0</v>
      </c>
      <c r="I156" s="18"/>
      <c r="J156" s="18"/>
      <c r="K156" s="18"/>
      <c r="L156" s="16">
        <f t="shared" si="250"/>
        <v>0</v>
      </c>
      <c r="M156" s="18"/>
      <c r="N156" s="18"/>
      <c r="O156" s="18"/>
      <c r="P156" s="16">
        <f t="shared" si="253"/>
        <v>0</v>
      </c>
      <c r="Q156" s="18"/>
      <c r="R156" s="18"/>
      <c r="S156" s="18"/>
      <c r="T156" s="16">
        <f t="shared" si="251"/>
        <v>0</v>
      </c>
      <c r="U156" s="18"/>
      <c r="V156" s="18"/>
      <c r="W156" s="18"/>
      <c r="X156" s="16">
        <f t="shared" si="252"/>
        <v>0</v>
      </c>
      <c r="Y156" s="18"/>
      <c r="Z156" s="18"/>
      <c r="AA156" s="18"/>
      <c r="AB156" s="62"/>
      <c r="AC156" s="79"/>
      <c r="AD156" s="79"/>
    </row>
    <row r="157" spans="1:30" s="56" customFormat="1" ht="94.5" hidden="1" outlineLevel="1" x14ac:dyDescent="0.25">
      <c r="A157" s="45" t="s">
        <v>55</v>
      </c>
      <c r="B157" s="25" t="s">
        <v>910</v>
      </c>
      <c r="C157" s="40" t="s">
        <v>629</v>
      </c>
      <c r="D157" s="16">
        <f t="shared" si="238"/>
        <v>0</v>
      </c>
      <c r="E157" s="18"/>
      <c r="F157" s="18"/>
      <c r="G157" s="18"/>
      <c r="H157" s="16">
        <f t="shared" si="198"/>
        <v>0</v>
      </c>
      <c r="I157" s="18"/>
      <c r="J157" s="18"/>
      <c r="K157" s="18"/>
      <c r="L157" s="16">
        <v>0</v>
      </c>
      <c r="M157" s="18"/>
      <c r="N157" s="18"/>
      <c r="O157" s="18"/>
      <c r="P157" s="16">
        <v>0</v>
      </c>
      <c r="Q157" s="18"/>
      <c r="R157" s="18"/>
      <c r="S157" s="18"/>
      <c r="T157" s="16">
        <v>0</v>
      </c>
      <c r="U157" s="18"/>
      <c r="V157" s="18"/>
      <c r="W157" s="18"/>
      <c r="X157" s="16">
        <v>0</v>
      </c>
      <c r="Y157" s="18"/>
      <c r="Z157" s="18"/>
      <c r="AA157" s="18"/>
      <c r="AB157" s="62"/>
      <c r="AC157" s="79"/>
      <c r="AD157" s="79"/>
    </row>
    <row r="158" spans="1:30" s="56" customFormat="1" ht="63" hidden="1" outlineLevel="1" x14ac:dyDescent="0.25">
      <c r="A158" s="45" t="s">
        <v>136</v>
      </c>
      <c r="B158" s="25" t="s">
        <v>163</v>
      </c>
      <c r="C158" s="40" t="s">
        <v>158</v>
      </c>
      <c r="D158" s="16">
        <f t="shared" si="238"/>
        <v>383.9</v>
      </c>
      <c r="E158" s="18"/>
      <c r="F158" s="18"/>
      <c r="G158" s="18">
        <v>383.9</v>
      </c>
      <c r="H158" s="16">
        <f>SUM(I158:K158)</f>
        <v>383.9</v>
      </c>
      <c r="I158" s="18"/>
      <c r="J158" s="18"/>
      <c r="K158" s="18">
        <v>383.9</v>
      </c>
      <c r="L158" s="16">
        <f t="shared" si="250"/>
        <v>0</v>
      </c>
      <c r="M158" s="18"/>
      <c r="N158" s="18"/>
      <c r="O158" s="18"/>
      <c r="P158" s="16">
        <v>383.9</v>
      </c>
      <c r="Q158" s="18"/>
      <c r="R158" s="18"/>
      <c r="S158" s="18">
        <v>383.9</v>
      </c>
      <c r="T158" s="16">
        <f t="shared" ref="T158:T171" si="261">SUM(U158:W158)</f>
        <v>0</v>
      </c>
      <c r="U158" s="18"/>
      <c r="V158" s="18"/>
      <c r="W158" s="18"/>
      <c r="X158" s="16">
        <f t="shared" ref="X158:X171" si="262">SUM(Y158:AA158)</f>
        <v>0</v>
      </c>
      <c r="Y158" s="18"/>
      <c r="Z158" s="18"/>
      <c r="AA158" s="18"/>
      <c r="AB158" s="62"/>
      <c r="AC158" s="79"/>
      <c r="AD158" s="79"/>
    </row>
    <row r="159" spans="1:30" s="56" customFormat="1" ht="94.5" hidden="1" outlineLevel="1" x14ac:dyDescent="0.25">
      <c r="A159" s="45" t="s">
        <v>44</v>
      </c>
      <c r="B159" s="25" t="s">
        <v>911</v>
      </c>
      <c r="C159" s="40" t="s">
        <v>158</v>
      </c>
      <c r="D159" s="16">
        <f t="shared" si="238"/>
        <v>456.2</v>
      </c>
      <c r="E159" s="18"/>
      <c r="F159" s="18"/>
      <c r="G159" s="18">
        <v>456.2</v>
      </c>
      <c r="H159" s="16">
        <f t="shared" si="198"/>
        <v>0</v>
      </c>
      <c r="I159" s="18"/>
      <c r="J159" s="18"/>
      <c r="K159" s="18"/>
      <c r="L159" s="16">
        <f t="shared" si="250"/>
        <v>0</v>
      </c>
      <c r="M159" s="18"/>
      <c r="N159" s="18"/>
      <c r="O159" s="18"/>
      <c r="P159" s="16">
        <v>383.9</v>
      </c>
      <c r="Q159" s="18"/>
      <c r="R159" s="18"/>
      <c r="S159" s="18"/>
      <c r="T159" s="16">
        <f t="shared" si="261"/>
        <v>0</v>
      </c>
      <c r="U159" s="18"/>
      <c r="V159" s="18"/>
      <c r="W159" s="18"/>
      <c r="X159" s="16">
        <f t="shared" si="262"/>
        <v>0</v>
      </c>
      <c r="Y159" s="18"/>
      <c r="Z159" s="18"/>
      <c r="AA159" s="18"/>
      <c r="AB159" s="62"/>
      <c r="AC159" s="79"/>
      <c r="AD159" s="79"/>
    </row>
    <row r="160" spans="1:30" s="56" customFormat="1" hidden="1" outlineLevel="1" x14ac:dyDescent="0.25">
      <c r="A160" s="43" t="s">
        <v>14</v>
      </c>
      <c r="B160" s="25" t="s">
        <v>164</v>
      </c>
      <c r="C160" s="40"/>
      <c r="D160" s="16">
        <f t="shared" si="238"/>
        <v>0</v>
      </c>
      <c r="E160" s="17">
        <f>SUM(E161:E162)</f>
        <v>0</v>
      </c>
      <c r="F160" s="17">
        <f>SUM(F161:F162)</f>
        <v>0</v>
      </c>
      <c r="G160" s="17">
        <f>SUM(G161:G162)</f>
        <v>0</v>
      </c>
      <c r="H160" s="16">
        <f t="shared" si="198"/>
        <v>0</v>
      </c>
      <c r="I160" s="17">
        <f>SUM(I161:I162)</f>
        <v>0</v>
      </c>
      <c r="J160" s="17">
        <f>SUM(J161:J162)</f>
        <v>0</v>
      </c>
      <c r="K160" s="17">
        <f>SUM(K161:K162)</f>
        <v>0</v>
      </c>
      <c r="L160" s="16">
        <f t="shared" ref="L160:L175" si="263">SUM(M160:O160)</f>
        <v>0</v>
      </c>
      <c r="M160" s="17">
        <f>SUM(M161:M162)</f>
        <v>0</v>
      </c>
      <c r="N160" s="17">
        <f>SUM(N161:N162)</f>
        <v>0</v>
      </c>
      <c r="O160" s="17">
        <f>SUM(O161:O162)</f>
        <v>0</v>
      </c>
      <c r="P160" s="16">
        <f t="shared" ref="P160:P179" si="264">SUM(Q160:S160)</f>
        <v>0</v>
      </c>
      <c r="Q160" s="17">
        <f>SUM(Q161:Q162)</f>
        <v>0</v>
      </c>
      <c r="R160" s="17">
        <f>SUM(R161:R162)</f>
        <v>0</v>
      </c>
      <c r="S160" s="17">
        <f>SUM(S161:S162)</f>
        <v>0</v>
      </c>
      <c r="T160" s="16">
        <f t="shared" si="261"/>
        <v>0</v>
      </c>
      <c r="U160" s="17">
        <f>SUM(U161:U162)</f>
        <v>0</v>
      </c>
      <c r="V160" s="17">
        <f>SUM(V161:V162)</f>
        <v>0</v>
      </c>
      <c r="W160" s="17">
        <f>SUM(W161:W162)</f>
        <v>0</v>
      </c>
      <c r="X160" s="16">
        <f t="shared" si="262"/>
        <v>0</v>
      </c>
      <c r="Y160" s="17">
        <f>SUM(Y161:Y162)</f>
        <v>0</v>
      </c>
      <c r="Z160" s="17">
        <f>SUM(Z161:Z162)</f>
        <v>0</v>
      </c>
      <c r="AA160" s="17">
        <f>SUM(AA161:AA162)</f>
        <v>0</v>
      </c>
      <c r="AB160" s="62"/>
      <c r="AC160" s="79"/>
      <c r="AD160" s="79"/>
    </row>
    <row r="161" spans="1:30" s="56" customFormat="1" ht="78.75" hidden="1" outlineLevel="1" x14ac:dyDescent="0.25">
      <c r="A161" s="45" t="s">
        <v>60</v>
      </c>
      <c r="B161" s="25" t="s">
        <v>165</v>
      </c>
      <c r="C161" s="40" t="s">
        <v>619</v>
      </c>
      <c r="D161" s="16">
        <f t="shared" si="238"/>
        <v>0</v>
      </c>
      <c r="E161" s="18"/>
      <c r="F161" s="18"/>
      <c r="G161" s="18"/>
      <c r="H161" s="16">
        <f t="shared" si="198"/>
        <v>0</v>
      </c>
      <c r="I161" s="18"/>
      <c r="J161" s="18"/>
      <c r="K161" s="18"/>
      <c r="L161" s="16">
        <f t="shared" si="263"/>
        <v>0</v>
      </c>
      <c r="M161" s="18"/>
      <c r="N161" s="18"/>
      <c r="O161" s="18"/>
      <c r="P161" s="16">
        <f t="shared" si="264"/>
        <v>0</v>
      </c>
      <c r="Q161" s="18"/>
      <c r="R161" s="18"/>
      <c r="S161" s="18"/>
      <c r="T161" s="16">
        <f t="shared" si="261"/>
        <v>0</v>
      </c>
      <c r="U161" s="18"/>
      <c r="V161" s="18"/>
      <c r="W161" s="18"/>
      <c r="X161" s="16">
        <f t="shared" si="262"/>
        <v>0</v>
      </c>
      <c r="Y161" s="18"/>
      <c r="Z161" s="18"/>
      <c r="AA161" s="18"/>
      <c r="AB161" s="62"/>
      <c r="AC161" s="79"/>
      <c r="AD161" s="79"/>
    </row>
    <row r="162" spans="1:30" s="56" customFormat="1" ht="63" hidden="1" outlineLevel="1" x14ac:dyDescent="0.25">
      <c r="A162" s="45" t="s">
        <v>143</v>
      </c>
      <c r="B162" s="25" t="s">
        <v>166</v>
      </c>
      <c r="C162" s="40" t="s">
        <v>158</v>
      </c>
      <c r="D162" s="16">
        <f t="shared" si="238"/>
        <v>0</v>
      </c>
      <c r="E162" s="18"/>
      <c r="F162" s="18"/>
      <c r="G162" s="18"/>
      <c r="H162" s="16">
        <f t="shared" si="198"/>
        <v>0</v>
      </c>
      <c r="I162" s="18"/>
      <c r="J162" s="18"/>
      <c r="K162" s="18"/>
      <c r="L162" s="16">
        <f t="shared" si="263"/>
        <v>0</v>
      </c>
      <c r="M162" s="18"/>
      <c r="N162" s="18"/>
      <c r="O162" s="18"/>
      <c r="P162" s="16">
        <f t="shared" si="264"/>
        <v>0</v>
      </c>
      <c r="Q162" s="18"/>
      <c r="R162" s="18"/>
      <c r="S162" s="18"/>
      <c r="T162" s="16">
        <f t="shared" si="261"/>
        <v>0</v>
      </c>
      <c r="U162" s="18"/>
      <c r="V162" s="18"/>
      <c r="W162" s="18"/>
      <c r="X162" s="16">
        <f t="shared" si="262"/>
        <v>0</v>
      </c>
      <c r="Y162" s="18"/>
      <c r="Z162" s="18"/>
      <c r="AA162" s="18"/>
      <c r="AB162" s="62"/>
      <c r="AC162" s="79"/>
      <c r="AD162" s="79"/>
    </row>
    <row r="163" spans="1:30" s="65" customFormat="1" ht="31.5" hidden="1" collapsed="1" x14ac:dyDescent="0.25">
      <c r="A163" s="41" t="s">
        <v>154</v>
      </c>
      <c r="B163" s="14" t="s">
        <v>952</v>
      </c>
      <c r="C163" s="39"/>
      <c r="D163" s="6">
        <f t="shared" ref="D163:D183" si="265">SUM(E163:G163)</f>
        <v>4317.1000000000004</v>
      </c>
      <c r="E163" s="6">
        <f t="shared" ref="E163:O163" si="266">E164+E169+E177+E182+E184</f>
        <v>1.7</v>
      </c>
      <c r="F163" s="6">
        <f t="shared" si="266"/>
        <v>1281.8</v>
      </c>
      <c r="G163" s="6">
        <f t="shared" si="266"/>
        <v>3033.6</v>
      </c>
      <c r="H163" s="6">
        <f t="shared" si="198"/>
        <v>4316.1000000000004</v>
      </c>
      <c r="I163" s="6">
        <f t="shared" si="266"/>
        <v>0.7</v>
      </c>
      <c r="J163" s="6">
        <f t="shared" si="266"/>
        <v>1281.8</v>
      </c>
      <c r="K163" s="6">
        <f t="shared" si="266"/>
        <v>3033.6</v>
      </c>
      <c r="L163" s="6">
        <f t="shared" si="263"/>
        <v>0</v>
      </c>
      <c r="M163" s="6">
        <f t="shared" si="266"/>
        <v>0</v>
      </c>
      <c r="N163" s="6">
        <f t="shared" si="266"/>
        <v>0</v>
      </c>
      <c r="O163" s="6">
        <f t="shared" si="266"/>
        <v>0</v>
      </c>
      <c r="P163" s="6">
        <f t="shared" si="264"/>
        <v>4324.7</v>
      </c>
      <c r="Q163" s="6">
        <f t="shared" ref="Q163:S163" si="267">Q164+Q169+Q177+Q182+Q184</f>
        <v>9.3000000000000007</v>
      </c>
      <c r="R163" s="6">
        <f t="shared" si="267"/>
        <v>1281.8</v>
      </c>
      <c r="S163" s="6">
        <f t="shared" si="267"/>
        <v>3033.6</v>
      </c>
      <c r="T163" s="6">
        <f t="shared" si="261"/>
        <v>0</v>
      </c>
      <c r="U163" s="6">
        <f t="shared" ref="U163:W163" si="268">U164+U169+U177+U182+U184</f>
        <v>0</v>
      </c>
      <c r="V163" s="6">
        <f t="shared" si="268"/>
        <v>0</v>
      </c>
      <c r="W163" s="6">
        <f t="shared" si="268"/>
        <v>0</v>
      </c>
      <c r="X163" s="6">
        <f t="shared" si="262"/>
        <v>0</v>
      </c>
      <c r="Y163" s="6">
        <f t="shared" ref="Y163:AA163" si="269">Y164+Y169+Y177+Y182+Y184</f>
        <v>0</v>
      </c>
      <c r="Z163" s="6">
        <f t="shared" si="269"/>
        <v>0</v>
      </c>
      <c r="AA163" s="6">
        <f t="shared" si="269"/>
        <v>0</v>
      </c>
      <c r="AB163" s="64"/>
      <c r="AC163" s="82"/>
      <c r="AD163" s="82"/>
    </row>
    <row r="164" spans="1:30" s="56" customFormat="1" hidden="1" outlineLevel="1" x14ac:dyDescent="0.25">
      <c r="A164" s="44"/>
      <c r="B164" s="23" t="s">
        <v>168</v>
      </c>
      <c r="C164" s="44"/>
      <c r="D164" s="8">
        <f t="shared" si="265"/>
        <v>3166.9</v>
      </c>
      <c r="E164" s="11">
        <f>SUM(E165:E168)</f>
        <v>0</v>
      </c>
      <c r="F164" s="11">
        <f t="shared" ref="F164:G164" si="270">SUM(F165:F168)</f>
        <v>183.3</v>
      </c>
      <c r="G164" s="11">
        <f t="shared" si="270"/>
        <v>2983.6</v>
      </c>
      <c r="H164" s="8">
        <f t="shared" si="198"/>
        <v>3166.9</v>
      </c>
      <c r="I164" s="11">
        <f t="shared" ref="I164:K164" si="271">SUM(I165:I168)</f>
        <v>0</v>
      </c>
      <c r="J164" s="11">
        <f t="shared" si="271"/>
        <v>183.3</v>
      </c>
      <c r="K164" s="11">
        <f t="shared" si="271"/>
        <v>2983.6</v>
      </c>
      <c r="L164" s="8">
        <f t="shared" si="263"/>
        <v>0</v>
      </c>
      <c r="M164" s="11">
        <f>SUM(M165:M168)</f>
        <v>0</v>
      </c>
      <c r="N164" s="11">
        <f t="shared" ref="N164:O164" si="272">SUM(N165:N168)</f>
        <v>0</v>
      </c>
      <c r="O164" s="11">
        <f t="shared" si="272"/>
        <v>0</v>
      </c>
      <c r="P164" s="8">
        <f t="shared" si="264"/>
        <v>3166.9</v>
      </c>
      <c r="Q164" s="11">
        <f t="shared" ref="Q164:S164" si="273">SUM(Q165:Q168)</f>
        <v>0</v>
      </c>
      <c r="R164" s="11">
        <f t="shared" si="273"/>
        <v>183.3</v>
      </c>
      <c r="S164" s="11">
        <f t="shared" si="273"/>
        <v>2983.6</v>
      </c>
      <c r="T164" s="8">
        <f t="shared" si="261"/>
        <v>0</v>
      </c>
      <c r="U164" s="11">
        <f>SUM(U165:U168)</f>
        <v>0</v>
      </c>
      <c r="V164" s="11">
        <f t="shared" ref="V164:W164" si="274">SUM(V165:V168)</f>
        <v>0</v>
      </c>
      <c r="W164" s="11">
        <f t="shared" si="274"/>
        <v>0</v>
      </c>
      <c r="X164" s="8">
        <f t="shared" si="262"/>
        <v>0</v>
      </c>
      <c r="Y164" s="11">
        <f>SUM(Y165:Y168)</f>
        <v>0</v>
      </c>
      <c r="Z164" s="11">
        <f t="shared" ref="Z164:AA164" si="275">SUM(Z165:Z168)</f>
        <v>0</v>
      </c>
      <c r="AA164" s="11">
        <f t="shared" si="275"/>
        <v>0</v>
      </c>
      <c r="AB164" s="62"/>
      <c r="AC164" s="79"/>
      <c r="AD164" s="79"/>
    </row>
    <row r="165" spans="1:30" s="56" customFormat="1" ht="47.25" hidden="1" outlineLevel="1" x14ac:dyDescent="0.25">
      <c r="A165" s="45" t="s">
        <v>32</v>
      </c>
      <c r="B165" s="25" t="s">
        <v>169</v>
      </c>
      <c r="C165" s="40" t="s">
        <v>90</v>
      </c>
      <c r="D165" s="8">
        <f t="shared" si="265"/>
        <v>183.3</v>
      </c>
      <c r="E165" s="18"/>
      <c r="F165" s="18">
        <v>183.3</v>
      </c>
      <c r="G165" s="18"/>
      <c r="H165" s="8">
        <f t="shared" si="198"/>
        <v>183.3</v>
      </c>
      <c r="I165" s="18"/>
      <c r="J165" s="18">
        <v>183.3</v>
      </c>
      <c r="K165" s="18"/>
      <c r="L165" s="8">
        <f t="shared" si="263"/>
        <v>0</v>
      </c>
      <c r="M165" s="18"/>
      <c r="N165" s="18"/>
      <c r="O165" s="18"/>
      <c r="P165" s="8">
        <f t="shared" si="264"/>
        <v>183.3</v>
      </c>
      <c r="Q165" s="18"/>
      <c r="R165" s="18">
        <v>183.3</v>
      </c>
      <c r="S165" s="18">
        <v>0</v>
      </c>
      <c r="T165" s="8">
        <f t="shared" si="261"/>
        <v>0</v>
      </c>
      <c r="U165" s="18"/>
      <c r="V165" s="18"/>
      <c r="W165" s="18"/>
      <c r="X165" s="8">
        <f t="shared" si="262"/>
        <v>0</v>
      </c>
      <c r="Y165" s="18"/>
      <c r="Z165" s="18"/>
      <c r="AA165" s="18"/>
      <c r="AB165" s="62"/>
      <c r="AC165" s="79"/>
      <c r="AD165" s="79"/>
    </row>
    <row r="166" spans="1:30" s="56" customFormat="1" ht="63" hidden="1" outlineLevel="1" x14ac:dyDescent="0.25">
      <c r="A166" s="45" t="s">
        <v>33</v>
      </c>
      <c r="B166" s="25" t="s">
        <v>170</v>
      </c>
      <c r="C166" s="40" t="s">
        <v>630</v>
      </c>
      <c r="D166" s="8">
        <f t="shared" si="265"/>
        <v>0</v>
      </c>
      <c r="E166" s="18"/>
      <c r="F166" s="18"/>
      <c r="G166" s="18"/>
      <c r="H166" s="8">
        <f t="shared" si="198"/>
        <v>0</v>
      </c>
      <c r="I166" s="18"/>
      <c r="J166" s="18"/>
      <c r="K166" s="18"/>
      <c r="L166" s="8">
        <f t="shared" si="263"/>
        <v>0</v>
      </c>
      <c r="M166" s="18"/>
      <c r="N166" s="18"/>
      <c r="O166" s="18"/>
      <c r="P166" s="8">
        <f t="shared" si="264"/>
        <v>0</v>
      </c>
      <c r="Q166" s="18"/>
      <c r="R166" s="18"/>
      <c r="S166" s="18"/>
      <c r="T166" s="8">
        <f t="shared" si="261"/>
        <v>0</v>
      </c>
      <c r="U166" s="18"/>
      <c r="V166" s="18"/>
      <c r="W166" s="18"/>
      <c r="X166" s="8">
        <f t="shared" si="262"/>
        <v>0</v>
      </c>
      <c r="Y166" s="18"/>
      <c r="Z166" s="18"/>
      <c r="AA166" s="18"/>
      <c r="AB166" s="62"/>
      <c r="AC166" s="79"/>
      <c r="AD166" s="79"/>
    </row>
    <row r="167" spans="1:30" s="56" customFormat="1" ht="63" hidden="1" outlineLevel="1" x14ac:dyDescent="0.25">
      <c r="A167" s="45" t="s">
        <v>34</v>
      </c>
      <c r="B167" s="25" t="s">
        <v>171</v>
      </c>
      <c r="C167" s="40" t="s">
        <v>630</v>
      </c>
      <c r="D167" s="8">
        <f t="shared" si="265"/>
        <v>0</v>
      </c>
      <c r="E167" s="18"/>
      <c r="F167" s="18"/>
      <c r="G167" s="18"/>
      <c r="H167" s="8">
        <f t="shared" si="198"/>
        <v>0</v>
      </c>
      <c r="I167" s="18"/>
      <c r="J167" s="18"/>
      <c r="K167" s="18"/>
      <c r="L167" s="8">
        <f t="shared" si="263"/>
        <v>0</v>
      </c>
      <c r="M167" s="18"/>
      <c r="N167" s="18"/>
      <c r="O167" s="18"/>
      <c r="P167" s="8">
        <f t="shared" si="264"/>
        <v>0</v>
      </c>
      <c r="Q167" s="18"/>
      <c r="R167" s="18"/>
      <c r="S167" s="18"/>
      <c r="T167" s="8">
        <f t="shared" si="261"/>
        <v>0</v>
      </c>
      <c r="U167" s="18"/>
      <c r="V167" s="18"/>
      <c r="W167" s="18"/>
      <c r="X167" s="8">
        <f t="shared" si="262"/>
        <v>0</v>
      </c>
      <c r="Y167" s="18"/>
      <c r="Z167" s="18"/>
      <c r="AA167" s="18"/>
      <c r="AB167" s="62"/>
      <c r="AC167" s="79"/>
      <c r="AD167" s="79"/>
    </row>
    <row r="168" spans="1:30" s="56" customFormat="1" ht="47.25" hidden="1" outlineLevel="1" x14ac:dyDescent="0.25">
      <c r="A168" s="45" t="s">
        <v>35</v>
      </c>
      <c r="B168" s="25" t="s">
        <v>172</v>
      </c>
      <c r="C168" s="40" t="s">
        <v>631</v>
      </c>
      <c r="D168" s="8">
        <f t="shared" si="265"/>
        <v>2983.6</v>
      </c>
      <c r="E168" s="18"/>
      <c r="F168" s="18"/>
      <c r="G168" s="18">
        <v>2983.6</v>
      </c>
      <c r="H168" s="8">
        <f t="shared" si="198"/>
        <v>2983.6</v>
      </c>
      <c r="I168" s="18"/>
      <c r="J168" s="18"/>
      <c r="K168" s="18">
        <v>2983.6</v>
      </c>
      <c r="L168" s="8">
        <f t="shared" si="263"/>
        <v>0</v>
      </c>
      <c r="M168" s="18"/>
      <c r="N168" s="18"/>
      <c r="O168" s="18"/>
      <c r="P168" s="8">
        <f t="shared" si="264"/>
        <v>2983.6</v>
      </c>
      <c r="Q168" s="18"/>
      <c r="R168" s="18"/>
      <c r="S168" s="18">
        <v>2983.6</v>
      </c>
      <c r="T168" s="8">
        <f t="shared" si="261"/>
        <v>0</v>
      </c>
      <c r="U168" s="18"/>
      <c r="V168" s="18"/>
      <c r="W168" s="18"/>
      <c r="X168" s="8">
        <f t="shared" si="262"/>
        <v>0</v>
      </c>
      <c r="Y168" s="18"/>
      <c r="Z168" s="18"/>
      <c r="AA168" s="18"/>
      <c r="AB168" s="62"/>
      <c r="AC168" s="79"/>
      <c r="AD168" s="79"/>
    </row>
    <row r="169" spans="1:30" s="56" customFormat="1" ht="31.5" hidden="1" outlineLevel="1" x14ac:dyDescent="0.25">
      <c r="A169" s="45"/>
      <c r="B169" s="25" t="s">
        <v>173</v>
      </c>
      <c r="C169" s="40"/>
      <c r="D169" s="8">
        <f t="shared" si="265"/>
        <v>50</v>
      </c>
      <c r="E169" s="9">
        <f>SUM(E170:E174)</f>
        <v>0</v>
      </c>
      <c r="F169" s="9">
        <f t="shared" ref="F169:G169" si="276">SUM(F170:F174)</f>
        <v>0</v>
      </c>
      <c r="G169" s="9">
        <f t="shared" si="276"/>
        <v>50</v>
      </c>
      <c r="H169" s="8">
        <f t="shared" si="198"/>
        <v>50</v>
      </c>
      <c r="I169" s="9">
        <f t="shared" ref="I169" si="277">SUM(I170:I174)</f>
        <v>0</v>
      </c>
      <c r="J169" s="9">
        <f>SUM(J170:J174)</f>
        <v>0</v>
      </c>
      <c r="K169" s="9">
        <f>SUM(K170:K174)</f>
        <v>50</v>
      </c>
      <c r="L169" s="8">
        <f t="shared" si="263"/>
        <v>0</v>
      </c>
      <c r="M169" s="9">
        <f>SUM(M170:M174)</f>
        <v>0</v>
      </c>
      <c r="N169" s="9">
        <f>SUM(N170:N174)</f>
        <v>0</v>
      </c>
      <c r="O169" s="9">
        <f>SUM(O170:O174)</f>
        <v>0</v>
      </c>
      <c r="P169" s="8">
        <f t="shared" si="264"/>
        <v>50</v>
      </c>
      <c r="Q169" s="9">
        <f t="shared" ref="Q169:S169" si="278">SUM(Q170:Q174)</f>
        <v>0</v>
      </c>
      <c r="R169" s="9">
        <f t="shared" si="278"/>
        <v>0</v>
      </c>
      <c r="S169" s="9">
        <f t="shared" si="278"/>
        <v>50</v>
      </c>
      <c r="T169" s="8">
        <f t="shared" si="261"/>
        <v>0</v>
      </c>
      <c r="U169" s="9">
        <f>SUM(U170:U174)</f>
        <v>0</v>
      </c>
      <c r="V169" s="9">
        <f>SUM(V170:V174)</f>
        <v>0</v>
      </c>
      <c r="W169" s="9">
        <f>SUM(W170:W174)</f>
        <v>0</v>
      </c>
      <c r="X169" s="8">
        <f t="shared" si="262"/>
        <v>0</v>
      </c>
      <c r="Y169" s="9">
        <f>SUM(Y170:Y174)</f>
        <v>0</v>
      </c>
      <c r="Z169" s="9">
        <f>SUM(Z170:Z174)</f>
        <v>0</v>
      </c>
      <c r="AA169" s="9">
        <f>SUM(AA170:AA174)</f>
        <v>0</v>
      </c>
      <c r="AB169" s="62"/>
      <c r="AC169" s="79"/>
      <c r="AD169" s="79"/>
    </row>
    <row r="170" spans="1:30" s="56" customFormat="1" ht="204.75" hidden="1" outlineLevel="1" x14ac:dyDescent="0.25">
      <c r="A170" s="45" t="s">
        <v>40</v>
      </c>
      <c r="B170" s="25" t="s">
        <v>174</v>
      </c>
      <c r="C170" s="40" t="s">
        <v>502</v>
      </c>
      <c r="D170" s="8">
        <f t="shared" si="265"/>
        <v>0</v>
      </c>
      <c r="E170" s="18"/>
      <c r="F170" s="18"/>
      <c r="G170" s="18"/>
      <c r="H170" s="8">
        <f t="shared" si="198"/>
        <v>0</v>
      </c>
      <c r="I170" s="18"/>
      <c r="J170" s="18"/>
      <c r="K170" s="18"/>
      <c r="L170" s="8">
        <f t="shared" si="263"/>
        <v>0</v>
      </c>
      <c r="M170" s="18"/>
      <c r="N170" s="18"/>
      <c r="O170" s="18"/>
      <c r="P170" s="8">
        <f t="shared" si="264"/>
        <v>0</v>
      </c>
      <c r="Q170" s="18"/>
      <c r="R170" s="18"/>
      <c r="S170" s="18"/>
      <c r="T170" s="8">
        <f t="shared" si="261"/>
        <v>0</v>
      </c>
      <c r="U170" s="18"/>
      <c r="V170" s="18"/>
      <c r="W170" s="18"/>
      <c r="X170" s="8">
        <f t="shared" si="262"/>
        <v>0</v>
      </c>
      <c r="Y170" s="18"/>
      <c r="Z170" s="18"/>
      <c r="AA170" s="18"/>
      <c r="AB170" s="62"/>
      <c r="AC170" s="79"/>
      <c r="AD170" s="79"/>
    </row>
    <row r="171" spans="1:30" s="56" customFormat="1" ht="31.5" hidden="1" outlineLevel="1" x14ac:dyDescent="0.25">
      <c r="A171" s="45" t="s">
        <v>41</v>
      </c>
      <c r="B171" s="13" t="s">
        <v>175</v>
      </c>
      <c r="C171" s="40" t="s">
        <v>72</v>
      </c>
      <c r="D171" s="8">
        <f t="shared" si="265"/>
        <v>50</v>
      </c>
      <c r="E171" s="18"/>
      <c r="F171" s="18"/>
      <c r="G171" s="18">
        <v>50</v>
      </c>
      <c r="H171" s="8">
        <f t="shared" si="198"/>
        <v>50</v>
      </c>
      <c r="I171" s="18"/>
      <c r="J171" s="18"/>
      <c r="K171" s="18">
        <v>50</v>
      </c>
      <c r="L171" s="8">
        <f t="shared" si="263"/>
        <v>0</v>
      </c>
      <c r="M171" s="18"/>
      <c r="N171" s="18"/>
      <c r="O171" s="18"/>
      <c r="P171" s="8">
        <f t="shared" si="264"/>
        <v>50</v>
      </c>
      <c r="Q171" s="18"/>
      <c r="R171" s="18"/>
      <c r="S171" s="18">
        <v>50</v>
      </c>
      <c r="T171" s="8">
        <f t="shared" si="261"/>
        <v>0</v>
      </c>
      <c r="U171" s="18"/>
      <c r="V171" s="18"/>
      <c r="W171" s="18"/>
      <c r="X171" s="8">
        <f t="shared" si="262"/>
        <v>0</v>
      </c>
      <c r="Y171" s="18"/>
      <c r="Z171" s="18"/>
      <c r="AA171" s="18"/>
      <c r="AB171" s="62"/>
      <c r="AC171" s="79"/>
      <c r="AD171" s="79"/>
    </row>
    <row r="172" spans="1:30" s="56" customFormat="1" ht="63" hidden="1" outlineLevel="1" x14ac:dyDescent="0.25">
      <c r="A172" s="45" t="s">
        <v>43</v>
      </c>
      <c r="B172" s="24" t="s">
        <v>176</v>
      </c>
      <c r="C172" s="40" t="s">
        <v>630</v>
      </c>
      <c r="D172" s="8">
        <f t="shared" si="265"/>
        <v>0</v>
      </c>
      <c r="E172" s="18"/>
      <c r="F172" s="18"/>
      <c r="G172" s="18"/>
      <c r="H172" s="8">
        <f>SUM(I172:K172)</f>
        <v>0</v>
      </c>
      <c r="I172" s="18"/>
      <c r="J172" s="18"/>
      <c r="K172" s="18"/>
      <c r="L172" s="8">
        <f>SUM(M172:O172)</f>
        <v>0</v>
      </c>
      <c r="M172" s="18"/>
      <c r="N172" s="18"/>
      <c r="O172" s="18"/>
      <c r="P172" s="8">
        <f t="shared" si="264"/>
        <v>0</v>
      </c>
      <c r="Q172" s="18"/>
      <c r="R172" s="18"/>
      <c r="S172" s="18"/>
      <c r="T172" s="8">
        <f>SUM(U172:W172)</f>
        <v>0</v>
      </c>
      <c r="U172" s="18"/>
      <c r="V172" s="18"/>
      <c r="W172" s="18"/>
      <c r="X172" s="8">
        <f>SUM(Y172:AA172)</f>
        <v>0</v>
      </c>
      <c r="Y172" s="18"/>
      <c r="Z172" s="18"/>
      <c r="AA172" s="18"/>
      <c r="AB172" s="62"/>
      <c r="AC172" s="79"/>
      <c r="AD172" s="79"/>
    </row>
    <row r="173" spans="1:30" s="56" customFormat="1" ht="94.5" hidden="1" outlineLevel="1" x14ac:dyDescent="0.25">
      <c r="A173" s="45" t="s">
        <v>44</v>
      </c>
      <c r="B173" s="25" t="s">
        <v>471</v>
      </c>
      <c r="C173" s="40" t="s">
        <v>630</v>
      </c>
      <c r="D173" s="8">
        <f t="shared" si="265"/>
        <v>0</v>
      </c>
      <c r="E173" s="18"/>
      <c r="F173" s="18"/>
      <c r="G173" s="18"/>
      <c r="H173" s="8">
        <f t="shared" si="198"/>
        <v>0</v>
      </c>
      <c r="I173" s="18"/>
      <c r="J173" s="18"/>
      <c r="K173" s="18"/>
      <c r="L173" s="8">
        <f t="shared" si="263"/>
        <v>0</v>
      </c>
      <c r="M173" s="18"/>
      <c r="N173" s="18"/>
      <c r="O173" s="18"/>
      <c r="P173" s="8">
        <f t="shared" si="264"/>
        <v>0</v>
      </c>
      <c r="Q173" s="18"/>
      <c r="R173" s="18"/>
      <c r="S173" s="18"/>
      <c r="T173" s="8">
        <f t="shared" ref="T173:T178" si="279">SUM(U173:W173)</f>
        <v>0</v>
      </c>
      <c r="U173" s="18"/>
      <c r="V173" s="18"/>
      <c r="W173" s="18"/>
      <c r="X173" s="8">
        <f t="shared" ref="X173:X178" si="280">SUM(Y173:AA173)</f>
        <v>0</v>
      </c>
      <c r="Y173" s="18"/>
      <c r="Z173" s="18"/>
      <c r="AA173" s="18"/>
      <c r="AB173" s="62"/>
      <c r="AC173" s="79"/>
      <c r="AD173" s="79"/>
    </row>
    <row r="174" spans="1:30" s="56" customFormat="1" hidden="1" outlineLevel="1" x14ac:dyDescent="0.25">
      <c r="A174" s="124" t="s">
        <v>46</v>
      </c>
      <c r="B174" s="117" t="s">
        <v>500</v>
      </c>
      <c r="C174" s="40" t="s">
        <v>501</v>
      </c>
      <c r="D174" s="16">
        <f t="shared" ref="D174:D176" si="281">SUM(E174:G174)</f>
        <v>0</v>
      </c>
      <c r="E174" s="18">
        <f>E175+E176</f>
        <v>0</v>
      </c>
      <c r="F174" s="18">
        <f>F175+F176</f>
        <v>0</v>
      </c>
      <c r="G174" s="18">
        <f>G175+G176</f>
        <v>0</v>
      </c>
      <c r="H174" s="16">
        <f t="shared" si="198"/>
        <v>0</v>
      </c>
      <c r="I174" s="18">
        <f>I175+I176</f>
        <v>0</v>
      </c>
      <c r="J174" s="18">
        <f>J175+J176</f>
        <v>0</v>
      </c>
      <c r="K174" s="18">
        <f>K175+K176</f>
        <v>0</v>
      </c>
      <c r="L174" s="16">
        <f t="shared" si="263"/>
        <v>0</v>
      </c>
      <c r="M174" s="18">
        <f>M175+M176</f>
        <v>0</v>
      </c>
      <c r="N174" s="18">
        <f>N175+N176</f>
        <v>0</v>
      </c>
      <c r="O174" s="18">
        <f>O175+O176</f>
        <v>0</v>
      </c>
      <c r="P174" s="16">
        <f t="shared" si="264"/>
        <v>0</v>
      </c>
      <c r="Q174" s="18">
        <f>Q175+Q176</f>
        <v>0</v>
      </c>
      <c r="R174" s="18">
        <f>R175+R176</f>
        <v>0</v>
      </c>
      <c r="S174" s="18">
        <f>S175+S176</f>
        <v>0</v>
      </c>
      <c r="T174" s="16">
        <f t="shared" si="279"/>
        <v>0</v>
      </c>
      <c r="U174" s="18">
        <f>U175+U176</f>
        <v>0</v>
      </c>
      <c r="V174" s="18">
        <f>V175+V176</f>
        <v>0</v>
      </c>
      <c r="W174" s="18">
        <f>W175+W176</f>
        <v>0</v>
      </c>
      <c r="X174" s="16">
        <f t="shared" si="280"/>
        <v>0</v>
      </c>
      <c r="Y174" s="18">
        <f>Y175+Y176</f>
        <v>0</v>
      </c>
      <c r="Z174" s="18">
        <f>Z175+Z176</f>
        <v>0</v>
      </c>
      <c r="AA174" s="18">
        <f>AA175+AA176</f>
        <v>0</v>
      </c>
      <c r="AB174" s="62"/>
      <c r="AC174" s="79"/>
      <c r="AD174" s="79"/>
    </row>
    <row r="175" spans="1:30" s="56" customFormat="1" ht="94.5" hidden="1" outlineLevel="1" x14ac:dyDescent="0.25">
      <c r="A175" s="124"/>
      <c r="B175" s="117"/>
      <c r="C175" s="40" t="s">
        <v>633</v>
      </c>
      <c r="D175" s="16">
        <f t="shared" si="281"/>
        <v>0</v>
      </c>
      <c r="E175" s="18"/>
      <c r="F175" s="18"/>
      <c r="G175" s="18"/>
      <c r="H175" s="16">
        <f t="shared" si="198"/>
        <v>0</v>
      </c>
      <c r="I175" s="18"/>
      <c r="J175" s="18"/>
      <c r="K175" s="18"/>
      <c r="L175" s="16">
        <f t="shared" si="263"/>
        <v>0</v>
      </c>
      <c r="M175" s="18"/>
      <c r="N175" s="18"/>
      <c r="O175" s="18"/>
      <c r="P175" s="16">
        <f t="shared" si="264"/>
        <v>0</v>
      </c>
      <c r="Q175" s="18"/>
      <c r="R175" s="18"/>
      <c r="S175" s="18"/>
      <c r="T175" s="16">
        <f t="shared" si="279"/>
        <v>0</v>
      </c>
      <c r="U175" s="18"/>
      <c r="V175" s="18"/>
      <c r="W175" s="18"/>
      <c r="X175" s="16">
        <f t="shared" si="280"/>
        <v>0</v>
      </c>
      <c r="Y175" s="18"/>
      <c r="Z175" s="18"/>
      <c r="AA175" s="18"/>
      <c r="AB175" s="62"/>
      <c r="AC175" s="79"/>
      <c r="AD175" s="79"/>
    </row>
    <row r="176" spans="1:30" s="56" customFormat="1" ht="78.75" hidden="1" outlineLevel="1" x14ac:dyDescent="0.25">
      <c r="A176" s="124"/>
      <c r="B176" s="117"/>
      <c r="C176" s="40" t="s">
        <v>731</v>
      </c>
      <c r="D176" s="16">
        <f t="shared" si="281"/>
        <v>0</v>
      </c>
      <c r="E176" s="18"/>
      <c r="F176" s="18"/>
      <c r="G176" s="18"/>
      <c r="H176" s="16">
        <f t="shared" si="198"/>
        <v>0</v>
      </c>
      <c r="I176" s="18"/>
      <c r="J176" s="18"/>
      <c r="K176" s="18"/>
      <c r="L176" s="16">
        <f t="shared" ref="L176:L187" si="282">SUM(M176:O176)</f>
        <v>0</v>
      </c>
      <c r="M176" s="18"/>
      <c r="N176" s="18"/>
      <c r="O176" s="18"/>
      <c r="P176" s="16">
        <f t="shared" si="264"/>
        <v>0</v>
      </c>
      <c r="Q176" s="18"/>
      <c r="R176" s="18"/>
      <c r="S176" s="18"/>
      <c r="T176" s="16">
        <f t="shared" si="279"/>
        <v>0</v>
      </c>
      <c r="U176" s="18"/>
      <c r="V176" s="18"/>
      <c r="W176" s="18"/>
      <c r="X176" s="16">
        <f t="shared" si="280"/>
        <v>0</v>
      </c>
      <c r="Y176" s="18"/>
      <c r="Z176" s="18"/>
      <c r="AA176" s="18"/>
      <c r="AB176" s="62"/>
      <c r="AC176" s="79"/>
      <c r="AD176" s="79"/>
    </row>
    <row r="177" spans="1:30" s="56" customFormat="1" ht="31.5" hidden="1" outlineLevel="1" x14ac:dyDescent="0.25">
      <c r="A177" s="45"/>
      <c r="B177" s="25" t="s">
        <v>177</v>
      </c>
      <c r="C177" s="40"/>
      <c r="D177" s="8">
        <f t="shared" si="265"/>
        <v>1100.2</v>
      </c>
      <c r="E177" s="9">
        <f t="shared" ref="E177:K177" si="283">SUM(E178:E180)</f>
        <v>1.7</v>
      </c>
      <c r="F177" s="9">
        <f t="shared" si="283"/>
        <v>1098.5</v>
      </c>
      <c r="G177" s="9">
        <f t="shared" si="283"/>
        <v>0</v>
      </c>
      <c r="H177" s="8">
        <f t="shared" si="198"/>
        <v>1099.2</v>
      </c>
      <c r="I177" s="9">
        <f t="shared" si="283"/>
        <v>0.7</v>
      </c>
      <c r="J177" s="9">
        <f t="shared" si="283"/>
        <v>1098.5</v>
      </c>
      <c r="K177" s="9">
        <f t="shared" si="283"/>
        <v>0</v>
      </c>
      <c r="L177" s="8">
        <f t="shared" si="282"/>
        <v>0</v>
      </c>
      <c r="M177" s="9">
        <f>SUM(M178:M181)</f>
        <v>0</v>
      </c>
      <c r="N177" s="9">
        <f>SUM(N178:N180)</f>
        <v>0</v>
      </c>
      <c r="O177" s="9">
        <f t="shared" ref="O177" si="284">SUM(O178:O180)</f>
        <v>0</v>
      </c>
      <c r="P177" s="8">
        <f t="shared" si="264"/>
        <v>1107.8</v>
      </c>
      <c r="Q177" s="9">
        <f>SUM(Q178:Q181)</f>
        <v>9.3000000000000007</v>
      </c>
      <c r="R177" s="9">
        <f t="shared" ref="R177:S177" si="285">SUM(R178:R181)</f>
        <v>1098.5</v>
      </c>
      <c r="S177" s="9">
        <f t="shared" si="285"/>
        <v>0</v>
      </c>
      <c r="T177" s="8">
        <f t="shared" si="279"/>
        <v>0</v>
      </c>
      <c r="U177" s="9">
        <f>SUM(U178:U181)</f>
        <v>0</v>
      </c>
      <c r="V177" s="9">
        <f>SUM(V178:V180)</f>
        <v>0</v>
      </c>
      <c r="W177" s="9">
        <f t="shared" ref="W177" si="286">SUM(W178:W180)</f>
        <v>0</v>
      </c>
      <c r="X177" s="8">
        <f t="shared" si="280"/>
        <v>0</v>
      </c>
      <c r="Y177" s="9">
        <f>SUM(Y178:Y181)</f>
        <v>0</v>
      </c>
      <c r="Z177" s="9">
        <f>SUM(Z178:Z180)</f>
        <v>0</v>
      </c>
      <c r="AA177" s="9">
        <f t="shared" ref="AA177" si="287">SUM(AA178:AA180)</f>
        <v>0</v>
      </c>
      <c r="AB177" s="62"/>
      <c r="AC177" s="79"/>
      <c r="AD177" s="79"/>
    </row>
    <row r="178" spans="1:30" s="56" customFormat="1" ht="63" hidden="1" outlineLevel="1" x14ac:dyDescent="0.25">
      <c r="A178" s="125" t="s">
        <v>82</v>
      </c>
      <c r="B178" s="118" t="s">
        <v>472</v>
      </c>
      <c r="C178" s="40" t="s">
        <v>630</v>
      </c>
      <c r="D178" s="8">
        <f t="shared" si="265"/>
        <v>1058.5</v>
      </c>
      <c r="E178" s="18"/>
      <c r="F178" s="18">
        <v>1058.5</v>
      </c>
      <c r="G178" s="18"/>
      <c r="H178" s="8">
        <f t="shared" si="198"/>
        <v>1058.5</v>
      </c>
      <c r="I178" s="18"/>
      <c r="J178" s="18">
        <v>1058.5</v>
      </c>
      <c r="K178" s="18"/>
      <c r="L178" s="8">
        <f>SUM(M178:O178)</f>
        <v>0</v>
      </c>
      <c r="M178" s="18"/>
      <c r="N178" s="18"/>
      <c r="O178" s="18"/>
      <c r="P178" s="8">
        <f t="shared" si="264"/>
        <v>1058.5</v>
      </c>
      <c r="Q178" s="18"/>
      <c r="R178" s="18">
        <v>1058.5</v>
      </c>
      <c r="S178" s="18"/>
      <c r="T178" s="8">
        <f t="shared" si="279"/>
        <v>0</v>
      </c>
      <c r="U178" s="18"/>
      <c r="V178" s="18"/>
      <c r="W178" s="18"/>
      <c r="X178" s="8">
        <f t="shared" si="280"/>
        <v>0</v>
      </c>
      <c r="Y178" s="18"/>
      <c r="Z178" s="18"/>
      <c r="AA178" s="18"/>
      <c r="AB178" s="62"/>
      <c r="AC178" s="79"/>
      <c r="AD178" s="79"/>
    </row>
    <row r="179" spans="1:30" s="56" customFormat="1" hidden="1" outlineLevel="1" x14ac:dyDescent="0.25">
      <c r="A179" s="126"/>
      <c r="B179" s="119"/>
      <c r="C179" s="40" t="s">
        <v>985</v>
      </c>
      <c r="D179" s="8">
        <f t="shared" si="265"/>
        <v>40</v>
      </c>
      <c r="E179" s="18"/>
      <c r="F179" s="18">
        <v>40</v>
      </c>
      <c r="G179" s="18"/>
      <c r="H179" s="8">
        <f t="shared" si="198"/>
        <v>40</v>
      </c>
      <c r="I179" s="18"/>
      <c r="J179" s="18">
        <v>40</v>
      </c>
      <c r="K179" s="18"/>
      <c r="L179" s="8">
        <f>SUM(M179:O179)</f>
        <v>0</v>
      </c>
      <c r="M179" s="18"/>
      <c r="N179" s="18"/>
      <c r="O179" s="18"/>
      <c r="P179" s="8">
        <f t="shared" si="264"/>
        <v>40</v>
      </c>
      <c r="Q179" s="18"/>
      <c r="R179" s="18">
        <v>40</v>
      </c>
      <c r="S179" s="18"/>
      <c r="T179" s="8">
        <f>SUM(U179:W179)</f>
        <v>0</v>
      </c>
      <c r="U179" s="18"/>
      <c r="V179" s="18"/>
      <c r="W179" s="18"/>
      <c r="X179" s="8">
        <f>SUM(Y179:AA179)</f>
        <v>0</v>
      </c>
      <c r="Y179" s="18"/>
      <c r="Z179" s="18"/>
      <c r="AA179" s="18"/>
      <c r="AB179" s="62"/>
      <c r="AC179" s="79"/>
      <c r="AD179" s="79"/>
    </row>
    <row r="180" spans="1:30" s="56" customFormat="1" ht="63" hidden="1" outlineLevel="1" x14ac:dyDescent="0.25">
      <c r="A180" s="125" t="s">
        <v>84</v>
      </c>
      <c r="B180" s="118" t="s">
        <v>178</v>
      </c>
      <c r="C180" s="40" t="s">
        <v>630</v>
      </c>
      <c r="D180" s="8">
        <f t="shared" si="265"/>
        <v>1.7</v>
      </c>
      <c r="E180" s="18">
        <v>1.7</v>
      </c>
      <c r="F180" s="18"/>
      <c r="G180" s="18"/>
      <c r="H180" s="8">
        <f t="shared" ref="H180:H183" si="288">SUM(I180:K180)</f>
        <v>0.7</v>
      </c>
      <c r="I180" s="18">
        <v>0.7</v>
      </c>
      <c r="J180" s="18"/>
      <c r="K180" s="18"/>
      <c r="L180" s="8">
        <f>SUM(M180:O180)</f>
        <v>0</v>
      </c>
      <c r="M180" s="18"/>
      <c r="N180" s="18"/>
      <c r="O180" s="18"/>
      <c r="P180" s="8">
        <f>SUM(Q180:S180)</f>
        <v>0</v>
      </c>
      <c r="Q180" s="18"/>
      <c r="R180" s="18"/>
      <c r="S180" s="18"/>
      <c r="T180" s="8">
        <f t="shared" ref="T180" si="289">SUM(U180:W180)</f>
        <v>0</v>
      </c>
      <c r="U180" s="18"/>
      <c r="V180" s="18"/>
      <c r="W180" s="18"/>
      <c r="X180" s="8">
        <f t="shared" ref="X180" si="290">SUM(Y180:AA180)</f>
        <v>0</v>
      </c>
      <c r="Y180" s="18"/>
      <c r="Z180" s="18"/>
      <c r="AA180" s="18"/>
      <c r="AB180" s="62"/>
      <c r="AC180" s="79"/>
      <c r="AD180" s="79"/>
    </row>
    <row r="181" spans="1:30" s="56" customFormat="1" hidden="1" outlineLevel="1" x14ac:dyDescent="0.25">
      <c r="A181" s="126"/>
      <c r="B181" s="119"/>
      <c r="C181" s="40" t="s">
        <v>985</v>
      </c>
      <c r="D181" s="8">
        <f t="shared" si="265"/>
        <v>0</v>
      </c>
      <c r="E181" s="18"/>
      <c r="F181" s="18"/>
      <c r="G181" s="18"/>
      <c r="H181" s="8">
        <f t="shared" si="288"/>
        <v>0</v>
      </c>
      <c r="I181" s="18"/>
      <c r="J181" s="18"/>
      <c r="K181" s="18"/>
      <c r="L181" s="8">
        <f>SUM(M181:O181)</f>
        <v>0</v>
      </c>
      <c r="M181" s="18"/>
      <c r="N181" s="18"/>
      <c r="O181" s="18"/>
      <c r="P181" s="8">
        <f>SUM(Q181:S181)</f>
        <v>9.3000000000000007</v>
      </c>
      <c r="Q181" s="18">
        <v>9.3000000000000007</v>
      </c>
      <c r="R181" s="18"/>
      <c r="S181" s="18"/>
      <c r="T181" s="8">
        <f>SUM(U181:W181)</f>
        <v>0</v>
      </c>
      <c r="U181" s="18"/>
      <c r="V181" s="18"/>
      <c r="W181" s="18"/>
      <c r="X181" s="8">
        <f>SUM(Y181:AA181)</f>
        <v>0</v>
      </c>
      <c r="Y181" s="18"/>
      <c r="Z181" s="18"/>
      <c r="AA181" s="18"/>
      <c r="AB181" s="62"/>
      <c r="AC181" s="79"/>
      <c r="AD181" s="79"/>
    </row>
    <row r="182" spans="1:30" s="56" customFormat="1" hidden="1" outlineLevel="1" x14ac:dyDescent="0.25">
      <c r="A182" s="45"/>
      <c r="B182" s="25" t="s">
        <v>179</v>
      </c>
      <c r="C182" s="40"/>
      <c r="D182" s="8">
        <f t="shared" si="265"/>
        <v>0</v>
      </c>
      <c r="E182" s="9">
        <f>SUM(E183)</f>
        <v>0</v>
      </c>
      <c r="F182" s="9">
        <f t="shared" ref="F182:W182" si="291">SUM(F183)</f>
        <v>0</v>
      </c>
      <c r="G182" s="9">
        <f t="shared" si="291"/>
        <v>0</v>
      </c>
      <c r="H182" s="8">
        <f t="shared" si="288"/>
        <v>0</v>
      </c>
      <c r="I182" s="9">
        <f t="shared" si="291"/>
        <v>0</v>
      </c>
      <c r="J182" s="9">
        <f t="shared" si="291"/>
        <v>0</v>
      </c>
      <c r="K182" s="9">
        <f t="shared" si="291"/>
        <v>0</v>
      </c>
      <c r="L182" s="8">
        <f t="shared" si="282"/>
        <v>0</v>
      </c>
      <c r="M182" s="9">
        <f>SUM(M183)</f>
        <v>0</v>
      </c>
      <c r="N182" s="9">
        <f t="shared" si="291"/>
        <v>0</v>
      </c>
      <c r="O182" s="9">
        <f t="shared" si="291"/>
        <v>0</v>
      </c>
      <c r="P182" s="8">
        <f t="shared" ref="P182:P183" si="292">SUM(Q182:S182)</f>
        <v>0</v>
      </c>
      <c r="Q182" s="9">
        <f t="shared" si="291"/>
        <v>0</v>
      </c>
      <c r="R182" s="9">
        <f t="shared" si="291"/>
        <v>0</v>
      </c>
      <c r="S182" s="9">
        <f>SUM(S183)</f>
        <v>0</v>
      </c>
      <c r="T182" s="8">
        <f t="shared" ref="T182:T185" si="293">SUM(U182:W182)</f>
        <v>0</v>
      </c>
      <c r="U182" s="9">
        <f>SUM(U183)</f>
        <v>0</v>
      </c>
      <c r="V182" s="9">
        <f t="shared" si="291"/>
        <v>0</v>
      </c>
      <c r="W182" s="9">
        <f t="shared" si="291"/>
        <v>0</v>
      </c>
      <c r="X182" s="8">
        <f t="shared" ref="X182:X185" si="294">SUM(Y182:AA182)</f>
        <v>0</v>
      </c>
      <c r="Y182" s="9">
        <f>SUM(Y183)</f>
        <v>0</v>
      </c>
      <c r="Z182" s="9">
        <f t="shared" ref="Z182:AA182" si="295">SUM(Z183)</f>
        <v>0</v>
      </c>
      <c r="AA182" s="9">
        <f t="shared" si="295"/>
        <v>0</v>
      </c>
      <c r="AB182" s="62"/>
      <c r="AC182" s="79"/>
      <c r="AD182" s="79"/>
    </row>
    <row r="183" spans="1:30" s="56" customFormat="1" ht="47.25" hidden="1" outlineLevel="1" x14ac:dyDescent="0.25">
      <c r="A183" s="45" t="s">
        <v>16</v>
      </c>
      <c r="B183" s="25" t="s">
        <v>180</v>
      </c>
      <c r="C183" s="40" t="s">
        <v>503</v>
      </c>
      <c r="D183" s="8">
        <f t="shared" si="265"/>
        <v>0</v>
      </c>
      <c r="E183" s="18"/>
      <c r="F183" s="18"/>
      <c r="G183" s="18"/>
      <c r="H183" s="8">
        <f t="shared" si="288"/>
        <v>0</v>
      </c>
      <c r="I183" s="18"/>
      <c r="J183" s="18"/>
      <c r="K183" s="18"/>
      <c r="L183" s="8">
        <f t="shared" si="282"/>
        <v>0</v>
      </c>
      <c r="M183" s="18"/>
      <c r="N183" s="18"/>
      <c r="O183" s="18"/>
      <c r="P183" s="8">
        <f t="shared" si="292"/>
        <v>0</v>
      </c>
      <c r="Q183" s="18"/>
      <c r="R183" s="18"/>
      <c r="S183" s="18"/>
      <c r="T183" s="8">
        <f t="shared" si="293"/>
        <v>0</v>
      </c>
      <c r="U183" s="18"/>
      <c r="V183" s="18"/>
      <c r="W183" s="18"/>
      <c r="X183" s="8">
        <f t="shared" si="294"/>
        <v>0</v>
      </c>
      <c r="Y183" s="18"/>
      <c r="Z183" s="18"/>
      <c r="AA183" s="18"/>
      <c r="AB183" s="62"/>
      <c r="AC183" s="79"/>
      <c r="AD183" s="79"/>
    </row>
    <row r="184" spans="1:30" s="56" customFormat="1" ht="47.25" hidden="1" outlineLevel="1" x14ac:dyDescent="0.25">
      <c r="A184" s="45"/>
      <c r="B184" s="25" t="s">
        <v>181</v>
      </c>
      <c r="C184" s="40"/>
      <c r="D184" s="16">
        <f>SUM(E184:G184)</f>
        <v>0</v>
      </c>
      <c r="E184" s="18">
        <f>E185</f>
        <v>0</v>
      </c>
      <c r="F184" s="18">
        <f t="shared" ref="F184:G184" si="296">F185</f>
        <v>0</v>
      </c>
      <c r="G184" s="18">
        <f t="shared" si="296"/>
        <v>0</v>
      </c>
      <c r="H184" s="16">
        <f>SUM(I184:K184)</f>
        <v>0</v>
      </c>
      <c r="I184" s="18">
        <f>I185</f>
        <v>0</v>
      </c>
      <c r="J184" s="18">
        <f t="shared" ref="J184:K184" si="297">J185</f>
        <v>0</v>
      </c>
      <c r="K184" s="18">
        <f t="shared" si="297"/>
        <v>0</v>
      </c>
      <c r="L184" s="8">
        <f t="shared" si="282"/>
        <v>0</v>
      </c>
      <c r="M184" s="18">
        <f>SUM(M185)</f>
        <v>0</v>
      </c>
      <c r="N184" s="18">
        <f>SUM(N185)</f>
        <v>0</v>
      </c>
      <c r="O184" s="18">
        <f>SUM(O185)</f>
        <v>0</v>
      </c>
      <c r="P184" s="16">
        <f>SUM(Q184:S184)</f>
        <v>0</v>
      </c>
      <c r="Q184" s="18">
        <f>Q185</f>
        <v>0</v>
      </c>
      <c r="R184" s="18">
        <f t="shared" ref="R184:S184" si="298">R185</f>
        <v>0</v>
      </c>
      <c r="S184" s="18">
        <f t="shared" si="298"/>
        <v>0</v>
      </c>
      <c r="T184" s="8">
        <f t="shared" si="293"/>
        <v>0</v>
      </c>
      <c r="U184" s="18">
        <f>SUM(U185)</f>
        <v>0</v>
      </c>
      <c r="V184" s="18">
        <f>SUM(V185)</f>
        <v>0</v>
      </c>
      <c r="W184" s="18">
        <f>SUM(W185)</f>
        <v>0</v>
      </c>
      <c r="X184" s="8">
        <f t="shared" si="294"/>
        <v>0</v>
      </c>
      <c r="Y184" s="18">
        <f>SUM(Y185)</f>
        <v>0</v>
      </c>
      <c r="Z184" s="18">
        <f>SUM(Z185)</f>
        <v>0</v>
      </c>
      <c r="AA184" s="18">
        <f>SUM(AA185)</f>
        <v>0</v>
      </c>
      <c r="AB184" s="62"/>
      <c r="AC184" s="79"/>
      <c r="AD184" s="79"/>
    </row>
    <row r="185" spans="1:30" s="56" customFormat="1" ht="110.25" hidden="1" outlineLevel="1" x14ac:dyDescent="0.25">
      <c r="A185" s="45" t="s">
        <v>21</v>
      </c>
      <c r="B185" s="25" t="s">
        <v>473</v>
      </c>
      <c r="C185" s="40" t="s">
        <v>632</v>
      </c>
      <c r="D185" s="16">
        <f>SUM(E185:G185)</f>
        <v>0</v>
      </c>
      <c r="E185" s="18"/>
      <c r="F185" s="18"/>
      <c r="G185" s="18"/>
      <c r="H185" s="16">
        <f>SUM(I185:K185)</f>
        <v>0</v>
      </c>
      <c r="I185" s="18"/>
      <c r="J185" s="18"/>
      <c r="K185" s="18"/>
      <c r="L185" s="8">
        <f t="shared" si="282"/>
        <v>0</v>
      </c>
      <c r="M185" s="18"/>
      <c r="N185" s="18"/>
      <c r="O185" s="18"/>
      <c r="P185" s="16">
        <f>SUM(Q185:S185)</f>
        <v>0</v>
      </c>
      <c r="Q185" s="18"/>
      <c r="R185" s="18"/>
      <c r="S185" s="18"/>
      <c r="T185" s="8">
        <f t="shared" si="293"/>
        <v>0</v>
      </c>
      <c r="U185" s="18"/>
      <c r="V185" s="18"/>
      <c r="W185" s="18"/>
      <c r="X185" s="8">
        <f t="shared" si="294"/>
        <v>0</v>
      </c>
      <c r="Y185" s="18"/>
      <c r="Z185" s="18"/>
      <c r="AA185" s="18"/>
      <c r="AB185" s="62"/>
      <c r="AC185" s="79"/>
      <c r="AD185" s="79"/>
    </row>
    <row r="186" spans="1:30" s="67" customFormat="1" ht="31.5" hidden="1" collapsed="1" x14ac:dyDescent="0.25">
      <c r="A186" s="46" t="s">
        <v>167</v>
      </c>
      <c r="B186" s="14" t="s">
        <v>744</v>
      </c>
      <c r="C186" s="39"/>
      <c r="D186" s="6">
        <f t="shared" ref="D186:D246" si="299">SUM(E186:G186)</f>
        <v>260912.90000000002</v>
      </c>
      <c r="E186" s="6">
        <f>SUM(E187+E214+E221+E242)</f>
        <v>0</v>
      </c>
      <c r="F186" s="6">
        <f>SUM(F187+F214+F221+F242)</f>
        <v>79890.700000000012</v>
      </c>
      <c r="G186" s="6">
        <f>SUM(G187+G214+G221+G242)</f>
        <v>181022.2</v>
      </c>
      <c r="H186" s="6">
        <f t="shared" ref="H186" si="300">SUM(I186:K186)</f>
        <v>18599</v>
      </c>
      <c r="I186" s="6">
        <f>SUM(I187+I214+I221+I242)</f>
        <v>0</v>
      </c>
      <c r="J186" s="6">
        <f>SUM(J187+J214+J221+J242)</f>
        <v>0</v>
      </c>
      <c r="K186" s="6">
        <f>SUM(K187+K214+K221+K242)</f>
        <v>18599</v>
      </c>
      <c r="L186" s="6">
        <f t="shared" si="282"/>
        <v>0</v>
      </c>
      <c r="M186" s="6">
        <f>SUM(M187+M214+M221+M242)</f>
        <v>0</v>
      </c>
      <c r="N186" s="6">
        <f>SUM(N187+N214+N221+N242)</f>
        <v>0</v>
      </c>
      <c r="O186" s="6">
        <f>SUM(O187+O214+O221+O242)</f>
        <v>0</v>
      </c>
      <c r="P186" s="6">
        <f t="shared" ref="P186" si="301">SUM(Q186:S186)</f>
        <v>19566.8</v>
      </c>
      <c r="Q186" s="6">
        <f>SUM(Q187+Q214+Q221+Q242)</f>
        <v>0</v>
      </c>
      <c r="R186" s="6">
        <f>SUM(R187+R214+R221+R242)</f>
        <v>0</v>
      </c>
      <c r="S186" s="6">
        <f>SUM(S187+S214+S221+S242)</f>
        <v>19566.8</v>
      </c>
      <c r="T186" s="6">
        <f t="shared" ref="T186:T187" si="302">SUM(U186:W186)</f>
        <v>0</v>
      </c>
      <c r="U186" s="6">
        <f>SUM(U187+U214+U221+U242)</f>
        <v>0</v>
      </c>
      <c r="V186" s="6">
        <f>SUM(V187+V214+V221+V242)</f>
        <v>0</v>
      </c>
      <c r="W186" s="6">
        <f>SUM(W187+W214+W221+W242)</f>
        <v>0</v>
      </c>
      <c r="X186" s="6">
        <f t="shared" ref="X186:X187" si="303">SUM(Y186:AA186)</f>
        <v>0</v>
      </c>
      <c r="Y186" s="15">
        <f>SUM(Y187+Y214+Y221+Y242)</f>
        <v>0</v>
      </c>
      <c r="Z186" s="15">
        <f>SUM(Z187+Z214+Z221+Z242)</f>
        <v>0</v>
      </c>
      <c r="AA186" s="15">
        <f>SUM(AA187+AA214+AA221+AA242)</f>
        <v>0</v>
      </c>
      <c r="AB186" s="64"/>
      <c r="AC186" s="83"/>
      <c r="AD186" s="83"/>
    </row>
    <row r="187" spans="1:30" s="22" customFormat="1" ht="47.25" hidden="1" outlineLevel="1" x14ac:dyDescent="0.25">
      <c r="A187" s="45" t="s">
        <v>183</v>
      </c>
      <c r="B187" s="19" t="s">
        <v>184</v>
      </c>
      <c r="C187" s="40"/>
      <c r="D187" s="16">
        <f>SUM(E187:G187)</f>
        <v>242644.90000000002</v>
      </c>
      <c r="E187" s="9">
        <f>E188</f>
        <v>0</v>
      </c>
      <c r="F187" s="9">
        <f t="shared" ref="F187:G187" si="304">F188</f>
        <v>79890.700000000012</v>
      </c>
      <c r="G187" s="9">
        <f t="shared" si="304"/>
        <v>162754.20000000001</v>
      </c>
      <c r="H187" s="16">
        <f>SUM(I187:K187)</f>
        <v>0</v>
      </c>
      <c r="I187" s="9">
        <f>I188</f>
        <v>0</v>
      </c>
      <c r="J187" s="9">
        <f t="shared" ref="J187:K187" si="305">J188</f>
        <v>0</v>
      </c>
      <c r="K187" s="9">
        <f t="shared" si="305"/>
        <v>0</v>
      </c>
      <c r="L187" s="8">
        <f t="shared" si="282"/>
        <v>0</v>
      </c>
      <c r="M187" s="9">
        <f t="shared" ref="M187:O187" si="306">M188</f>
        <v>0</v>
      </c>
      <c r="N187" s="9">
        <f t="shared" si="306"/>
        <v>0</v>
      </c>
      <c r="O187" s="9">
        <f t="shared" si="306"/>
        <v>0</v>
      </c>
      <c r="P187" s="16">
        <f>SUM(Q187:S187)</f>
        <v>0</v>
      </c>
      <c r="Q187" s="9">
        <f>Q188</f>
        <v>0</v>
      </c>
      <c r="R187" s="9">
        <f t="shared" ref="R187:S187" si="307">R188</f>
        <v>0</v>
      </c>
      <c r="S187" s="9">
        <f t="shared" si="307"/>
        <v>0</v>
      </c>
      <c r="T187" s="8">
        <f t="shared" si="302"/>
        <v>0</v>
      </c>
      <c r="U187" s="9">
        <f t="shared" ref="U187:W187" si="308">U188</f>
        <v>0</v>
      </c>
      <c r="V187" s="9">
        <f t="shared" si="308"/>
        <v>0</v>
      </c>
      <c r="W187" s="9">
        <f t="shared" si="308"/>
        <v>0</v>
      </c>
      <c r="X187" s="8">
        <f t="shared" si="303"/>
        <v>0</v>
      </c>
      <c r="Y187" s="9">
        <f t="shared" ref="Y187:AA187" si="309">Y188</f>
        <v>0</v>
      </c>
      <c r="Z187" s="9">
        <f t="shared" si="309"/>
        <v>0</v>
      </c>
      <c r="AA187" s="9">
        <f t="shared" si="309"/>
        <v>0</v>
      </c>
      <c r="AB187" s="62"/>
      <c r="AC187" s="81"/>
      <c r="AD187" s="81"/>
    </row>
    <row r="188" spans="1:30" s="22" customFormat="1" ht="47.25" hidden="1" outlineLevel="1" x14ac:dyDescent="0.25">
      <c r="A188" s="45" t="s">
        <v>185</v>
      </c>
      <c r="B188" s="19" t="s">
        <v>186</v>
      </c>
      <c r="C188" s="40"/>
      <c r="D188" s="16">
        <f t="shared" si="299"/>
        <v>242644.90000000002</v>
      </c>
      <c r="E188" s="18">
        <f>SUM(E189:E213)</f>
        <v>0</v>
      </c>
      <c r="F188" s="18">
        <f>SUM(F189:F213)</f>
        <v>79890.700000000012</v>
      </c>
      <c r="G188" s="18">
        <f>SUM(G189:G213)</f>
        <v>162754.20000000001</v>
      </c>
      <c r="H188" s="16">
        <f t="shared" ref="H188:H233" si="310">SUM(I188:K188)</f>
        <v>0</v>
      </c>
      <c r="I188" s="18">
        <f>SUM(I189:I213)</f>
        <v>0</v>
      </c>
      <c r="J188" s="18">
        <f>SUM(J189:J213)</f>
        <v>0</v>
      </c>
      <c r="K188" s="18">
        <f>SUM(K189:K213)</f>
        <v>0</v>
      </c>
      <c r="L188" s="16">
        <f>SUM(M188:O188)</f>
        <v>0</v>
      </c>
      <c r="M188" s="9">
        <f>SUM(M189:M209)</f>
        <v>0</v>
      </c>
      <c r="N188" s="9">
        <f>SUM(N189:N209)</f>
        <v>0</v>
      </c>
      <c r="O188" s="9">
        <f>SUM(O189:O209)</f>
        <v>0</v>
      </c>
      <c r="P188" s="16">
        <f t="shared" ref="P188:P233" si="311">SUM(Q188:S188)</f>
        <v>0</v>
      </c>
      <c r="Q188" s="18">
        <f>SUM(Q189:Q213)</f>
        <v>0</v>
      </c>
      <c r="R188" s="18">
        <f>SUM(R189:R213)</f>
        <v>0</v>
      </c>
      <c r="S188" s="18">
        <f>SUM(S189:S213)</f>
        <v>0</v>
      </c>
      <c r="T188" s="16">
        <f>SUM(U188:W188)</f>
        <v>0</v>
      </c>
      <c r="U188" s="18">
        <f>SUM(U189:U209)</f>
        <v>0</v>
      </c>
      <c r="V188" s="18">
        <f>SUM(V189:V209)</f>
        <v>0</v>
      </c>
      <c r="W188" s="18">
        <f>SUM(W189:W209)</f>
        <v>0</v>
      </c>
      <c r="X188" s="16">
        <f>SUM(Y188:AA188)</f>
        <v>0</v>
      </c>
      <c r="Y188" s="18">
        <f>SUM(Y189:Y209)</f>
        <v>0</v>
      </c>
      <c r="Z188" s="18">
        <f>SUM(Z189:Z209)</f>
        <v>0</v>
      </c>
      <c r="AA188" s="18">
        <f>SUM(AA189:AA209)</f>
        <v>0</v>
      </c>
      <c r="AB188" s="62"/>
      <c r="AC188" s="81"/>
      <c r="AD188" s="81"/>
    </row>
    <row r="189" spans="1:30" s="22" customFormat="1" ht="31.5" hidden="1" outlineLevel="1" x14ac:dyDescent="0.25">
      <c r="A189" s="45" t="s">
        <v>48</v>
      </c>
      <c r="B189" s="25" t="s">
        <v>193</v>
      </c>
      <c r="C189" s="40" t="s">
        <v>188</v>
      </c>
      <c r="D189" s="16">
        <f t="shared" si="299"/>
        <v>0</v>
      </c>
      <c r="E189" s="18"/>
      <c r="F189" s="18"/>
      <c r="G189" s="18"/>
      <c r="H189" s="16">
        <f t="shared" si="310"/>
        <v>0</v>
      </c>
      <c r="I189" s="18"/>
      <c r="J189" s="18"/>
      <c r="K189" s="18"/>
      <c r="L189" s="16">
        <f t="shared" ref="L189:L246" si="312">SUM(M189:O189)</f>
        <v>0</v>
      </c>
      <c r="M189" s="18"/>
      <c r="N189" s="18"/>
      <c r="O189" s="18"/>
      <c r="P189" s="16">
        <f t="shared" si="311"/>
        <v>0</v>
      </c>
      <c r="Q189" s="18"/>
      <c r="R189" s="18"/>
      <c r="S189" s="18"/>
      <c r="T189" s="16">
        <f t="shared" ref="T189:T198" si="313">SUM(U189:W189)</f>
        <v>0</v>
      </c>
      <c r="U189" s="18"/>
      <c r="V189" s="18"/>
      <c r="W189" s="18"/>
      <c r="X189" s="16">
        <f t="shared" ref="X189:X198" si="314">SUM(Y189:AA189)</f>
        <v>0</v>
      </c>
      <c r="Y189" s="18"/>
      <c r="Z189" s="18"/>
      <c r="AA189" s="18"/>
      <c r="AB189" s="62"/>
      <c r="AC189" s="81"/>
      <c r="AD189" s="81"/>
    </row>
    <row r="190" spans="1:30" s="22" customFormat="1" ht="31.5" hidden="1" outlineLevel="1" x14ac:dyDescent="0.25">
      <c r="A190" s="45" t="s">
        <v>504</v>
      </c>
      <c r="B190" s="19" t="s">
        <v>988</v>
      </c>
      <c r="C190" s="63" t="s">
        <v>27</v>
      </c>
      <c r="D190" s="16">
        <f t="shared" si="299"/>
        <v>0</v>
      </c>
      <c r="E190" s="18"/>
      <c r="F190" s="18"/>
      <c r="G190" s="18"/>
      <c r="H190" s="16">
        <f t="shared" si="310"/>
        <v>0</v>
      </c>
      <c r="I190" s="18"/>
      <c r="J190" s="18"/>
      <c r="K190" s="18"/>
      <c r="L190" s="16">
        <f t="shared" si="312"/>
        <v>0</v>
      </c>
      <c r="M190" s="18"/>
      <c r="N190" s="18"/>
      <c r="O190" s="18"/>
      <c r="P190" s="16">
        <f t="shared" si="311"/>
        <v>0</v>
      </c>
      <c r="Q190" s="18"/>
      <c r="R190" s="18"/>
      <c r="S190" s="18"/>
      <c r="T190" s="16">
        <f t="shared" si="313"/>
        <v>0</v>
      </c>
      <c r="U190" s="18"/>
      <c r="V190" s="18"/>
      <c r="W190" s="18"/>
      <c r="X190" s="16">
        <f t="shared" si="314"/>
        <v>0</v>
      </c>
      <c r="Y190" s="18"/>
      <c r="Z190" s="18"/>
      <c r="AA190" s="18"/>
      <c r="AB190" s="62"/>
      <c r="AC190" s="81"/>
      <c r="AD190" s="81"/>
    </row>
    <row r="191" spans="1:30" s="22" customFormat="1" ht="31.5" hidden="1" outlineLevel="1" x14ac:dyDescent="0.25">
      <c r="A191" s="45" t="s">
        <v>505</v>
      </c>
      <c r="B191" s="19" t="s">
        <v>989</v>
      </c>
      <c r="C191" s="63" t="s">
        <v>27</v>
      </c>
      <c r="D191" s="16">
        <f t="shared" si="299"/>
        <v>10000</v>
      </c>
      <c r="E191" s="18"/>
      <c r="F191" s="18"/>
      <c r="G191" s="18">
        <v>10000</v>
      </c>
      <c r="H191" s="16">
        <f t="shared" si="310"/>
        <v>0</v>
      </c>
      <c r="I191" s="18"/>
      <c r="J191" s="18"/>
      <c r="K191" s="18"/>
      <c r="L191" s="16">
        <f t="shared" si="312"/>
        <v>0</v>
      </c>
      <c r="M191" s="18"/>
      <c r="N191" s="18"/>
      <c r="O191" s="18"/>
      <c r="P191" s="16">
        <f t="shared" si="311"/>
        <v>0</v>
      </c>
      <c r="Q191" s="18"/>
      <c r="R191" s="18"/>
      <c r="S191" s="18"/>
      <c r="T191" s="16">
        <f t="shared" si="313"/>
        <v>0</v>
      </c>
      <c r="U191" s="18"/>
      <c r="V191" s="18"/>
      <c r="W191" s="18"/>
      <c r="X191" s="16">
        <f t="shared" si="314"/>
        <v>0</v>
      </c>
      <c r="Y191" s="18"/>
      <c r="Z191" s="18"/>
      <c r="AA191" s="18"/>
      <c r="AB191" s="62"/>
      <c r="AC191" s="81"/>
      <c r="AD191" s="81"/>
    </row>
    <row r="192" spans="1:30" s="22" customFormat="1" ht="47.25" hidden="1" outlineLevel="1" x14ac:dyDescent="0.25">
      <c r="A192" s="45" t="s">
        <v>506</v>
      </c>
      <c r="B192" s="19" t="s">
        <v>195</v>
      </c>
      <c r="C192" s="63" t="s">
        <v>196</v>
      </c>
      <c r="D192" s="16">
        <f t="shared" si="299"/>
        <v>0</v>
      </c>
      <c r="E192" s="18"/>
      <c r="F192" s="18"/>
      <c r="G192" s="18"/>
      <c r="H192" s="16">
        <f t="shared" si="310"/>
        <v>0</v>
      </c>
      <c r="I192" s="18"/>
      <c r="J192" s="18"/>
      <c r="K192" s="18"/>
      <c r="L192" s="16">
        <f t="shared" si="312"/>
        <v>0</v>
      </c>
      <c r="M192" s="18"/>
      <c r="N192" s="18"/>
      <c r="O192" s="18"/>
      <c r="P192" s="16">
        <f t="shared" si="311"/>
        <v>0</v>
      </c>
      <c r="Q192" s="18"/>
      <c r="R192" s="18"/>
      <c r="S192" s="18"/>
      <c r="T192" s="16">
        <f t="shared" si="313"/>
        <v>0</v>
      </c>
      <c r="U192" s="18"/>
      <c r="V192" s="18"/>
      <c r="W192" s="18"/>
      <c r="X192" s="16">
        <f t="shared" si="314"/>
        <v>0</v>
      </c>
      <c r="Y192" s="18"/>
      <c r="Z192" s="18"/>
      <c r="AA192" s="18"/>
      <c r="AB192" s="62"/>
      <c r="AC192" s="81"/>
      <c r="AD192" s="81"/>
    </row>
    <row r="193" spans="1:30" s="22" customFormat="1" ht="31.5" hidden="1" outlineLevel="1" x14ac:dyDescent="0.25">
      <c r="A193" s="45" t="s">
        <v>507</v>
      </c>
      <c r="B193" s="25" t="s">
        <v>187</v>
      </c>
      <c r="C193" s="40" t="s">
        <v>188</v>
      </c>
      <c r="D193" s="16">
        <f t="shared" si="299"/>
        <v>18548</v>
      </c>
      <c r="E193" s="18"/>
      <c r="F193" s="18"/>
      <c r="G193" s="18">
        <v>18548</v>
      </c>
      <c r="H193" s="16">
        <f t="shared" si="310"/>
        <v>0</v>
      </c>
      <c r="I193" s="18"/>
      <c r="J193" s="18"/>
      <c r="K193" s="18"/>
      <c r="L193" s="16">
        <f t="shared" si="312"/>
        <v>0</v>
      </c>
      <c r="M193" s="18"/>
      <c r="N193" s="18"/>
      <c r="O193" s="18"/>
      <c r="P193" s="16">
        <f t="shared" si="311"/>
        <v>0</v>
      </c>
      <c r="Q193" s="18"/>
      <c r="R193" s="18"/>
      <c r="S193" s="18"/>
      <c r="T193" s="16">
        <f t="shared" si="313"/>
        <v>0</v>
      </c>
      <c r="U193" s="18"/>
      <c r="V193" s="18"/>
      <c r="W193" s="18"/>
      <c r="X193" s="16">
        <f t="shared" si="314"/>
        <v>0</v>
      </c>
      <c r="Y193" s="18"/>
      <c r="Z193" s="18"/>
      <c r="AA193" s="18"/>
      <c r="AB193" s="62"/>
      <c r="AC193" s="81"/>
      <c r="AD193" s="81"/>
    </row>
    <row r="194" spans="1:30" s="22" customFormat="1" ht="31.5" hidden="1" outlineLevel="1" x14ac:dyDescent="0.25">
      <c r="A194" s="45" t="s">
        <v>508</v>
      </c>
      <c r="B194" s="25" t="s">
        <v>189</v>
      </c>
      <c r="C194" s="40" t="s">
        <v>188</v>
      </c>
      <c r="D194" s="16">
        <f t="shared" si="299"/>
        <v>0</v>
      </c>
      <c r="E194" s="18"/>
      <c r="F194" s="18"/>
      <c r="G194" s="18"/>
      <c r="H194" s="16">
        <f t="shared" si="310"/>
        <v>0</v>
      </c>
      <c r="I194" s="18"/>
      <c r="J194" s="18"/>
      <c r="K194" s="18"/>
      <c r="L194" s="16">
        <f t="shared" si="312"/>
        <v>0</v>
      </c>
      <c r="M194" s="18"/>
      <c r="N194" s="18"/>
      <c r="O194" s="18"/>
      <c r="P194" s="16">
        <f t="shared" si="311"/>
        <v>0</v>
      </c>
      <c r="Q194" s="18"/>
      <c r="R194" s="18"/>
      <c r="S194" s="18"/>
      <c r="T194" s="16">
        <f t="shared" si="313"/>
        <v>0</v>
      </c>
      <c r="U194" s="18"/>
      <c r="V194" s="18"/>
      <c r="W194" s="18"/>
      <c r="X194" s="16">
        <f t="shared" si="314"/>
        <v>0</v>
      </c>
      <c r="Y194" s="18"/>
      <c r="Z194" s="18"/>
      <c r="AA194" s="18"/>
      <c r="AB194" s="62"/>
      <c r="AC194" s="81"/>
      <c r="AD194" s="81"/>
    </row>
    <row r="195" spans="1:30" s="22" customFormat="1" ht="47.25" hidden="1" outlineLevel="1" x14ac:dyDescent="0.25">
      <c r="A195" s="45" t="s">
        <v>509</v>
      </c>
      <c r="B195" s="25" t="s">
        <v>475</v>
      </c>
      <c r="C195" s="40" t="s">
        <v>188</v>
      </c>
      <c r="D195" s="16">
        <f t="shared" si="299"/>
        <v>0</v>
      </c>
      <c r="E195" s="18"/>
      <c r="F195" s="18"/>
      <c r="G195" s="18"/>
      <c r="H195" s="16">
        <f t="shared" si="310"/>
        <v>0</v>
      </c>
      <c r="I195" s="18"/>
      <c r="J195" s="18"/>
      <c r="K195" s="18"/>
      <c r="L195" s="16">
        <f t="shared" si="312"/>
        <v>0</v>
      </c>
      <c r="M195" s="18"/>
      <c r="N195" s="18"/>
      <c r="O195" s="18"/>
      <c r="P195" s="16">
        <f t="shared" si="311"/>
        <v>0</v>
      </c>
      <c r="Q195" s="18"/>
      <c r="R195" s="18"/>
      <c r="S195" s="18"/>
      <c r="T195" s="16">
        <f t="shared" si="313"/>
        <v>0</v>
      </c>
      <c r="U195" s="18"/>
      <c r="V195" s="18"/>
      <c r="W195" s="18"/>
      <c r="X195" s="16">
        <f t="shared" si="314"/>
        <v>0</v>
      </c>
      <c r="Y195" s="18"/>
      <c r="Z195" s="18"/>
      <c r="AA195" s="18"/>
      <c r="AB195" s="62"/>
      <c r="AC195" s="81"/>
      <c r="AD195" s="81"/>
    </row>
    <row r="196" spans="1:30" s="22" customFormat="1" ht="31.5" hidden="1" outlineLevel="1" x14ac:dyDescent="0.25">
      <c r="A196" s="45" t="s">
        <v>510</v>
      </c>
      <c r="B196" s="25" t="s">
        <v>191</v>
      </c>
      <c r="C196" s="40" t="s">
        <v>188</v>
      </c>
      <c r="D196" s="16">
        <f t="shared" si="299"/>
        <v>0</v>
      </c>
      <c r="E196" s="18"/>
      <c r="F196" s="18"/>
      <c r="G196" s="18"/>
      <c r="H196" s="16">
        <f t="shared" si="310"/>
        <v>0</v>
      </c>
      <c r="I196" s="18"/>
      <c r="J196" s="18"/>
      <c r="K196" s="18"/>
      <c r="L196" s="16">
        <f t="shared" si="312"/>
        <v>0</v>
      </c>
      <c r="M196" s="18"/>
      <c r="N196" s="18"/>
      <c r="O196" s="18"/>
      <c r="P196" s="16">
        <f t="shared" si="311"/>
        <v>0</v>
      </c>
      <c r="Q196" s="18"/>
      <c r="R196" s="18"/>
      <c r="S196" s="18"/>
      <c r="T196" s="16">
        <f t="shared" si="313"/>
        <v>0</v>
      </c>
      <c r="U196" s="18"/>
      <c r="V196" s="18"/>
      <c r="W196" s="18"/>
      <c r="X196" s="16">
        <f t="shared" si="314"/>
        <v>0</v>
      </c>
      <c r="Y196" s="18"/>
      <c r="Z196" s="18"/>
      <c r="AA196" s="18"/>
      <c r="AB196" s="62"/>
      <c r="AC196" s="81"/>
      <c r="AD196" s="81"/>
    </row>
    <row r="197" spans="1:30" s="22" customFormat="1" ht="31.5" hidden="1" outlineLevel="1" x14ac:dyDescent="0.25">
      <c r="A197" s="45" t="s">
        <v>511</v>
      </c>
      <c r="B197" s="25" t="s">
        <v>474</v>
      </c>
      <c r="C197" s="40" t="s">
        <v>188</v>
      </c>
      <c r="D197" s="16">
        <f t="shared" si="299"/>
        <v>41029.300000000003</v>
      </c>
      <c r="E197" s="18"/>
      <c r="F197" s="18"/>
      <c r="G197" s="18">
        <v>41029.300000000003</v>
      </c>
      <c r="H197" s="16">
        <f t="shared" si="310"/>
        <v>0</v>
      </c>
      <c r="I197" s="18"/>
      <c r="J197" s="18"/>
      <c r="K197" s="18"/>
      <c r="L197" s="16">
        <f t="shared" si="312"/>
        <v>0</v>
      </c>
      <c r="M197" s="18"/>
      <c r="N197" s="18"/>
      <c r="O197" s="18"/>
      <c r="P197" s="16">
        <f t="shared" si="311"/>
        <v>0</v>
      </c>
      <c r="Q197" s="18"/>
      <c r="R197" s="18"/>
      <c r="S197" s="18"/>
      <c r="T197" s="16">
        <f t="shared" si="313"/>
        <v>0</v>
      </c>
      <c r="U197" s="18"/>
      <c r="V197" s="18"/>
      <c r="W197" s="18"/>
      <c r="X197" s="16">
        <f t="shared" si="314"/>
        <v>0</v>
      </c>
      <c r="Y197" s="18"/>
      <c r="Z197" s="18"/>
      <c r="AA197" s="18"/>
      <c r="AB197" s="62"/>
      <c r="AC197" s="81"/>
      <c r="AD197" s="81"/>
    </row>
    <row r="198" spans="1:30" s="22" customFormat="1" ht="31.5" hidden="1" outlineLevel="1" x14ac:dyDescent="0.25">
      <c r="A198" s="125" t="s">
        <v>512</v>
      </c>
      <c r="B198" s="118" t="s">
        <v>192</v>
      </c>
      <c r="C198" s="40" t="s">
        <v>188</v>
      </c>
      <c r="D198" s="16">
        <f t="shared" si="299"/>
        <v>0</v>
      </c>
      <c r="E198" s="18"/>
      <c r="F198" s="18"/>
      <c r="G198" s="18"/>
      <c r="H198" s="16">
        <f t="shared" si="310"/>
        <v>0</v>
      </c>
      <c r="I198" s="18"/>
      <c r="J198" s="18"/>
      <c r="K198" s="18"/>
      <c r="L198" s="16">
        <f t="shared" si="312"/>
        <v>0</v>
      </c>
      <c r="M198" s="18"/>
      <c r="N198" s="18"/>
      <c r="O198" s="18"/>
      <c r="P198" s="16">
        <f t="shared" si="311"/>
        <v>0</v>
      </c>
      <c r="Q198" s="18"/>
      <c r="R198" s="18"/>
      <c r="S198" s="18"/>
      <c r="T198" s="16">
        <f t="shared" si="313"/>
        <v>0</v>
      </c>
      <c r="U198" s="18"/>
      <c r="V198" s="18"/>
      <c r="W198" s="18"/>
      <c r="X198" s="16">
        <f t="shared" si="314"/>
        <v>0</v>
      </c>
      <c r="Y198" s="18"/>
      <c r="Z198" s="18"/>
      <c r="AA198" s="18"/>
      <c r="AB198" s="62"/>
      <c r="AC198" s="81"/>
      <c r="AD198" s="81"/>
    </row>
    <row r="199" spans="1:30" s="22" customFormat="1" hidden="1" outlineLevel="1" x14ac:dyDescent="0.25">
      <c r="A199" s="126"/>
      <c r="B199" s="119"/>
      <c r="C199" s="40" t="s">
        <v>990</v>
      </c>
      <c r="D199" s="16">
        <f t="shared" si="299"/>
        <v>5.4</v>
      </c>
      <c r="E199" s="18"/>
      <c r="F199" s="18"/>
      <c r="G199" s="18">
        <v>5.4</v>
      </c>
      <c r="H199" s="16">
        <f t="shared" si="310"/>
        <v>0</v>
      </c>
      <c r="I199" s="18"/>
      <c r="J199" s="18"/>
      <c r="K199" s="18"/>
      <c r="L199" s="16"/>
      <c r="M199" s="18"/>
      <c r="N199" s="18"/>
      <c r="O199" s="18"/>
      <c r="P199" s="16">
        <f t="shared" si="311"/>
        <v>0</v>
      </c>
      <c r="Q199" s="18"/>
      <c r="R199" s="18"/>
      <c r="S199" s="18"/>
      <c r="T199" s="16"/>
      <c r="U199" s="18"/>
      <c r="V199" s="18"/>
      <c r="W199" s="18"/>
      <c r="X199" s="16"/>
      <c r="Y199" s="18"/>
      <c r="Z199" s="18"/>
      <c r="AA199" s="18"/>
      <c r="AB199" s="62"/>
      <c r="AC199" s="81"/>
      <c r="AD199" s="81"/>
    </row>
    <row r="200" spans="1:30" s="22" customFormat="1" ht="31.5" hidden="1" outlineLevel="1" x14ac:dyDescent="0.25">
      <c r="A200" s="45" t="s">
        <v>513</v>
      </c>
      <c r="B200" s="25" t="s">
        <v>190</v>
      </c>
      <c r="C200" s="40" t="s">
        <v>188</v>
      </c>
      <c r="D200" s="16">
        <f t="shared" si="299"/>
        <v>415.6</v>
      </c>
      <c r="E200" s="18"/>
      <c r="F200" s="18"/>
      <c r="G200" s="18">
        <v>415.6</v>
      </c>
      <c r="H200" s="16">
        <f t="shared" si="310"/>
        <v>0</v>
      </c>
      <c r="I200" s="18"/>
      <c r="J200" s="18"/>
      <c r="K200" s="18"/>
      <c r="L200" s="16">
        <f t="shared" si="312"/>
        <v>0</v>
      </c>
      <c r="M200" s="18"/>
      <c r="N200" s="18"/>
      <c r="O200" s="18"/>
      <c r="P200" s="16">
        <f t="shared" si="311"/>
        <v>0</v>
      </c>
      <c r="Q200" s="18"/>
      <c r="R200" s="18"/>
      <c r="S200" s="18"/>
      <c r="T200" s="16">
        <f t="shared" ref="T200:T215" si="315">SUM(U200:W200)</f>
        <v>0</v>
      </c>
      <c r="U200" s="18"/>
      <c r="V200" s="18"/>
      <c r="W200" s="18"/>
      <c r="X200" s="16">
        <f t="shared" ref="X200:X215" si="316">SUM(Y200:AA200)</f>
        <v>0</v>
      </c>
      <c r="Y200" s="18"/>
      <c r="Z200" s="18"/>
      <c r="AA200" s="18"/>
      <c r="AB200" s="62"/>
      <c r="AC200" s="81"/>
      <c r="AD200" s="81"/>
    </row>
    <row r="201" spans="1:30" s="22" customFormat="1" ht="31.5" hidden="1" outlineLevel="1" x14ac:dyDescent="0.25">
      <c r="A201" s="45" t="s">
        <v>514</v>
      </c>
      <c r="B201" s="25" t="s">
        <v>194</v>
      </c>
      <c r="C201" s="40" t="s">
        <v>188</v>
      </c>
      <c r="D201" s="16">
        <f t="shared" si="299"/>
        <v>27200</v>
      </c>
      <c r="E201" s="18"/>
      <c r="F201" s="18"/>
      <c r="G201" s="18">
        <v>27200</v>
      </c>
      <c r="H201" s="16">
        <f t="shared" si="310"/>
        <v>0</v>
      </c>
      <c r="I201" s="18"/>
      <c r="J201" s="18"/>
      <c r="K201" s="18"/>
      <c r="L201" s="16">
        <f t="shared" si="312"/>
        <v>0</v>
      </c>
      <c r="M201" s="18"/>
      <c r="N201" s="18"/>
      <c r="O201" s="18"/>
      <c r="P201" s="16">
        <f t="shared" si="311"/>
        <v>0</v>
      </c>
      <c r="Q201" s="18"/>
      <c r="R201" s="18"/>
      <c r="S201" s="18"/>
      <c r="T201" s="16">
        <f t="shared" si="315"/>
        <v>0</v>
      </c>
      <c r="U201" s="18"/>
      <c r="V201" s="18"/>
      <c r="W201" s="18"/>
      <c r="X201" s="16">
        <f t="shared" si="316"/>
        <v>0</v>
      </c>
      <c r="Y201" s="18"/>
      <c r="Z201" s="18"/>
      <c r="AA201" s="18"/>
      <c r="AB201" s="62"/>
      <c r="AC201" s="81"/>
      <c r="AD201" s="81"/>
    </row>
    <row r="202" spans="1:30" s="22" customFormat="1" ht="47.25" hidden="1" outlineLevel="1" x14ac:dyDescent="0.25">
      <c r="A202" s="45" t="s">
        <v>515</v>
      </c>
      <c r="B202" s="25" t="s">
        <v>197</v>
      </c>
      <c r="C202" s="40" t="s">
        <v>188</v>
      </c>
      <c r="D202" s="16">
        <f t="shared" si="299"/>
        <v>0</v>
      </c>
      <c r="E202" s="18"/>
      <c r="F202" s="18"/>
      <c r="G202" s="18"/>
      <c r="H202" s="16">
        <f t="shared" si="310"/>
        <v>0</v>
      </c>
      <c r="I202" s="18"/>
      <c r="J202" s="18"/>
      <c r="K202" s="18"/>
      <c r="L202" s="16">
        <f t="shared" si="312"/>
        <v>0</v>
      </c>
      <c r="M202" s="18"/>
      <c r="N202" s="18"/>
      <c r="O202" s="18"/>
      <c r="P202" s="16">
        <f t="shared" si="311"/>
        <v>0</v>
      </c>
      <c r="Q202" s="18"/>
      <c r="R202" s="18"/>
      <c r="S202" s="18"/>
      <c r="T202" s="16">
        <f t="shared" si="315"/>
        <v>0</v>
      </c>
      <c r="U202" s="18"/>
      <c r="V202" s="18"/>
      <c r="W202" s="18"/>
      <c r="X202" s="16">
        <f t="shared" si="316"/>
        <v>0</v>
      </c>
      <c r="Y202" s="18"/>
      <c r="Z202" s="18"/>
      <c r="AA202" s="18"/>
      <c r="AB202" s="62"/>
      <c r="AC202" s="81"/>
      <c r="AD202" s="81"/>
    </row>
    <row r="203" spans="1:30" s="22" customFormat="1" ht="78.75" hidden="1" outlineLevel="1" x14ac:dyDescent="0.25">
      <c r="A203" s="45" t="s">
        <v>516</v>
      </c>
      <c r="B203" s="25" t="s">
        <v>518</v>
      </c>
      <c r="C203" s="40" t="s">
        <v>188</v>
      </c>
      <c r="D203" s="16">
        <f t="shared" si="299"/>
        <v>26473.1</v>
      </c>
      <c r="E203" s="18"/>
      <c r="F203" s="18"/>
      <c r="G203" s="18">
        <v>26473.1</v>
      </c>
      <c r="H203" s="16">
        <f t="shared" si="310"/>
        <v>0</v>
      </c>
      <c r="I203" s="18"/>
      <c r="J203" s="18"/>
      <c r="K203" s="18"/>
      <c r="L203" s="16">
        <f t="shared" si="312"/>
        <v>0</v>
      </c>
      <c r="M203" s="18"/>
      <c r="N203" s="18"/>
      <c r="O203" s="18"/>
      <c r="P203" s="16">
        <f t="shared" si="311"/>
        <v>0</v>
      </c>
      <c r="Q203" s="18"/>
      <c r="R203" s="18"/>
      <c r="S203" s="18"/>
      <c r="T203" s="16">
        <f t="shared" si="315"/>
        <v>0</v>
      </c>
      <c r="U203" s="18"/>
      <c r="V203" s="18"/>
      <c r="W203" s="18"/>
      <c r="X203" s="16">
        <f t="shared" si="316"/>
        <v>0</v>
      </c>
      <c r="Y203" s="18"/>
      <c r="Z203" s="18"/>
      <c r="AA203" s="18"/>
      <c r="AB203" s="62"/>
      <c r="AC203" s="81"/>
      <c r="AD203" s="81"/>
    </row>
    <row r="204" spans="1:30" s="22" customFormat="1" ht="31.5" hidden="1" outlineLevel="1" x14ac:dyDescent="0.25">
      <c r="A204" s="45" t="s">
        <v>517</v>
      </c>
      <c r="B204" s="25" t="s">
        <v>519</v>
      </c>
      <c r="C204" s="40" t="s">
        <v>116</v>
      </c>
      <c r="D204" s="16">
        <f t="shared" si="299"/>
        <v>0</v>
      </c>
      <c r="E204" s="18"/>
      <c r="F204" s="18"/>
      <c r="G204" s="18"/>
      <c r="H204" s="16">
        <f t="shared" si="310"/>
        <v>0</v>
      </c>
      <c r="I204" s="18"/>
      <c r="J204" s="18"/>
      <c r="K204" s="18"/>
      <c r="L204" s="16">
        <f t="shared" si="312"/>
        <v>0</v>
      </c>
      <c r="M204" s="18"/>
      <c r="N204" s="18"/>
      <c r="O204" s="18"/>
      <c r="P204" s="16">
        <f t="shared" si="311"/>
        <v>0</v>
      </c>
      <c r="Q204" s="18"/>
      <c r="R204" s="18"/>
      <c r="S204" s="18"/>
      <c r="T204" s="16">
        <f t="shared" si="315"/>
        <v>0</v>
      </c>
      <c r="U204" s="18"/>
      <c r="V204" s="18"/>
      <c r="W204" s="18"/>
      <c r="X204" s="16">
        <f t="shared" si="316"/>
        <v>0</v>
      </c>
      <c r="Y204" s="18"/>
      <c r="Z204" s="18"/>
      <c r="AA204" s="18"/>
      <c r="AB204" s="62"/>
      <c r="AC204" s="81"/>
      <c r="AD204" s="81"/>
    </row>
    <row r="205" spans="1:30" s="22" customFormat="1" ht="31.5" hidden="1" outlineLevel="1" x14ac:dyDescent="0.25">
      <c r="A205" s="45" t="s">
        <v>647</v>
      </c>
      <c r="B205" s="25" t="s">
        <v>646</v>
      </c>
      <c r="C205" s="40" t="s">
        <v>116</v>
      </c>
      <c r="D205" s="16">
        <f t="shared" si="299"/>
        <v>5674.5</v>
      </c>
      <c r="E205" s="18"/>
      <c r="F205" s="18"/>
      <c r="G205" s="18">
        <v>5674.5</v>
      </c>
      <c r="H205" s="16">
        <f t="shared" si="310"/>
        <v>0</v>
      </c>
      <c r="I205" s="18"/>
      <c r="J205" s="18"/>
      <c r="K205" s="18"/>
      <c r="L205" s="16">
        <f t="shared" si="312"/>
        <v>0</v>
      </c>
      <c r="M205" s="18"/>
      <c r="N205" s="18"/>
      <c r="O205" s="18"/>
      <c r="P205" s="16">
        <f t="shared" si="311"/>
        <v>0</v>
      </c>
      <c r="Q205" s="18"/>
      <c r="R205" s="18"/>
      <c r="S205" s="18"/>
      <c r="T205" s="16">
        <f t="shared" si="315"/>
        <v>0</v>
      </c>
      <c r="U205" s="18"/>
      <c r="V205" s="18"/>
      <c r="W205" s="18"/>
      <c r="X205" s="16">
        <f t="shared" si="316"/>
        <v>0</v>
      </c>
      <c r="Y205" s="18"/>
      <c r="Z205" s="18"/>
      <c r="AA205" s="18"/>
      <c r="AB205" s="62"/>
      <c r="AC205" s="81"/>
      <c r="AD205" s="81"/>
    </row>
    <row r="206" spans="1:30" s="22" customFormat="1" hidden="1" outlineLevel="1" x14ac:dyDescent="0.25">
      <c r="A206" s="45" t="s">
        <v>648</v>
      </c>
      <c r="B206" s="25" t="s">
        <v>644</v>
      </c>
      <c r="C206" s="40" t="s">
        <v>123</v>
      </c>
      <c r="D206" s="16">
        <f t="shared" si="299"/>
        <v>5014.8999999999996</v>
      </c>
      <c r="E206" s="18"/>
      <c r="F206" s="18"/>
      <c r="G206" s="18">
        <v>5014.8999999999996</v>
      </c>
      <c r="H206" s="16">
        <f t="shared" si="310"/>
        <v>0</v>
      </c>
      <c r="I206" s="18"/>
      <c r="J206" s="18"/>
      <c r="K206" s="18"/>
      <c r="L206" s="16">
        <f t="shared" si="312"/>
        <v>0</v>
      </c>
      <c r="M206" s="18"/>
      <c r="N206" s="18"/>
      <c r="O206" s="18"/>
      <c r="P206" s="16">
        <f t="shared" si="311"/>
        <v>0</v>
      </c>
      <c r="Q206" s="18"/>
      <c r="R206" s="18"/>
      <c r="S206" s="18"/>
      <c r="T206" s="16">
        <f t="shared" si="315"/>
        <v>0</v>
      </c>
      <c r="U206" s="18"/>
      <c r="V206" s="18"/>
      <c r="W206" s="18"/>
      <c r="X206" s="16">
        <f t="shared" si="316"/>
        <v>0</v>
      </c>
      <c r="Y206" s="18"/>
      <c r="Z206" s="18"/>
      <c r="AA206" s="18"/>
      <c r="AB206" s="62"/>
      <c r="AC206" s="81"/>
      <c r="AD206" s="81"/>
    </row>
    <row r="207" spans="1:30" s="22" customFormat="1" hidden="1" outlineLevel="1" x14ac:dyDescent="0.25">
      <c r="A207" s="45" t="s">
        <v>649</v>
      </c>
      <c r="B207" s="25" t="s">
        <v>645</v>
      </c>
      <c r="C207" s="40" t="s">
        <v>120</v>
      </c>
      <c r="D207" s="16">
        <f t="shared" si="299"/>
        <v>5000</v>
      </c>
      <c r="E207" s="18"/>
      <c r="F207" s="18"/>
      <c r="G207" s="18">
        <v>5000</v>
      </c>
      <c r="H207" s="16">
        <f t="shared" si="310"/>
        <v>0</v>
      </c>
      <c r="I207" s="18"/>
      <c r="J207" s="18"/>
      <c r="K207" s="18"/>
      <c r="L207" s="16">
        <f t="shared" si="312"/>
        <v>0</v>
      </c>
      <c r="M207" s="18"/>
      <c r="N207" s="18"/>
      <c r="O207" s="18"/>
      <c r="P207" s="16">
        <f t="shared" si="311"/>
        <v>0</v>
      </c>
      <c r="Q207" s="18"/>
      <c r="R207" s="18"/>
      <c r="S207" s="18"/>
      <c r="T207" s="16">
        <f t="shared" si="315"/>
        <v>0</v>
      </c>
      <c r="U207" s="18"/>
      <c r="V207" s="18"/>
      <c r="W207" s="18"/>
      <c r="X207" s="16">
        <f t="shared" si="316"/>
        <v>0</v>
      </c>
      <c r="Y207" s="18"/>
      <c r="Z207" s="18"/>
      <c r="AA207" s="18"/>
      <c r="AB207" s="62"/>
      <c r="AC207" s="81"/>
      <c r="AD207" s="81"/>
    </row>
    <row r="208" spans="1:30" s="22" customFormat="1" ht="31.5" hidden="1" outlineLevel="1" x14ac:dyDescent="0.25">
      <c r="A208" s="45" t="s">
        <v>650</v>
      </c>
      <c r="B208" s="25" t="s">
        <v>991</v>
      </c>
      <c r="C208" s="40" t="s">
        <v>122</v>
      </c>
      <c r="D208" s="16">
        <f t="shared" si="299"/>
        <v>0</v>
      </c>
      <c r="E208" s="18"/>
      <c r="F208" s="18"/>
      <c r="G208" s="18"/>
      <c r="H208" s="16">
        <f t="shared" si="310"/>
        <v>0</v>
      </c>
      <c r="I208" s="18"/>
      <c r="J208" s="18"/>
      <c r="K208" s="18"/>
      <c r="L208" s="16">
        <f t="shared" si="312"/>
        <v>0</v>
      </c>
      <c r="M208" s="18"/>
      <c r="N208" s="18"/>
      <c r="O208" s="18"/>
      <c r="P208" s="16">
        <f t="shared" si="311"/>
        <v>0</v>
      </c>
      <c r="Q208" s="18"/>
      <c r="R208" s="18"/>
      <c r="S208" s="18"/>
      <c r="T208" s="16">
        <f t="shared" si="315"/>
        <v>0</v>
      </c>
      <c r="U208" s="18"/>
      <c r="V208" s="18"/>
      <c r="W208" s="18"/>
      <c r="X208" s="16">
        <f t="shared" si="316"/>
        <v>0</v>
      </c>
      <c r="Y208" s="18"/>
      <c r="Z208" s="18"/>
      <c r="AA208" s="18"/>
      <c r="AB208" s="62"/>
      <c r="AC208" s="81"/>
      <c r="AD208" s="81"/>
    </row>
    <row r="209" spans="1:30" s="22" customFormat="1" ht="31.5" hidden="1" outlineLevel="1" x14ac:dyDescent="0.25">
      <c r="A209" s="45" t="s">
        <v>992</v>
      </c>
      <c r="B209" s="25" t="s">
        <v>993</v>
      </c>
      <c r="C209" s="40" t="s">
        <v>122</v>
      </c>
      <c r="D209" s="16">
        <f t="shared" si="299"/>
        <v>791.7</v>
      </c>
      <c r="E209" s="18"/>
      <c r="F209" s="18"/>
      <c r="G209" s="18">
        <v>791.7</v>
      </c>
      <c r="H209" s="16">
        <f t="shared" si="310"/>
        <v>0</v>
      </c>
      <c r="I209" s="18"/>
      <c r="J209" s="18"/>
      <c r="K209" s="18"/>
      <c r="L209" s="16">
        <f t="shared" si="312"/>
        <v>0</v>
      </c>
      <c r="M209" s="18"/>
      <c r="N209" s="18"/>
      <c r="O209" s="18"/>
      <c r="P209" s="16">
        <f t="shared" si="311"/>
        <v>0</v>
      </c>
      <c r="Q209" s="18"/>
      <c r="R209" s="18"/>
      <c r="S209" s="18"/>
      <c r="T209" s="16">
        <f t="shared" si="315"/>
        <v>0</v>
      </c>
      <c r="U209" s="18"/>
      <c r="V209" s="18"/>
      <c r="W209" s="18"/>
      <c r="X209" s="16">
        <f t="shared" si="316"/>
        <v>0</v>
      </c>
      <c r="Y209" s="18"/>
      <c r="Z209" s="18"/>
      <c r="AA209" s="18"/>
      <c r="AB209" s="62"/>
      <c r="AC209" s="81"/>
      <c r="AD209" s="81"/>
    </row>
    <row r="210" spans="1:30" s="22" customFormat="1" ht="31.5" hidden="1" outlineLevel="1" x14ac:dyDescent="0.25">
      <c r="A210" s="45" t="s">
        <v>994</v>
      </c>
      <c r="B210" s="25" t="s">
        <v>995</v>
      </c>
      <c r="C210" s="40" t="s">
        <v>188</v>
      </c>
      <c r="D210" s="16">
        <f t="shared" si="299"/>
        <v>5208.6000000000004</v>
      </c>
      <c r="E210" s="18"/>
      <c r="F210" s="18"/>
      <c r="G210" s="18">
        <v>5208.6000000000004</v>
      </c>
      <c r="H210" s="16">
        <f t="shared" si="310"/>
        <v>0</v>
      </c>
      <c r="I210" s="18"/>
      <c r="J210" s="18"/>
      <c r="K210" s="18"/>
      <c r="L210" s="16">
        <f t="shared" si="312"/>
        <v>0</v>
      </c>
      <c r="M210" s="18"/>
      <c r="N210" s="18"/>
      <c r="O210" s="18"/>
      <c r="P210" s="16">
        <f t="shared" si="311"/>
        <v>0</v>
      </c>
      <c r="Q210" s="18"/>
      <c r="R210" s="18"/>
      <c r="S210" s="18"/>
      <c r="T210" s="16">
        <f t="shared" si="315"/>
        <v>0</v>
      </c>
      <c r="U210" s="18"/>
      <c r="V210" s="18"/>
      <c r="W210" s="18"/>
      <c r="X210" s="16">
        <f t="shared" si="316"/>
        <v>0</v>
      </c>
      <c r="Y210" s="18"/>
      <c r="Z210" s="18"/>
      <c r="AA210" s="18"/>
      <c r="AB210" s="62"/>
      <c r="AC210" s="81"/>
      <c r="AD210" s="81"/>
    </row>
    <row r="211" spans="1:30" s="22" customFormat="1" ht="31.5" hidden="1" outlineLevel="1" x14ac:dyDescent="0.25">
      <c r="A211" s="45" t="s">
        <v>996</v>
      </c>
      <c r="B211" s="25" t="s">
        <v>997</v>
      </c>
      <c r="C211" s="40" t="s">
        <v>188</v>
      </c>
      <c r="D211" s="16">
        <f t="shared" si="299"/>
        <v>45658.5</v>
      </c>
      <c r="E211" s="18"/>
      <c r="F211" s="18">
        <v>36531.4</v>
      </c>
      <c r="G211" s="18">
        <v>9127.1</v>
      </c>
      <c r="H211" s="16">
        <f t="shared" si="310"/>
        <v>0</v>
      </c>
      <c r="I211" s="18"/>
      <c r="J211" s="18"/>
      <c r="K211" s="18"/>
      <c r="L211" s="16">
        <f t="shared" si="312"/>
        <v>0</v>
      </c>
      <c r="M211" s="18"/>
      <c r="N211" s="18"/>
      <c r="O211" s="18"/>
      <c r="P211" s="16">
        <f t="shared" si="311"/>
        <v>0</v>
      </c>
      <c r="Q211" s="18"/>
      <c r="R211" s="18"/>
      <c r="S211" s="18"/>
      <c r="T211" s="16">
        <f t="shared" si="315"/>
        <v>0</v>
      </c>
      <c r="U211" s="18"/>
      <c r="V211" s="18"/>
      <c r="W211" s="18"/>
      <c r="X211" s="16">
        <f t="shared" si="316"/>
        <v>0</v>
      </c>
      <c r="Y211" s="18"/>
      <c r="Z211" s="18"/>
      <c r="AA211" s="18"/>
      <c r="AB211" s="62"/>
      <c r="AC211" s="81"/>
      <c r="AD211" s="81"/>
    </row>
    <row r="212" spans="1:30" s="22" customFormat="1" ht="31.5" hidden="1" outlineLevel="1" x14ac:dyDescent="0.25">
      <c r="A212" s="45" t="s">
        <v>998</v>
      </c>
      <c r="B212" s="25" t="s">
        <v>999</v>
      </c>
      <c r="C212" s="40" t="s">
        <v>188</v>
      </c>
      <c r="D212" s="16">
        <f t="shared" si="299"/>
        <v>51528.3</v>
      </c>
      <c r="E212" s="18"/>
      <c r="F212" s="18">
        <v>43359.3</v>
      </c>
      <c r="G212" s="18">
        <v>8169</v>
      </c>
      <c r="H212" s="16">
        <f t="shared" si="310"/>
        <v>0</v>
      </c>
      <c r="I212" s="18"/>
      <c r="J212" s="18"/>
      <c r="K212" s="18"/>
      <c r="L212" s="16">
        <f t="shared" si="312"/>
        <v>0</v>
      </c>
      <c r="M212" s="18"/>
      <c r="N212" s="18"/>
      <c r="O212" s="18"/>
      <c r="P212" s="16">
        <f t="shared" si="311"/>
        <v>0</v>
      </c>
      <c r="Q212" s="18"/>
      <c r="R212" s="18"/>
      <c r="S212" s="18"/>
      <c r="T212" s="16">
        <f t="shared" si="315"/>
        <v>0</v>
      </c>
      <c r="U212" s="18"/>
      <c r="V212" s="18"/>
      <c r="W212" s="18"/>
      <c r="X212" s="16">
        <f t="shared" si="316"/>
        <v>0</v>
      </c>
      <c r="Y212" s="18"/>
      <c r="Z212" s="18"/>
      <c r="AA212" s="18"/>
      <c r="AB212" s="26"/>
      <c r="AC212" s="81"/>
      <c r="AD212" s="81"/>
    </row>
    <row r="213" spans="1:30" s="22" customFormat="1" ht="47.25" hidden="1" outlineLevel="1" x14ac:dyDescent="0.25">
      <c r="A213" s="45" t="s">
        <v>1000</v>
      </c>
      <c r="B213" s="25" t="s">
        <v>1001</v>
      </c>
      <c r="C213" s="40" t="s">
        <v>188</v>
      </c>
      <c r="D213" s="16">
        <f t="shared" si="299"/>
        <v>97</v>
      </c>
      <c r="E213" s="18"/>
      <c r="F213" s="18"/>
      <c r="G213" s="18">
        <v>97</v>
      </c>
      <c r="H213" s="16">
        <f t="shared" si="310"/>
        <v>0</v>
      </c>
      <c r="I213" s="18"/>
      <c r="J213" s="18"/>
      <c r="K213" s="18"/>
      <c r="L213" s="16">
        <f t="shared" si="312"/>
        <v>0</v>
      </c>
      <c r="M213" s="18"/>
      <c r="N213" s="18"/>
      <c r="O213" s="18"/>
      <c r="P213" s="16">
        <f t="shared" si="311"/>
        <v>0</v>
      </c>
      <c r="Q213" s="18"/>
      <c r="R213" s="18"/>
      <c r="S213" s="18"/>
      <c r="T213" s="16">
        <f t="shared" si="315"/>
        <v>0</v>
      </c>
      <c r="U213" s="18"/>
      <c r="V213" s="18"/>
      <c r="W213" s="18"/>
      <c r="X213" s="16">
        <f t="shared" si="316"/>
        <v>0</v>
      </c>
      <c r="Y213" s="18"/>
      <c r="Z213" s="18"/>
      <c r="AA213" s="18"/>
      <c r="AB213" s="26"/>
      <c r="AC213" s="81"/>
      <c r="AD213" s="81"/>
    </row>
    <row r="214" spans="1:30" s="22" customFormat="1" ht="31.5" hidden="1" outlineLevel="1" x14ac:dyDescent="0.25">
      <c r="A214" s="45" t="s">
        <v>132</v>
      </c>
      <c r="B214" s="19" t="s">
        <v>198</v>
      </c>
      <c r="C214" s="40"/>
      <c r="D214" s="16">
        <f t="shared" si="299"/>
        <v>7268.5</v>
      </c>
      <c r="E214" s="18">
        <f>E215</f>
        <v>0</v>
      </c>
      <c r="F214" s="18">
        <f>F215</f>
        <v>0</v>
      </c>
      <c r="G214" s="18">
        <f t="shared" ref="G214:V214" si="317">G215</f>
        <v>7268.5</v>
      </c>
      <c r="H214" s="16">
        <f t="shared" si="310"/>
        <v>7653.7</v>
      </c>
      <c r="I214" s="18">
        <f>I215</f>
        <v>0</v>
      </c>
      <c r="J214" s="18">
        <f>J215</f>
        <v>0</v>
      </c>
      <c r="K214" s="18">
        <f t="shared" si="317"/>
        <v>7653.7</v>
      </c>
      <c r="L214" s="16">
        <f t="shared" si="312"/>
        <v>0</v>
      </c>
      <c r="M214" s="18">
        <f>M215</f>
        <v>0</v>
      </c>
      <c r="N214" s="18">
        <f t="shared" si="317"/>
        <v>0</v>
      </c>
      <c r="O214" s="18">
        <f>O215</f>
        <v>0</v>
      </c>
      <c r="P214" s="16">
        <f t="shared" si="311"/>
        <v>8059.4</v>
      </c>
      <c r="Q214" s="18">
        <f>Q215</f>
        <v>0</v>
      </c>
      <c r="R214" s="18">
        <f>R215</f>
        <v>0</v>
      </c>
      <c r="S214" s="18">
        <f t="shared" si="317"/>
        <v>8059.4</v>
      </c>
      <c r="T214" s="16">
        <f t="shared" si="315"/>
        <v>0</v>
      </c>
      <c r="U214" s="18">
        <f>U215</f>
        <v>0</v>
      </c>
      <c r="V214" s="18">
        <f t="shared" si="317"/>
        <v>0</v>
      </c>
      <c r="W214" s="18">
        <f>W215</f>
        <v>0</v>
      </c>
      <c r="X214" s="16">
        <f t="shared" si="316"/>
        <v>0</v>
      </c>
      <c r="Y214" s="18">
        <f>Y215</f>
        <v>0</v>
      </c>
      <c r="Z214" s="18">
        <f t="shared" ref="Z214" si="318">Z215</f>
        <v>0</v>
      </c>
      <c r="AA214" s="18">
        <f>AA215</f>
        <v>0</v>
      </c>
      <c r="AB214" s="26"/>
      <c r="AC214" s="81"/>
      <c r="AD214" s="81"/>
    </row>
    <row r="215" spans="1:30" s="22" customFormat="1" ht="47.25" hidden="1" outlineLevel="1" x14ac:dyDescent="0.25">
      <c r="A215" s="45" t="s">
        <v>133</v>
      </c>
      <c r="B215" s="19" t="s">
        <v>199</v>
      </c>
      <c r="C215" s="40"/>
      <c r="D215" s="16">
        <f t="shared" si="299"/>
        <v>7268.5</v>
      </c>
      <c r="E215" s="18">
        <f>E216</f>
        <v>0</v>
      </c>
      <c r="F215" s="18">
        <f t="shared" ref="F215:Z215" si="319">F216</f>
        <v>0</v>
      </c>
      <c r="G215" s="18">
        <f>G216</f>
        <v>7268.5</v>
      </c>
      <c r="H215" s="16">
        <f t="shared" si="310"/>
        <v>7653.7</v>
      </c>
      <c r="I215" s="18">
        <f>I216</f>
        <v>0</v>
      </c>
      <c r="J215" s="18">
        <f t="shared" si="319"/>
        <v>0</v>
      </c>
      <c r="K215" s="18">
        <f>K216</f>
        <v>7653.7</v>
      </c>
      <c r="L215" s="16">
        <f t="shared" si="312"/>
        <v>0</v>
      </c>
      <c r="M215" s="18">
        <f>M216</f>
        <v>0</v>
      </c>
      <c r="N215" s="18">
        <f t="shared" si="319"/>
        <v>0</v>
      </c>
      <c r="O215" s="18">
        <f>O216</f>
        <v>0</v>
      </c>
      <c r="P215" s="16">
        <f t="shared" si="311"/>
        <v>8059.4</v>
      </c>
      <c r="Q215" s="18">
        <f>Q216</f>
        <v>0</v>
      </c>
      <c r="R215" s="18">
        <f t="shared" si="319"/>
        <v>0</v>
      </c>
      <c r="S215" s="18">
        <f>S216</f>
        <v>8059.4</v>
      </c>
      <c r="T215" s="16">
        <f t="shared" si="315"/>
        <v>0</v>
      </c>
      <c r="U215" s="18">
        <f>U216</f>
        <v>0</v>
      </c>
      <c r="V215" s="18">
        <f t="shared" si="319"/>
        <v>0</v>
      </c>
      <c r="W215" s="18">
        <f>W216</f>
        <v>0</v>
      </c>
      <c r="X215" s="16">
        <f t="shared" si="316"/>
        <v>0</v>
      </c>
      <c r="Y215" s="18">
        <f>Y216</f>
        <v>0</v>
      </c>
      <c r="Z215" s="18">
        <f t="shared" si="319"/>
        <v>0</v>
      </c>
      <c r="AA215" s="18">
        <f>AA216</f>
        <v>0</v>
      </c>
      <c r="AB215" s="62"/>
      <c r="AC215" s="81"/>
      <c r="AD215" s="81"/>
    </row>
    <row r="216" spans="1:30" s="22" customFormat="1" ht="31.5" hidden="1" outlineLevel="1" x14ac:dyDescent="0.25">
      <c r="A216" s="45" t="s">
        <v>53</v>
      </c>
      <c r="B216" s="19" t="s">
        <v>200</v>
      </c>
      <c r="C216" s="40"/>
      <c r="D216" s="16">
        <f t="shared" si="299"/>
        <v>7268.5</v>
      </c>
      <c r="E216" s="18">
        <f>SUM(E217:E220)</f>
        <v>0</v>
      </c>
      <c r="F216" s="18">
        <f t="shared" ref="F216" si="320">SUM(F217:F220)</f>
        <v>0</v>
      </c>
      <c r="G216" s="18">
        <f>SUM(G217:G220)</f>
        <v>7268.5</v>
      </c>
      <c r="H216" s="16">
        <f t="shared" si="310"/>
        <v>7653.7</v>
      </c>
      <c r="I216" s="18">
        <f>SUM(I217:I220)</f>
        <v>0</v>
      </c>
      <c r="J216" s="18">
        <f t="shared" ref="J216" si="321">SUM(J217:J220)</f>
        <v>0</v>
      </c>
      <c r="K216" s="18">
        <f>SUM(K217:K220)</f>
        <v>7653.7</v>
      </c>
      <c r="L216" s="16">
        <f>SUM(M216:O216)</f>
        <v>0</v>
      </c>
      <c r="M216" s="18">
        <f>SUM(M217:M220)</f>
        <v>0</v>
      </c>
      <c r="N216" s="18">
        <f t="shared" ref="N216:O216" si="322">SUM(N217:N220)</f>
        <v>0</v>
      </c>
      <c r="O216" s="18">
        <f t="shared" si="322"/>
        <v>0</v>
      </c>
      <c r="P216" s="16">
        <f t="shared" si="311"/>
        <v>8059.4</v>
      </c>
      <c r="Q216" s="18">
        <f>SUM(Q217:Q220)</f>
        <v>0</v>
      </c>
      <c r="R216" s="18">
        <f t="shared" ref="R216" si="323">SUM(R217:R220)</f>
        <v>0</v>
      </c>
      <c r="S216" s="18">
        <f>SUM(S217:S220)</f>
        <v>8059.4</v>
      </c>
      <c r="T216" s="16">
        <f>SUM(U216:W216)</f>
        <v>0</v>
      </c>
      <c r="U216" s="18">
        <f>SUM(U217:U220)</f>
        <v>0</v>
      </c>
      <c r="V216" s="18">
        <f t="shared" ref="V216:W216" si="324">SUM(V217:V220)</f>
        <v>0</v>
      </c>
      <c r="W216" s="18">
        <f t="shared" si="324"/>
        <v>0</v>
      </c>
      <c r="X216" s="16">
        <f>SUM(Y216:AA216)</f>
        <v>0</v>
      </c>
      <c r="Y216" s="18">
        <f>SUM(Y217:Y220)</f>
        <v>0</v>
      </c>
      <c r="Z216" s="18">
        <f t="shared" ref="Z216:AA216" si="325">SUM(Z217:Z220)</f>
        <v>0</v>
      </c>
      <c r="AA216" s="18">
        <f t="shared" si="325"/>
        <v>0</v>
      </c>
      <c r="AB216" s="62"/>
      <c r="AC216" s="81"/>
      <c r="AD216" s="81"/>
    </row>
    <row r="217" spans="1:30" s="22" customFormat="1" hidden="1" outlineLevel="1" x14ac:dyDescent="0.25">
      <c r="A217" s="124" t="s">
        <v>201</v>
      </c>
      <c r="B217" s="134" t="s">
        <v>476</v>
      </c>
      <c r="C217" s="40" t="s">
        <v>116</v>
      </c>
      <c r="D217" s="16">
        <f t="shared" si="299"/>
        <v>0</v>
      </c>
      <c r="E217" s="18"/>
      <c r="F217" s="18"/>
      <c r="G217" s="18"/>
      <c r="H217" s="16">
        <f t="shared" si="310"/>
        <v>0</v>
      </c>
      <c r="I217" s="18"/>
      <c r="J217" s="18"/>
      <c r="K217" s="18"/>
      <c r="L217" s="16">
        <f t="shared" si="312"/>
        <v>0</v>
      </c>
      <c r="M217" s="18"/>
      <c r="N217" s="18"/>
      <c r="O217" s="18"/>
      <c r="P217" s="16">
        <f t="shared" si="311"/>
        <v>0</v>
      </c>
      <c r="Q217" s="18"/>
      <c r="R217" s="18"/>
      <c r="S217" s="18"/>
      <c r="T217" s="16">
        <f t="shared" ref="T217:T246" si="326">SUM(U217:W217)</f>
        <v>0</v>
      </c>
      <c r="U217" s="18"/>
      <c r="V217" s="18"/>
      <c r="W217" s="18"/>
      <c r="X217" s="16">
        <f t="shared" ref="X217:X246" si="327">SUM(Y217:AA217)</f>
        <v>0</v>
      </c>
      <c r="Y217" s="18"/>
      <c r="Z217" s="18"/>
      <c r="AA217" s="18"/>
      <c r="AB217" s="133"/>
      <c r="AC217" s="81"/>
      <c r="AD217" s="81"/>
    </row>
    <row r="218" spans="1:30" s="22" customFormat="1" hidden="1" outlineLevel="1" x14ac:dyDescent="0.25">
      <c r="A218" s="124"/>
      <c r="B218" s="134"/>
      <c r="C218" s="40" t="s">
        <v>202</v>
      </c>
      <c r="D218" s="16">
        <f t="shared" si="299"/>
        <v>0</v>
      </c>
      <c r="E218" s="18"/>
      <c r="F218" s="18"/>
      <c r="G218" s="18"/>
      <c r="H218" s="16">
        <f t="shared" si="310"/>
        <v>0</v>
      </c>
      <c r="I218" s="18"/>
      <c r="J218" s="18"/>
      <c r="K218" s="18"/>
      <c r="L218" s="16">
        <f t="shared" si="312"/>
        <v>0</v>
      </c>
      <c r="M218" s="18"/>
      <c r="N218" s="18"/>
      <c r="O218" s="18"/>
      <c r="P218" s="16">
        <f t="shared" si="311"/>
        <v>0</v>
      </c>
      <c r="Q218" s="18"/>
      <c r="R218" s="18"/>
      <c r="S218" s="18"/>
      <c r="T218" s="16">
        <f t="shared" si="326"/>
        <v>0</v>
      </c>
      <c r="U218" s="18"/>
      <c r="V218" s="18"/>
      <c r="W218" s="18"/>
      <c r="X218" s="16">
        <f t="shared" si="327"/>
        <v>0</v>
      </c>
      <c r="Y218" s="18"/>
      <c r="Z218" s="18"/>
      <c r="AA218" s="18"/>
      <c r="AB218" s="133"/>
      <c r="AC218" s="81"/>
      <c r="AD218" s="81"/>
    </row>
    <row r="219" spans="1:30" s="22" customFormat="1" ht="47.25" hidden="1" outlineLevel="1" x14ac:dyDescent="0.25">
      <c r="A219" s="45" t="s">
        <v>203</v>
      </c>
      <c r="B219" s="19" t="s">
        <v>477</v>
      </c>
      <c r="C219" s="40" t="s">
        <v>116</v>
      </c>
      <c r="D219" s="16">
        <f t="shared" si="299"/>
        <v>3041</v>
      </c>
      <c r="E219" s="18"/>
      <c r="F219" s="18"/>
      <c r="G219" s="18">
        <v>3041</v>
      </c>
      <c r="H219" s="16">
        <f t="shared" si="310"/>
        <v>3202.2</v>
      </c>
      <c r="I219" s="18"/>
      <c r="J219" s="18"/>
      <c r="K219" s="18">
        <v>3202.2</v>
      </c>
      <c r="L219" s="16">
        <f t="shared" si="312"/>
        <v>0</v>
      </c>
      <c r="M219" s="18"/>
      <c r="N219" s="18"/>
      <c r="O219" s="18"/>
      <c r="P219" s="16">
        <f t="shared" si="311"/>
        <v>3371.9</v>
      </c>
      <c r="Q219" s="18"/>
      <c r="R219" s="18"/>
      <c r="S219" s="18">
        <v>3371.9</v>
      </c>
      <c r="T219" s="16">
        <f t="shared" si="326"/>
        <v>0</v>
      </c>
      <c r="U219" s="18"/>
      <c r="V219" s="18"/>
      <c r="W219" s="18"/>
      <c r="X219" s="16">
        <f t="shared" si="327"/>
        <v>0</v>
      </c>
      <c r="Y219" s="18"/>
      <c r="Z219" s="18"/>
      <c r="AA219" s="18"/>
      <c r="AB219" s="133"/>
      <c r="AC219" s="81"/>
      <c r="AD219" s="81"/>
    </row>
    <row r="220" spans="1:30" s="22" customFormat="1" ht="47.25" hidden="1" outlineLevel="1" x14ac:dyDescent="0.25">
      <c r="A220" s="45" t="s">
        <v>204</v>
      </c>
      <c r="B220" s="19" t="s">
        <v>478</v>
      </c>
      <c r="C220" s="40" t="s">
        <v>116</v>
      </c>
      <c r="D220" s="16">
        <f t="shared" si="299"/>
        <v>4227.5</v>
      </c>
      <c r="E220" s="18"/>
      <c r="F220" s="18"/>
      <c r="G220" s="18">
        <v>4227.5</v>
      </c>
      <c r="H220" s="16">
        <f t="shared" si="310"/>
        <v>4451.5</v>
      </c>
      <c r="I220" s="18"/>
      <c r="J220" s="18"/>
      <c r="K220" s="18">
        <v>4451.5</v>
      </c>
      <c r="L220" s="16">
        <f t="shared" si="312"/>
        <v>0</v>
      </c>
      <c r="M220" s="18"/>
      <c r="N220" s="18"/>
      <c r="O220" s="18"/>
      <c r="P220" s="16">
        <f t="shared" si="311"/>
        <v>4687.5</v>
      </c>
      <c r="Q220" s="18"/>
      <c r="R220" s="18"/>
      <c r="S220" s="18">
        <v>4687.5</v>
      </c>
      <c r="T220" s="16">
        <f t="shared" si="326"/>
        <v>0</v>
      </c>
      <c r="U220" s="18"/>
      <c r="V220" s="18"/>
      <c r="W220" s="18"/>
      <c r="X220" s="16">
        <f t="shared" si="327"/>
        <v>0</v>
      </c>
      <c r="Y220" s="18"/>
      <c r="Z220" s="18"/>
      <c r="AA220" s="18"/>
      <c r="AB220" s="133"/>
      <c r="AC220" s="81"/>
      <c r="AD220" s="81"/>
    </row>
    <row r="221" spans="1:30" s="22" customFormat="1" ht="47.25" hidden="1" outlineLevel="1" x14ac:dyDescent="0.25">
      <c r="A221" s="45" t="s">
        <v>205</v>
      </c>
      <c r="B221" s="19" t="s">
        <v>206</v>
      </c>
      <c r="C221" s="40"/>
      <c r="D221" s="16">
        <f t="shared" si="299"/>
        <v>10659.5</v>
      </c>
      <c r="E221" s="18">
        <f t="shared" ref="E221:K221" si="328">E222</f>
        <v>0</v>
      </c>
      <c r="F221" s="18">
        <f t="shared" si="328"/>
        <v>0</v>
      </c>
      <c r="G221" s="18">
        <f t="shared" si="328"/>
        <v>10659.5</v>
      </c>
      <c r="H221" s="16">
        <f t="shared" si="310"/>
        <v>10605.3</v>
      </c>
      <c r="I221" s="18">
        <f t="shared" si="328"/>
        <v>0</v>
      </c>
      <c r="J221" s="18">
        <f t="shared" si="328"/>
        <v>0</v>
      </c>
      <c r="K221" s="18">
        <f t="shared" si="328"/>
        <v>10605.3</v>
      </c>
      <c r="L221" s="16">
        <f t="shared" si="312"/>
        <v>0</v>
      </c>
      <c r="M221" s="18">
        <f t="shared" ref="M221:N221" si="329">M222</f>
        <v>0</v>
      </c>
      <c r="N221" s="18">
        <f t="shared" si="329"/>
        <v>0</v>
      </c>
      <c r="O221" s="18">
        <f>O222</f>
        <v>0</v>
      </c>
      <c r="P221" s="16">
        <f t="shared" si="311"/>
        <v>11167.4</v>
      </c>
      <c r="Q221" s="18">
        <f t="shared" ref="Q221:S221" si="330">Q222</f>
        <v>0</v>
      </c>
      <c r="R221" s="18">
        <f t="shared" si="330"/>
        <v>0</v>
      </c>
      <c r="S221" s="18">
        <f t="shared" si="330"/>
        <v>11167.4</v>
      </c>
      <c r="T221" s="16">
        <f t="shared" si="326"/>
        <v>0</v>
      </c>
      <c r="U221" s="18">
        <f t="shared" ref="U221:V221" si="331">U222</f>
        <v>0</v>
      </c>
      <c r="V221" s="18">
        <f t="shared" si="331"/>
        <v>0</v>
      </c>
      <c r="W221" s="18">
        <f>W222</f>
        <v>0</v>
      </c>
      <c r="X221" s="16">
        <f t="shared" si="327"/>
        <v>0</v>
      </c>
      <c r="Y221" s="18">
        <f t="shared" ref="Y221:Z221" si="332">Y222</f>
        <v>0</v>
      </c>
      <c r="Z221" s="18">
        <f t="shared" si="332"/>
        <v>0</v>
      </c>
      <c r="AA221" s="18">
        <f>AA222</f>
        <v>0</v>
      </c>
      <c r="AB221" s="133"/>
      <c r="AC221" s="81"/>
      <c r="AD221" s="81"/>
    </row>
    <row r="222" spans="1:30" s="22" customFormat="1" ht="31.5" hidden="1" outlineLevel="1" x14ac:dyDescent="0.25">
      <c r="A222" s="45" t="s">
        <v>60</v>
      </c>
      <c r="B222" s="19" t="s">
        <v>207</v>
      </c>
      <c r="C222" s="40"/>
      <c r="D222" s="16">
        <f t="shared" si="299"/>
        <v>10659.5</v>
      </c>
      <c r="E222" s="18">
        <f t="shared" ref="E222:G222" si="333">E223+E236</f>
        <v>0</v>
      </c>
      <c r="F222" s="18">
        <f t="shared" si="333"/>
        <v>0</v>
      </c>
      <c r="G222" s="18">
        <f t="shared" si="333"/>
        <v>10659.5</v>
      </c>
      <c r="H222" s="16">
        <f t="shared" si="310"/>
        <v>10605.3</v>
      </c>
      <c r="I222" s="18">
        <f t="shared" ref="I222:K222" si="334">I223+I236</f>
        <v>0</v>
      </c>
      <c r="J222" s="18">
        <f t="shared" si="334"/>
        <v>0</v>
      </c>
      <c r="K222" s="18">
        <f t="shared" si="334"/>
        <v>10605.3</v>
      </c>
      <c r="L222" s="16">
        <f t="shared" si="312"/>
        <v>0</v>
      </c>
      <c r="M222" s="18">
        <f t="shared" ref="M222:N222" si="335">M223+M236</f>
        <v>0</v>
      </c>
      <c r="N222" s="18">
        <f t="shared" si="335"/>
        <v>0</v>
      </c>
      <c r="O222" s="18">
        <f>O223+O236</f>
        <v>0</v>
      </c>
      <c r="P222" s="16">
        <f t="shared" si="311"/>
        <v>11167.4</v>
      </c>
      <c r="Q222" s="18">
        <f t="shared" ref="Q222:S222" si="336">Q223+Q236</f>
        <v>0</v>
      </c>
      <c r="R222" s="18">
        <f t="shared" si="336"/>
        <v>0</v>
      </c>
      <c r="S222" s="18">
        <f t="shared" si="336"/>
        <v>11167.4</v>
      </c>
      <c r="T222" s="16">
        <f t="shared" si="326"/>
        <v>0</v>
      </c>
      <c r="U222" s="18">
        <f t="shared" ref="U222:V222" si="337">U223+U236</f>
        <v>0</v>
      </c>
      <c r="V222" s="18">
        <f t="shared" si="337"/>
        <v>0</v>
      </c>
      <c r="W222" s="18">
        <f>W223+W236</f>
        <v>0</v>
      </c>
      <c r="X222" s="16">
        <f t="shared" si="327"/>
        <v>0</v>
      </c>
      <c r="Y222" s="18">
        <f t="shared" ref="Y222:Z222" si="338">Y223+Y236</f>
        <v>0</v>
      </c>
      <c r="Z222" s="18">
        <f t="shared" si="338"/>
        <v>0</v>
      </c>
      <c r="AA222" s="18">
        <f>AA223+AA236</f>
        <v>0</v>
      </c>
      <c r="AB222" s="133"/>
      <c r="AC222" s="81"/>
      <c r="AD222" s="81"/>
    </row>
    <row r="223" spans="1:30" s="22" customFormat="1" hidden="1" outlineLevel="1" x14ac:dyDescent="0.25">
      <c r="A223" s="45" t="s">
        <v>62</v>
      </c>
      <c r="B223" s="19" t="s">
        <v>208</v>
      </c>
      <c r="C223" s="40" t="s">
        <v>116</v>
      </c>
      <c r="D223" s="16">
        <f t="shared" si="299"/>
        <v>3668.7000000000003</v>
      </c>
      <c r="E223" s="18">
        <f>SUM(E224:E235)</f>
        <v>0</v>
      </c>
      <c r="F223" s="18">
        <f t="shared" ref="F223:G223" si="339">SUM(F224:F235)</f>
        <v>0</v>
      </c>
      <c r="G223" s="18">
        <f t="shared" si="339"/>
        <v>3668.7000000000003</v>
      </c>
      <c r="H223" s="16">
        <f t="shared" si="310"/>
        <v>3873.6</v>
      </c>
      <c r="I223" s="18">
        <f>SUM(I224:I235)</f>
        <v>0</v>
      </c>
      <c r="J223" s="18">
        <f t="shared" ref="J223" si="340">SUM(J224:J235)</f>
        <v>0</v>
      </c>
      <c r="K223" s="18">
        <f>SUM(K224:K235)</f>
        <v>3873.6</v>
      </c>
      <c r="L223" s="16">
        <f t="shared" si="312"/>
        <v>0</v>
      </c>
      <c r="M223" s="18">
        <f t="shared" ref="M223" si="341">SUM(M224:M235)</f>
        <v>0</v>
      </c>
      <c r="N223" s="18">
        <f>SUM(N224:N235)</f>
        <v>0</v>
      </c>
      <c r="O223" s="18">
        <f>SUM(O224:O235)</f>
        <v>0</v>
      </c>
      <c r="P223" s="16">
        <f t="shared" si="311"/>
        <v>4079</v>
      </c>
      <c r="Q223" s="18">
        <f>SUM(Q224:Q235)</f>
        <v>0</v>
      </c>
      <c r="R223" s="18">
        <f t="shared" ref="R223" si="342">SUM(R224:R235)</f>
        <v>0</v>
      </c>
      <c r="S223" s="18">
        <f>SUM(S224:S235)</f>
        <v>4079</v>
      </c>
      <c r="T223" s="16">
        <f t="shared" si="326"/>
        <v>0</v>
      </c>
      <c r="U223" s="18">
        <f t="shared" ref="U223" si="343">SUM(U224:U235)</f>
        <v>0</v>
      </c>
      <c r="V223" s="18">
        <f>SUM(V224:V235)</f>
        <v>0</v>
      </c>
      <c r="W223" s="18">
        <f>SUM(W224:W235)</f>
        <v>0</v>
      </c>
      <c r="X223" s="16">
        <f t="shared" si="327"/>
        <v>0</v>
      </c>
      <c r="Y223" s="18">
        <f t="shared" ref="Y223" si="344">SUM(Y224:Y235)</f>
        <v>0</v>
      </c>
      <c r="Z223" s="18">
        <f>SUM(Z224:Z235)</f>
        <v>0</v>
      </c>
      <c r="AA223" s="18">
        <f>SUM(AA224:AA235)</f>
        <v>0</v>
      </c>
      <c r="AB223" s="133"/>
      <c r="AC223" s="81"/>
      <c r="AD223" s="81"/>
    </row>
    <row r="224" spans="1:30" s="22" customFormat="1" hidden="1" outlineLevel="1" x14ac:dyDescent="0.25">
      <c r="A224" s="45" t="s">
        <v>521</v>
      </c>
      <c r="B224" s="19" t="s">
        <v>220</v>
      </c>
      <c r="C224" s="40" t="s">
        <v>120</v>
      </c>
      <c r="D224" s="16">
        <f t="shared" si="299"/>
        <v>354</v>
      </c>
      <c r="E224" s="18"/>
      <c r="F224" s="18"/>
      <c r="G224" s="18">
        <v>354</v>
      </c>
      <c r="H224" s="16">
        <f t="shared" si="310"/>
        <v>0</v>
      </c>
      <c r="I224" s="18"/>
      <c r="J224" s="18"/>
      <c r="K224" s="18"/>
      <c r="L224" s="16">
        <f t="shared" si="312"/>
        <v>0</v>
      </c>
      <c r="M224" s="18"/>
      <c r="N224" s="18"/>
      <c r="O224" s="18"/>
      <c r="P224" s="16">
        <f t="shared" si="311"/>
        <v>0</v>
      </c>
      <c r="Q224" s="18"/>
      <c r="R224" s="18"/>
      <c r="S224" s="18"/>
      <c r="T224" s="16">
        <f t="shared" si="326"/>
        <v>0</v>
      </c>
      <c r="U224" s="18"/>
      <c r="V224" s="18"/>
      <c r="W224" s="18"/>
      <c r="X224" s="16">
        <f t="shared" si="327"/>
        <v>0</v>
      </c>
      <c r="Y224" s="18"/>
      <c r="Z224" s="18"/>
      <c r="AA224" s="18"/>
      <c r="AB224" s="133"/>
      <c r="AC224" s="81"/>
      <c r="AD224" s="81"/>
    </row>
    <row r="225" spans="1:30" s="22" customFormat="1" hidden="1" outlineLevel="1" x14ac:dyDescent="0.25">
      <c r="A225" s="45" t="s">
        <v>522</v>
      </c>
      <c r="B225" s="19" t="s">
        <v>210</v>
      </c>
      <c r="C225" s="9" t="s">
        <v>121</v>
      </c>
      <c r="D225" s="16">
        <f t="shared" si="299"/>
        <v>0</v>
      </c>
      <c r="E225" s="18"/>
      <c r="F225" s="18"/>
      <c r="G225" s="18"/>
      <c r="H225" s="16">
        <f t="shared" si="310"/>
        <v>0</v>
      </c>
      <c r="I225" s="18"/>
      <c r="J225" s="18"/>
      <c r="K225" s="18"/>
      <c r="L225" s="16">
        <f t="shared" si="312"/>
        <v>0</v>
      </c>
      <c r="M225" s="18"/>
      <c r="N225" s="18"/>
      <c r="O225" s="18"/>
      <c r="P225" s="16">
        <f t="shared" si="311"/>
        <v>0</v>
      </c>
      <c r="Q225" s="18"/>
      <c r="R225" s="18"/>
      <c r="S225" s="18"/>
      <c r="T225" s="16">
        <f t="shared" si="326"/>
        <v>0</v>
      </c>
      <c r="U225" s="18"/>
      <c r="V225" s="18"/>
      <c r="W225" s="18"/>
      <c r="X225" s="16">
        <f t="shared" si="327"/>
        <v>0</v>
      </c>
      <c r="Y225" s="18"/>
      <c r="Z225" s="18"/>
      <c r="AA225" s="18"/>
      <c r="AB225" s="133"/>
      <c r="AC225" s="81"/>
      <c r="AD225" s="81"/>
    </row>
    <row r="226" spans="1:30" s="22" customFormat="1" ht="47.25" hidden="1" outlineLevel="1" x14ac:dyDescent="0.25">
      <c r="A226" s="45" t="s">
        <v>523</v>
      </c>
      <c r="B226" s="19" t="s">
        <v>217</v>
      </c>
      <c r="C226" s="40" t="s">
        <v>196</v>
      </c>
      <c r="D226" s="16">
        <f t="shared" si="299"/>
        <v>0</v>
      </c>
      <c r="E226" s="18"/>
      <c r="F226" s="18"/>
      <c r="G226" s="18"/>
      <c r="H226" s="16">
        <f t="shared" si="310"/>
        <v>0</v>
      </c>
      <c r="I226" s="18"/>
      <c r="J226" s="18"/>
      <c r="K226" s="18"/>
      <c r="L226" s="16">
        <f t="shared" si="312"/>
        <v>0</v>
      </c>
      <c r="M226" s="18"/>
      <c r="N226" s="18"/>
      <c r="O226" s="18"/>
      <c r="P226" s="16">
        <f t="shared" si="311"/>
        <v>0</v>
      </c>
      <c r="Q226" s="18"/>
      <c r="R226" s="18"/>
      <c r="S226" s="18"/>
      <c r="T226" s="16">
        <f t="shared" si="326"/>
        <v>0</v>
      </c>
      <c r="U226" s="18"/>
      <c r="V226" s="18"/>
      <c r="W226" s="18"/>
      <c r="X226" s="16">
        <f t="shared" si="327"/>
        <v>0</v>
      </c>
      <c r="Y226" s="18"/>
      <c r="Z226" s="18"/>
      <c r="AA226" s="18"/>
      <c r="AB226" s="133"/>
      <c r="AC226" s="81"/>
      <c r="AD226" s="81"/>
    </row>
    <row r="227" spans="1:30" s="22" customFormat="1" hidden="1" outlineLevel="1" x14ac:dyDescent="0.25">
      <c r="A227" s="45" t="s">
        <v>524</v>
      </c>
      <c r="B227" s="19" t="s">
        <v>213</v>
      </c>
      <c r="C227" s="40" t="s">
        <v>122</v>
      </c>
      <c r="D227" s="16">
        <f t="shared" si="299"/>
        <v>698</v>
      </c>
      <c r="E227" s="18"/>
      <c r="F227" s="18"/>
      <c r="G227" s="18">
        <v>698</v>
      </c>
      <c r="H227" s="16">
        <f t="shared" si="310"/>
        <v>0</v>
      </c>
      <c r="I227" s="18"/>
      <c r="J227" s="18"/>
      <c r="K227" s="18"/>
      <c r="L227" s="16">
        <f t="shared" si="312"/>
        <v>0</v>
      </c>
      <c r="M227" s="18"/>
      <c r="N227" s="18"/>
      <c r="O227" s="18"/>
      <c r="P227" s="16">
        <f t="shared" si="311"/>
        <v>0</v>
      </c>
      <c r="Q227" s="18"/>
      <c r="R227" s="18"/>
      <c r="S227" s="18"/>
      <c r="T227" s="16">
        <f t="shared" si="326"/>
        <v>0</v>
      </c>
      <c r="U227" s="18"/>
      <c r="V227" s="18"/>
      <c r="W227" s="18"/>
      <c r="X227" s="16">
        <f t="shared" si="327"/>
        <v>0</v>
      </c>
      <c r="Y227" s="18"/>
      <c r="Z227" s="18"/>
      <c r="AA227" s="18"/>
      <c r="AB227" s="133"/>
      <c r="AC227" s="81"/>
      <c r="AD227" s="81"/>
    </row>
    <row r="228" spans="1:30" s="22" customFormat="1" hidden="1" outlineLevel="1" x14ac:dyDescent="0.25">
      <c r="A228" s="45" t="s">
        <v>525</v>
      </c>
      <c r="B228" s="19" t="s">
        <v>216</v>
      </c>
      <c r="C228" s="40" t="s">
        <v>119</v>
      </c>
      <c r="D228" s="16">
        <f t="shared" si="299"/>
        <v>0</v>
      </c>
      <c r="E228" s="18"/>
      <c r="F228" s="18"/>
      <c r="G228" s="18"/>
      <c r="H228" s="16">
        <f t="shared" si="310"/>
        <v>0</v>
      </c>
      <c r="I228" s="18"/>
      <c r="J228" s="18"/>
      <c r="K228" s="18"/>
      <c r="L228" s="16">
        <f t="shared" si="312"/>
        <v>0</v>
      </c>
      <c r="M228" s="18"/>
      <c r="N228" s="18"/>
      <c r="O228" s="18"/>
      <c r="P228" s="16">
        <f t="shared" si="311"/>
        <v>0</v>
      </c>
      <c r="Q228" s="18"/>
      <c r="R228" s="18"/>
      <c r="S228" s="18"/>
      <c r="T228" s="16">
        <f t="shared" si="326"/>
        <v>0</v>
      </c>
      <c r="U228" s="18"/>
      <c r="V228" s="18"/>
      <c r="W228" s="18"/>
      <c r="X228" s="16">
        <f t="shared" si="327"/>
        <v>0</v>
      </c>
      <c r="Y228" s="18"/>
      <c r="Z228" s="18"/>
      <c r="AA228" s="18"/>
      <c r="AB228" s="133"/>
      <c r="AC228" s="81"/>
      <c r="AD228" s="81"/>
    </row>
    <row r="229" spans="1:30" s="22" customFormat="1" hidden="1" outlineLevel="1" x14ac:dyDescent="0.25">
      <c r="A229" s="45" t="s">
        <v>526</v>
      </c>
      <c r="B229" s="19" t="s">
        <v>219</v>
      </c>
      <c r="C229" s="40" t="s">
        <v>123</v>
      </c>
      <c r="D229" s="16">
        <f t="shared" si="299"/>
        <v>531</v>
      </c>
      <c r="E229" s="18"/>
      <c r="F229" s="18"/>
      <c r="G229" s="18">
        <v>531</v>
      </c>
      <c r="H229" s="16">
        <f t="shared" si="310"/>
        <v>0</v>
      </c>
      <c r="I229" s="18"/>
      <c r="J229" s="18"/>
      <c r="K229" s="18"/>
      <c r="L229" s="16">
        <f t="shared" si="312"/>
        <v>0</v>
      </c>
      <c r="M229" s="18"/>
      <c r="N229" s="18"/>
      <c r="O229" s="18"/>
      <c r="P229" s="16">
        <f t="shared" si="311"/>
        <v>0</v>
      </c>
      <c r="Q229" s="18"/>
      <c r="R229" s="18"/>
      <c r="S229" s="18"/>
      <c r="T229" s="16">
        <f t="shared" si="326"/>
        <v>0</v>
      </c>
      <c r="U229" s="18"/>
      <c r="V229" s="18"/>
      <c r="W229" s="18"/>
      <c r="X229" s="16">
        <f t="shared" si="327"/>
        <v>0</v>
      </c>
      <c r="Y229" s="18"/>
      <c r="Z229" s="18"/>
      <c r="AA229" s="18"/>
      <c r="AB229" s="133"/>
      <c r="AC229" s="81"/>
      <c r="AD229" s="81"/>
    </row>
    <row r="230" spans="1:30" s="22" customFormat="1" hidden="1" outlineLevel="1" x14ac:dyDescent="0.25">
      <c r="A230" s="45" t="s">
        <v>527</v>
      </c>
      <c r="B230" s="19" t="s">
        <v>214</v>
      </c>
      <c r="C230" s="40" t="s">
        <v>215</v>
      </c>
      <c r="D230" s="16">
        <f t="shared" si="299"/>
        <v>315.8</v>
      </c>
      <c r="E230" s="18"/>
      <c r="F230" s="18"/>
      <c r="G230" s="18">
        <v>315.8</v>
      </c>
      <c r="H230" s="16">
        <f t="shared" si="310"/>
        <v>0</v>
      </c>
      <c r="I230" s="18"/>
      <c r="J230" s="18"/>
      <c r="K230" s="18"/>
      <c r="L230" s="16">
        <f t="shared" si="312"/>
        <v>0</v>
      </c>
      <c r="M230" s="18"/>
      <c r="N230" s="18"/>
      <c r="O230" s="18"/>
      <c r="P230" s="16">
        <f t="shared" si="311"/>
        <v>0</v>
      </c>
      <c r="Q230" s="18"/>
      <c r="R230" s="18"/>
      <c r="S230" s="18"/>
      <c r="T230" s="16">
        <f t="shared" si="326"/>
        <v>0</v>
      </c>
      <c r="U230" s="18"/>
      <c r="V230" s="18"/>
      <c r="W230" s="18"/>
      <c r="X230" s="16">
        <f t="shared" si="327"/>
        <v>0</v>
      </c>
      <c r="Y230" s="18"/>
      <c r="Z230" s="18"/>
      <c r="AA230" s="18"/>
      <c r="AB230" s="62"/>
      <c r="AC230" s="81"/>
      <c r="AD230" s="81"/>
    </row>
    <row r="231" spans="1:30" s="22" customFormat="1" hidden="1" outlineLevel="1" x14ac:dyDescent="0.25">
      <c r="A231" s="45" t="s">
        <v>528</v>
      </c>
      <c r="B231" s="19" t="s">
        <v>209</v>
      </c>
      <c r="C231" s="40" t="s">
        <v>124</v>
      </c>
      <c r="D231" s="16">
        <f t="shared" si="299"/>
        <v>354</v>
      </c>
      <c r="E231" s="18"/>
      <c r="F231" s="18"/>
      <c r="G231" s="18">
        <v>354</v>
      </c>
      <c r="H231" s="16">
        <f t="shared" si="310"/>
        <v>0</v>
      </c>
      <c r="I231" s="18"/>
      <c r="J231" s="18"/>
      <c r="K231" s="18"/>
      <c r="L231" s="16">
        <f t="shared" si="312"/>
        <v>0</v>
      </c>
      <c r="M231" s="18"/>
      <c r="N231" s="18"/>
      <c r="O231" s="18"/>
      <c r="P231" s="16">
        <f t="shared" si="311"/>
        <v>0</v>
      </c>
      <c r="Q231" s="18"/>
      <c r="R231" s="18"/>
      <c r="S231" s="18"/>
      <c r="T231" s="16">
        <f t="shared" si="326"/>
        <v>0</v>
      </c>
      <c r="U231" s="18"/>
      <c r="V231" s="18"/>
      <c r="W231" s="18"/>
      <c r="X231" s="16">
        <f t="shared" si="327"/>
        <v>0</v>
      </c>
      <c r="Y231" s="18"/>
      <c r="Z231" s="18"/>
      <c r="AA231" s="18"/>
      <c r="AB231" s="133"/>
      <c r="AC231" s="81"/>
      <c r="AD231" s="81"/>
    </row>
    <row r="232" spans="1:30" s="22" customFormat="1" hidden="1" outlineLevel="1" x14ac:dyDescent="0.25">
      <c r="A232" s="45" t="s">
        <v>529</v>
      </c>
      <c r="B232" s="19" t="s">
        <v>218</v>
      </c>
      <c r="C232" s="40" t="s">
        <v>118</v>
      </c>
      <c r="D232" s="16">
        <f t="shared" si="299"/>
        <v>177</v>
      </c>
      <c r="E232" s="18"/>
      <c r="F232" s="18"/>
      <c r="G232" s="18">
        <v>177</v>
      </c>
      <c r="H232" s="16">
        <f t="shared" si="310"/>
        <v>0</v>
      </c>
      <c r="I232" s="18"/>
      <c r="J232" s="18"/>
      <c r="K232" s="18"/>
      <c r="L232" s="16">
        <f t="shared" si="312"/>
        <v>0</v>
      </c>
      <c r="M232" s="18"/>
      <c r="N232" s="18"/>
      <c r="O232" s="18"/>
      <c r="P232" s="16">
        <f t="shared" si="311"/>
        <v>0</v>
      </c>
      <c r="Q232" s="18"/>
      <c r="R232" s="18"/>
      <c r="S232" s="18"/>
      <c r="T232" s="16">
        <f t="shared" si="326"/>
        <v>0</v>
      </c>
      <c r="U232" s="18"/>
      <c r="V232" s="18"/>
      <c r="W232" s="18"/>
      <c r="X232" s="16">
        <f t="shared" si="327"/>
        <v>0</v>
      </c>
      <c r="Y232" s="18"/>
      <c r="Z232" s="18"/>
      <c r="AA232" s="18"/>
      <c r="AB232" s="133"/>
      <c r="AC232" s="81"/>
      <c r="AD232" s="81"/>
    </row>
    <row r="233" spans="1:30" s="22" customFormat="1" hidden="1" outlineLevel="1" x14ac:dyDescent="0.25">
      <c r="A233" s="45" t="s">
        <v>530</v>
      </c>
      <c r="B233" s="19" t="s">
        <v>211</v>
      </c>
      <c r="C233" s="40" t="s">
        <v>212</v>
      </c>
      <c r="D233" s="16">
        <f t="shared" si="299"/>
        <v>177</v>
      </c>
      <c r="E233" s="18"/>
      <c r="F233" s="18"/>
      <c r="G233" s="18">
        <v>177</v>
      </c>
      <c r="H233" s="16">
        <f t="shared" si="310"/>
        <v>0</v>
      </c>
      <c r="I233" s="18"/>
      <c r="J233" s="18"/>
      <c r="K233" s="18"/>
      <c r="L233" s="16">
        <f t="shared" si="312"/>
        <v>0</v>
      </c>
      <c r="M233" s="18"/>
      <c r="N233" s="18"/>
      <c r="O233" s="18"/>
      <c r="P233" s="16">
        <f t="shared" si="311"/>
        <v>0</v>
      </c>
      <c r="Q233" s="18"/>
      <c r="R233" s="18"/>
      <c r="S233" s="18"/>
      <c r="T233" s="16">
        <f t="shared" si="326"/>
        <v>0</v>
      </c>
      <c r="U233" s="18"/>
      <c r="V233" s="18"/>
      <c r="W233" s="18"/>
      <c r="X233" s="16">
        <f t="shared" si="327"/>
        <v>0</v>
      </c>
      <c r="Y233" s="18"/>
      <c r="Z233" s="18"/>
      <c r="AA233" s="18"/>
      <c r="AB233" s="133"/>
      <c r="AC233" s="81"/>
      <c r="AD233" s="81"/>
    </row>
    <row r="234" spans="1:30" s="22" customFormat="1" hidden="1" outlineLevel="1" x14ac:dyDescent="0.25">
      <c r="A234" s="45" t="s">
        <v>531</v>
      </c>
      <c r="B234" s="19" t="s">
        <v>221</v>
      </c>
      <c r="C234" s="40" t="s">
        <v>27</v>
      </c>
      <c r="D234" s="16">
        <f>SUM(E234:G234)</f>
        <v>177</v>
      </c>
      <c r="E234" s="18"/>
      <c r="F234" s="18"/>
      <c r="G234" s="18">
        <v>177</v>
      </c>
      <c r="H234" s="16">
        <f>SUM(I234:K234)</f>
        <v>0</v>
      </c>
      <c r="I234" s="18"/>
      <c r="J234" s="18"/>
      <c r="K234" s="18"/>
      <c r="L234" s="16">
        <f t="shared" si="312"/>
        <v>0</v>
      </c>
      <c r="M234" s="18"/>
      <c r="N234" s="18"/>
      <c r="O234" s="18"/>
      <c r="P234" s="16">
        <f>SUM(Q234:S234)</f>
        <v>0</v>
      </c>
      <c r="Q234" s="18"/>
      <c r="R234" s="18"/>
      <c r="S234" s="18"/>
      <c r="T234" s="16">
        <f t="shared" si="326"/>
        <v>0</v>
      </c>
      <c r="U234" s="18"/>
      <c r="V234" s="18"/>
      <c r="W234" s="18"/>
      <c r="X234" s="16">
        <f t="shared" si="327"/>
        <v>0</v>
      </c>
      <c r="Y234" s="18"/>
      <c r="Z234" s="18"/>
      <c r="AA234" s="18"/>
      <c r="AB234" s="133"/>
      <c r="AC234" s="81"/>
      <c r="AD234" s="81"/>
    </row>
    <row r="235" spans="1:30" s="22" customFormat="1" ht="31.5" hidden="1" outlineLevel="1" x14ac:dyDescent="0.25">
      <c r="A235" s="45" t="s">
        <v>520</v>
      </c>
      <c r="B235" s="19" t="s">
        <v>208</v>
      </c>
      <c r="C235" s="40" t="s">
        <v>532</v>
      </c>
      <c r="D235" s="16">
        <f>SUM(E235:G235)</f>
        <v>884.9</v>
      </c>
      <c r="E235" s="18"/>
      <c r="F235" s="18"/>
      <c r="G235" s="18">
        <v>884.9</v>
      </c>
      <c r="H235" s="16">
        <f>SUM(I235:K235)</f>
        <v>3873.6</v>
      </c>
      <c r="I235" s="18"/>
      <c r="J235" s="18"/>
      <c r="K235" s="18">
        <v>3873.6</v>
      </c>
      <c r="L235" s="16">
        <f t="shared" si="312"/>
        <v>0</v>
      </c>
      <c r="M235" s="18"/>
      <c r="N235" s="18"/>
      <c r="O235" s="18"/>
      <c r="P235" s="16">
        <f>SUM(Q235:S235)</f>
        <v>4079</v>
      </c>
      <c r="Q235" s="18"/>
      <c r="R235" s="18"/>
      <c r="S235" s="18">
        <v>4079</v>
      </c>
      <c r="T235" s="16">
        <f t="shared" si="326"/>
        <v>0</v>
      </c>
      <c r="U235" s="18"/>
      <c r="V235" s="18"/>
      <c r="W235" s="18"/>
      <c r="X235" s="16">
        <f t="shared" si="327"/>
        <v>0</v>
      </c>
      <c r="Y235" s="18"/>
      <c r="Z235" s="18"/>
      <c r="AA235" s="18"/>
      <c r="AB235" s="133"/>
      <c r="AC235" s="81"/>
      <c r="AD235" s="81"/>
    </row>
    <row r="236" spans="1:30" s="22" customFormat="1" hidden="1" outlineLevel="1" x14ac:dyDescent="0.25">
      <c r="A236" s="45" t="s">
        <v>222</v>
      </c>
      <c r="B236" s="19" t="s">
        <v>226</v>
      </c>
      <c r="C236" s="40"/>
      <c r="D236" s="16">
        <f>E236+F236+G236</f>
        <v>6990.7999999999993</v>
      </c>
      <c r="E236" s="18">
        <f>SUM(E237:E241)</f>
        <v>0</v>
      </c>
      <c r="F236" s="18">
        <f>SUM(F237:F241)</f>
        <v>0</v>
      </c>
      <c r="G236" s="18">
        <f>SUM(G237:G241)</f>
        <v>6990.7999999999993</v>
      </c>
      <c r="H236" s="16">
        <f>I236+J236+K236</f>
        <v>6731.7</v>
      </c>
      <c r="I236" s="18">
        <f>SUM(I237:I241)</f>
        <v>0</v>
      </c>
      <c r="J236" s="18">
        <f>SUM(J237:J241)</f>
        <v>0</v>
      </c>
      <c r="K236" s="18">
        <f>SUM(K237:K241)</f>
        <v>6731.7</v>
      </c>
      <c r="L236" s="16">
        <f t="shared" si="312"/>
        <v>0</v>
      </c>
      <c r="M236" s="18"/>
      <c r="N236" s="18"/>
      <c r="O236" s="18"/>
      <c r="P236" s="16">
        <f>Q236+R236+S236</f>
        <v>7088.4</v>
      </c>
      <c r="Q236" s="18">
        <f>SUM(Q237:Q241)</f>
        <v>0</v>
      </c>
      <c r="R236" s="18">
        <f>SUM(R237:R241)</f>
        <v>0</v>
      </c>
      <c r="S236" s="18">
        <f>SUM(S237:S241)</f>
        <v>7088.4</v>
      </c>
      <c r="T236" s="16">
        <f t="shared" si="326"/>
        <v>0</v>
      </c>
      <c r="U236" s="18"/>
      <c r="V236" s="18"/>
      <c r="W236" s="18"/>
      <c r="X236" s="16">
        <f t="shared" si="327"/>
        <v>0</v>
      </c>
      <c r="Y236" s="18"/>
      <c r="Z236" s="18"/>
      <c r="AA236" s="18"/>
      <c r="AB236" s="62"/>
      <c r="AC236" s="81"/>
      <c r="AD236" s="81"/>
    </row>
    <row r="237" spans="1:30" s="22" customFormat="1" hidden="1" outlineLevel="1" x14ac:dyDescent="0.25">
      <c r="A237" s="45" t="s">
        <v>534</v>
      </c>
      <c r="B237" s="19" t="s">
        <v>226</v>
      </c>
      <c r="C237" s="40" t="s">
        <v>74</v>
      </c>
      <c r="D237" s="16">
        <f>E237+F237+G237</f>
        <v>598</v>
      </c>
      <c r="E237" s="18"/>
      <c r="F237" s="18"/>
      <c r="G237" s="18">
        <v>598</v>
      </c>
      <c r="H237" s="16">
        <f>I237+J237+K237</f>
        <v>6731.7</v>
      </c>
      <c r="I237" s="18"/>
      <c r="J237" s="18"/>
      <c r="K237" s="18">
        <v>6731.7</v>
      </c>
      <c r="L237" s="16">
        <f t="shared" si="312"/>
        <v>0</v>
      </c>
      <c r="M237" s="18"/>
      <c r="N237" s="18"/>
      <c r="O237" s="18"/>
      <c r="P237" s="16">
        <f>Q237+R237+S237</f>
        <v>7088.4</v>
      </c>
      <c r="Q237" s="18"/>
      <c r="R237" s="18"/>
      <c r="S237" s="18">
        <v>7088.4</v>
      </c>
      <c r="T237" s="16">
        <f t="shared" si="326"/>
        <v>0</v>
      </c>
      <c r="U237" s="18"/>
      <c r="V237" s="18"/>
      <c r="W237" s="18"/>
      <c r="X237" s="16">
        <f t="shared" si="327"/>
        <v>0</v>
      </c>
      <c r="Y237" s="18"/>
      <c r="Z237" s="18"/>
      <c r="AA237" s="18"/>
      <c r="AB237" s="62"/>
      <c r="AC237" s="81"/>
      <c r="AD237" s="81"/>
    </row>
    <row r="238" spans="1:30" s="22" customFormat="1" hidden="1" outlineLevel="1" x14ac:dyDescent="0.25">
      <c r="A238" s="45" t="s">
        <v>533</v>
      </c>
      <c r="B238" s="19" t="s">
        <v>225</v>
      </c>
      <c r="C238" s="40" t="s">
        <v>120</v>
      </c>
      <c r="D238" s="16">
        <f>SUM(E238:G238)</f>
        <v>2980.6</v>
      </c>
      <c r="E238" s="18"/>
      <c r="F238" s="18"/>
      <c r="G238" s="18">
        <v>2980.6</v>
      </c>
      <c r="H238" s="16">
        <f>SUM(I238:K238)</f>
        <v>0</v>
      </c>
      <c r="I238" s="18"/>
      <c r="J238" s="18"/>
      <c r="K238" s="18"/>
      <c r="L238" s="16">
        <f t="shared" si="312"/>
        <v>0</v>
      </c>
      <c r="M238" s="18"/>
      <c r="N238" s="18"/>
      <c r="O238" s="18"/>
      <c r="P238" s="16">
        <f>SUM(Q238:S238)</f>
        <v>0</v>
      </c>
      <c r="Q238" s="18"/>
      <c r="R238" s="18"/>
      <c r="S238" s="18"/>
      <c r="T238" s="16">
        <f t="shared" si="326"/>
        <v>0</v>
      </c>
      <c r="U238" s="18"/>
      <c r="V238" s="18"/>
      <c r="W238" s="18"/>
      <c r="X238" s="16">
        <f t="shared" si="327"/>
        <v>0</v>
      </c>
      <c r="Y238" s="18"/>
      <c r="Z238" s="18"/>
      <c r="AA238" s="18"/>
      <c r="AB238" s="62"/>
      <c r="AC238" s="81"/>
      <c r="AD238" s="81"/>
    </row>
    <row r="239" spans="1:30" s="22" customFormat="1" ht="31.5" hidden="1" outlineLevel="1" x14ac:dyDescent="0.25">
      <c r="A239" s="45" t="s">
        <v>536</v>
      </c>
      <c r="B239" s="19" t="s">
        <v>224</v>
      </c>
      <c r="C239" s="40" t="s">
        <v>117</v>
      </c>
      <c r="D239" s="16">
        <f t="shared" si="299"/>
        <v>0</v>
      </c>
      <c r="E239" s="18"/>
      <c r="F239" s="18"/>
      <c r="G239" s="18"/>
      <c r="H239" s="16">
        <f t="shared" ref="H239" si="345">SUM(I239:K239)</f>
        <v>0</v>
      </c>
      <c r="I239" s="18"/>
      <c r="J239" s="18"/>
      <c r="K239" s="18"/>
      <c r="L239" s="16">
        <f t="shared" si="312"/>
        <v>0</v>
      </c>
      <c r="M239" s="18"/>
      <c r="N239" s="18"/>
      <c r="O239" s="18"/>
      <c r="P239" s="16">
        <f t="shared" ref="P239:P240" si="346">SUM(Q239:S239)</f>
        <v>0</v>
      </c>
      <c r="Q239" s="18"/>
      <c r="R239" s="18"/>
      <c r="S239" s="18"/>
      <c r="T239" s="16">
        <f t="shared" si="326"/>
        <v>0</v>
      </c>
      <c r="U239" s="18"/>
      <c r="V239" s="18"/>
      <c r="W239" s="18"/>
      <c r="X239" s="16">
        <f t="shared" si="327"/>
        <v>0</v>
      </c>
      <c r="Y239" s="18"/>
      <c r="Z239" s="18"/>
      <c r="AA239" s="18"/>
      <c r="AB239" s="62"/>
      <c r="AC239" s="81"/>
      <c r="AD239" s="81"/>
    </row>
    <row r="240" spans="1:30" s="22" customFormat="1" hidden="1" outlineLevel="1" x14ac:dyDescent="0.25">
      <c r="A240" s="45" t="s">
        <v>537</v>
      </c>
      <c r="B240" s="19" t="s">
        <v>538</v>
      </c>
      <c r="C240" s="40" t="s">
        <v>123</v>
      </c>
      <c r="D240" s="16">
        <f t="shared" si="299"/>
        <v>520.79999999999995</v>
      </c>
      <c r="E240" s="18"/>
      <c r="F240" s="18"/>
      <c r="G240" s="18">
        <v>520.79999999999995</v>
      </c>
      <c r="H240" s="16">
        <f>SUM(I240:K240)</f>
        <v>0</v>
      </c>
      <c r="I240" s="18"/>
      <c r="J240" s="18"/>
      <c r="K240" s="18"/>
      <c r="L240" s="16">
        <f t="shared" si="312"/>
        <v>0</v>
      </c>
      <c r="M240" s="18"/>
      <c r="N240" s="18"/>
      <c r="O240" s="18"/>
      <c r="P240" s="16">
        <f t="shared" si="346"/>
        <v>0</v>
      </c>
      <c r="Q240" s="18"/>
      <c r="R240" s="18"/>
      <c r="S240" s="18"/>
      <c r="T240" s="16">
        <f t="shared" si="326"/>
        <v>0</v>
      </c>
      <c r="U240" s="18"/>
      <c r="V240" s="18"/>
      <c r="W240" s="18"/>
      <c r="X240" s="16">
        <f t="shared" si="327"/>
        <v>0</v>
      </c>
      <c r="Y240" s="18"/>
      <c r="Z240" s="18"/>
      <c r="AA240" s="18"/>
      <c r="AB240" s="62"/>
      <c r="AC240" s="81"/>
      <c r="AD240" s="81"/>
    </row>
    <row r="241" spans="1:30" s="22" customFormat="1" hidden="1" outlineLevel="1" x14ac:dyDescent="0.25">
      <c r="A241" s="45" t="s">
        <v>535</v>
      </c>
      <c r="B241" s="19" t="s">
        <v>223</v>
      </c>
      <c r="C241" s="40" t="s">
        <v>118</v>
      </c>
      <c r="D241" s="16"/>
      <c r="E241" s="18"/>
      <c r="F241" s="18"/>
      <c r="G241" s="18">
        <v>2891.4</v>
      </c>
      <c r="H241" s="16">
        <f>SUM(I241:K241)</f>
        <v>0</v>
      </c>
      <c r="I241" s="18"/>
      <c r="J241" s="18"/>
      <c r="K241" s="18"/>
      <c r="L241" s="16">
        <f t="shared" si="312"/>
        <v>0</v>
      </c>
      <c r="M241" s="18"/>
      <c r="N241" s="18"/>
      <c r="O241" s="18"/>
      <c r="P241" s="16">
        <f>SUM(Q241:S241)</f>
        <v>0</v>
      </c>
      <c r="Q241" s="18"/>
      <c r="R241" s="18"/>
      <c r="S241" s="18"/>
      <c r="T241" s="16">
        <f t="shared" si="326"/>
        <v>0</v>
      </c>
      <c r="U241" s="18"/>
      <c r="V241" s="18"/>
      <c r="W241" s="18"/>
      <c r="X241" s="16">
        <f>SUM(Y241:AA241)</f>
        <v>0</v>
      </c>
      <c r="Y241" s="18"/>
      <c r="Z241" s="18"/>
      <c r="AA241" s="18"/>
      <c r="AB241" s="62"/>
      <c r="AC241" s="81"/>
      <c r="AD241" s="81"/>
    </row>
    <row r="242" spans="1:30" s="22" customFormat="1" ht="31.5" hidden="1" outlineLevel="1" x14ac:dyDescent="0.25">
      <c r="A242" s="45" t="s">
        <v>15</v>
      </c>
      <c r="B242" s="19" t="s">
        <v>227</v>
      </c>
      <c r="C242" s="40"/>
      <c r="D242" s="16">
        <f t="shared" si="299"/>
        <v>340</v>
      </c>
      <c r="E242" s="18">
        <f t="shared" ref="E242:G242" si="347">E243+E245</f>
        <v>0</v>
      </c>
      <c r="F242" s="18">
        <f t="shared" si="347"/>
        <v>0</v>
      </c>
      <c r="G242" s="18">
        <f t="shared" si="347"/>
        <v>340</v>
      </c>
      <c r="H242" s="16">
        <f t="shared" ref="H242:H246" si="348">SUM(I242:K242)</f>
        <v>340</v>
      </c>
      <c r="I242" s="18">
        <f t="shared" ref="I242:K242" si="349">I243+I245</f>
        <v>0</v>
      </c>
      <c r="J242" s="18">
        <f t="shared" si="349"/>
        <v>0</v>
      </c>
      <c r="K242" s="18">
        <f t="shared" si="349"/>
        <v>340</v>
      </c>
      <c r="L242" s="16">
        <f t="shared" si="312"/>
        <v>0</v>
      </c>
      <c r="M242" s="18">
        <f t="shared" ref="M242:O242" si="350">M243+M245</f>
        <v>0</v>
      </c>
      <c r="N242" s="18">
        <f t="shared" si="350"/>
        <v>0</v>
      </c>
      <c r="O242" s="18">
        <f t="shared" si="350"/>
        <v>0</v>
      </c>
      <c r="P242" s="16">
        <f t="shared" ref="P242:P246" si="351">SUM(Q242:S242)</f>
        <v>340</v>
      </c>
      <c r="Q242" s="18">
        <f t="shared" ref="Q242:S242" si="352">Q243+Q245</f>
        <v>0</v>
      </c>
      <c r="R242" s="18">
        <f t="shared" si="352"/>
        <v>0</v>
      </c>
      <c r="S242" s="18">
        <f t="shared" si="352"/>
        <v>340</v>
      </c>
      <c r="T242" s="16">
        <f t="shared" si="326"/>
        <v>0</v>
      </c>
      <c r="U242" s="18">
        <f t="shared" ref="U242:W242" si="353">U243+U245</f>
        <v>0</v>
      </c>
      <c r="V242" s="18">
        <f t="shared" si="353"/>
        <v>0</v>
      </c>
      <c r="W242" s="18">
        <f t="shared" si="353"/>
        <v>0</v>
      </c>
      <c r="X242" s="16">
        <f t="shared" si="327"/>
        <v>0</v>
      </c>
      <c r="Y242" s="18">
        <f t="shared" ref="Y242:AA242" si="354">Y243+Y245</f>
        <v>0</v>
      </c>
      <c r="Z242" s="18">
        <f t="shared" si="354"/>
        <v>0</v>
      </c>
      <c r="AA242" s="18">
        <f t="shared" si="354"/>
        <v>0</v>
      </c>
      <c r="AB242" s="62"/>
      <c r="AC242" s="81"/>
      <c r="AD242" s="81"/>
    </row>
    <row r="243" spans="1:30" s="22" customFormat="1" ht="31.5" hidden="1" outlineLevel="1" x14ac:dyDescent="0.25">
      <c r="A243" s="45" t="s">
        <v>16</v>
      </c>
      <c r="B243" s="19" t="s">
        <v>228</v>
      </c>
      <c r="C243" s="40"/>
      <c r="D243" s="16">
        <f t="shared" si="299"/>
        <v>200</v>
      </c>
      <c r="E243" s="18">
        <f t="shared" ref="E243:AA243" si="355">E244</f>
        <v>0</v>
      </c>
      <c r="F243" s="18">
        <f t="shared" si="355"/>
        <v>0</v>
      </c>
      <c r="G243" s="18">
        <f t="shared" si="355"/>
        <v>200</v>
      </c>
      <c r="H243" s="16">
        <f t="shared" si="348"/>
        <v>200</v>
      </c>
      <c r="I243" s="18">
        <f t="shared" si="355"/>
        <v>0</v>
      </c>
      <c r="J243" s="18">
        <f t="shared" si="355"/>
        <v>0</v>
      </c>
      <c r="K243" s="18">
        <f t="shared" si="355"/>
        <v>200</v>
      </c>
      <c r="L243" s="16">
        <f t="shared" si="312"/>
        <v>0</v>
      </c>
      <c r="M243" s="18">
        <f t="shared" si="355"/>
        <v>0</v>
      </c>
      <c r="N243" s="18">
        <f t="shared" si="355"/>
        <v>0</v>
      </c>
      <c r="O243" s="18">
        <f t="shared" si="355"/>
        <v>0</v>
      </c>
      <c r="P243" s="16">
        <f t="shared" si="351"/>
        <v>200</v>
      </c>
      <c r="Q243" s="18">
        <f t="shared" si="355"/>
        <v>0</v>
      </c>
      <c r="R243" s="18">
        <f t="shared" si="355"/>
        <v>0</v>
      </c>
      <c r="S243" s="18">
        <f t="shared" si="355"/>
        <v>200</v>
      </c>
      <c r="T243" s="16">
        <f t="shared" si="326"/>
        <v>0</v>
      </c>
      <c r="U243" s="18">
        <f t="shared" si="355"/>
        <v>0</v>
      </c>
      <c r="V243" s="18">
        <f t="shared" si="355"/>
        <v>0</v>
      </c>
      <c r="W243" s="18">
        <f t="shared" si="355"/>
        <v>0</v>
      </c>
      <c r="X243" s="16">
        <f t="shared" si="327"/>
        <v>0</v>
      </c>
      <c r="Y243" s="18">
        <f t="shared" si="355"/>
        <v>0</v>
      </c>
      <c r="Z243" s="18">
        <f t="shared" si="355"/>
        <v>0</v>
      </c>
      <c r="AA243" s="18">
        <f t="shared" si="355"/>
        <v>0</v>
      </c>
      <c r="AB243" s="62"/>
      <c r="AC243" s="81"/>
      <c r="AD243" s="81"/>
    </row>
    <row r="244" spans="1:30" s="22" customFormat="1" ht="31.5" hidden="1" outlineLevel="1" x14ac:dyDescent="0.25">
      <c r="A244" s="45" t="s">
        <v>229</v>
      </c>
      <c r="B244" s="19" t="s">
        <v>230</v>
      </c>
      <c r="C244" s="40" t="s">
        <v>72</v>
      </c>
      <c r="D244" s="16">
        <f t="shared" si="299"/>
        <v>200</v>
      </c>
      <c r="E244" s="18"/>
      <c r="F244" s="18"/>
      <c r="G244" s="18">
        <v>200</v>
      </c>
      <c r="H244" s="16">
        <f t="shared" si="348"/>
        <v>200</v>
      </c>
      <c r="I244" s="18"/>
      <c r="J244" s="18"/>
      <c r="K244" s="18">
        <v>200</v>
      </c>
      <c r="L244" s="16">
        <f t="shared" si="312"/>
        <v>0</v>
      </c>
      <c r="M244" s="18"/>
      <c r="N244" s="18"/>
      <c r="O244" s="18"/>
      <c r="P244" s="16">
        <f t="shared" si="351"/>
        <v>200</v>
      </c>
      <c r="Q244" s="18"/>
      <c r="R244" s="18"/>
      <c r="S244" s="18">
        <v>200</v>
      </c>
      <c r="T244" s="16">
        <f t="shared" si="326"/>
        <v>0</v>
      </c>
      <c r="U244" s="18"/>
      <c r="V244" s="18"/>
      <c r="W244" s="18"/>
      <c r="X244" s="16">
        <f t="shared" si="327"/>
        <v>0</v>
      </c>
      <c r="Y244" s="18"/>
      <c r="Z244" s="18"/>
      <c r="AA244" s="18"/>
      <c r="AB244" s="62"/>
      <c r="AC244" s="81"/>
      <c r="AD244" s="81"/>
    </row>
    <row r="245" spans="1:30" s="22" customFormat="1" ht="31.5" hidden="1" outlineLevel="1" x14ac:dyDescent="0.25">
      <c r="A245" s="45" t="s">
        <v>17</v>
      </c>
      <c r="B245" s="19" t="s">
        <v>231</v>
      </c>
      <c r="C245" s="40"/>
      <c r="D245" s="16">
        <f t="shared" si="299"/>
        <v>140</v>
      </c>
      <c r="E245" s="18">
        <f>SUM(E246)</f>
        <v>0</v>
      </c>
      <c r="F245" s="18">
        <f t="shared" ref="F245:AA245" si="356">SUM(F246)</f>
        <v>0</v>
      </c>
      <c r="G245" s="18">
        <f t="shared" si="356"/>
        <v>140</v>
      </c>
      <c r="H245" s="16">
        <f t="shared" si="348"/>
        <v>140</v>
      </c>
      <c r="I245" s="18">
        <f>SUM(I246)</f>
        <v>0</v>
      </c>
      <c r="J245" s="18">
        <f t="shared" si="356"/>
        <v>0</v>
      </c>
      <c r="K245" s="18">
        <f t="shared" si="356"/>
        <v>140</v>
      </c>
      <c r="L245" s="16">
        <f t="shared" si="312"/>
        <v>0</v>
      </c>
      <c r="M245" s="18">
        <f t="shared" si="356"/>
        <v>0</v>
      </c>
      <c r="N245" s="18">
        <f t="shared" si="356"/>
        <v>0</v>
      </c>
      <c r="O245" s="18">
        <f t="shared" si="356"/>
        <v>0</v>
      </c>
      <c r="P245" s="16">
        <f t="shared" si="351"/>
        <v>140</v>
      </c>
      <c r="Q245" s="18">
        <f>SUM(Q246)</f>
        <v>0</v>
      </c>
      <c r="R245" s="18">
        <f t="shared" si="356"/>
        <v>0</v>
      </c>
      <c r="S245" s="18">
        <f t="shared" si="356"/>
        <v>140</v>
      </c>
      <c r="T245" s="16">
        <f t="shared" si="326"/>
        <v>0</v>
      </c>
      <c r="U245" s="18">
        <f t="shared" si="356"/>
        <v>0</v>
      </c>
      <c r="V245" s="18">
        <f t="shared" si="356"/>
        <v>0</v>
      </c>
      <c r="W245" s="18">
        <f t="shared" si="356"/>
        <v>0</v>
      </c>
      <c r="X245" s="16">
        <f t="shared" si="327"/>
        <v>0</v>
      </c>
      <c r="Y245" s="18">
        <f t="shared" si="356"/>
        <v>0</v>
      </c>
      <c r="Z245" s="18">
        <f t="shared" si="356"/>
        <v>0</v>
      </c>
      <c r="AA245" s="18">
        <f t="shared" si="356"/>
        <v>0</v>
      </c>
      <c r="AB245" s="62"/>
      <c r="AC245" s="81"/>
      <c r="AD245" s="81"/>
    </row>
    <row r="246" spans="1:30" s="22" customFormat="1" ht="31.5" hidden="1" outlineLevel="1" x14ac:dyDescent="0.25">
      <c r="A246" s="45" t="s">
        <v>232</v>
      </c>
      <c r="B246" s="19" t="s">
        <v>233</v>
      </c>
      <c r="C246" s="40" t="s">
        <v>72</v>
      </c>
      <c r="D246" s="16">
        <f t="shared" si="299"/>
        <v>140</v>
      </c>
      <c r="E246" s="18"/>
      <c r="F246" s="18"/>
      <c r="G246" s="18">
        <v>140</v>
      </c>
      <c r="H246" s="16">
        <f t="shared" si="348"/>
        <v>140</v>
      </c>
      <c r="I246" s="18"/>
      <c r="J246" s="18"/>
      <c r="K246" s="18">
        <v>140</v>
      </c>
      <c r="L246" s="16">
        <f t="shared" si="312"/>
        <v>0</v>
      </c>
      <c r="M246" s="18"/>
      <c r="N246" s="18"/>
      <c r="O246" s="18"/>
      <c r="P246" s="16">
        <f t="shared" si="351"/>
        <v>140</v>
      </c>
      <c r="Q246" s="18"/>
      <c r="R246" s="18"/>
      <c r="S246" s="18">
        <v>140</v>
      </c>
      <c r="T246" s="16">
        <f t="shared" si="326"/>
        <v>0</v>
      </c>
      <c r="U246" s="18"/>
      <c r="V246" s="18"/>
      <c r="W246" s="18"/>
      <c r="X246" s="16">
        <f t="shared" si="327"/>
        <v>0</v>
      </c>
      <c r="Y246" s="18"/>
      <c r="Z246" s="18"/>
      <c r="AA246" s="18"/>
      <c r="AB246" s="62"/>
      <c r="AC246" s="81"/>
      <c r="AD246" s="81"/>
    </row>
    <row r="247" spans="1:30" s="67" customFormat="1" ht="47.25" hidden="1" collapsed="1" x14ac:dyDescent="0.25">
      <c r="A247" s="46" t="s">
        <v>182</v>
      </c>
      <c r="B247" s="14" t="s">
        <v>745</v>
      </c>
      <c r="C247" s="39"/>
      <c r="D247" s="6">
        <f t="shared" ref="D247:D248" si="357">SUM(E247:G247)</f>
        <v>928258.3</v>
      </c>
      <c r="E247" s="6">
        <f>E248+E293+E296+E302</f>
        <v>2134</v>
      </c>
      <c r="F247" s="6">
        <f>F248+F293+F296+F302</f>
        <v>410717.19999999995</v>
      </c>
      <c r="G247" s="6">
        <f>G248+G293+G296+G302</f>
        <v>515407.10000000003</v>
      </c>
      <c r="H247" s="6">
        <f t="shared" ref="H247:H248" si="358">SUM(I247:K247)</f>
        <v>658090.30000000005</v>
      </c>
      <c r="I247" s="6">
        <f>I248+I293+I296+I302</f>
        <v>0</v>
      </c>
      <c r="J247" s="6">
        <f>J248+J293+J296+J302</f>
        <v>405530.80000000005</v>
      </c>
      <c r="K247" s="6">
        <f>K248+K293+K296+K302</f>
        <v>252559.5</v>
      </c>
      <c r="L247" s="6">
        <f t="shared" ref="L247" si="359">SUM(M247:O247)</f>
        <v>0</v>
      </c>
      <c r="M247" s="6">
        <f>M248+M293+M296+M302</f>
        <v>0</v>
      </c>
      <c r="N247" s="6">
        <f>N248+N293+N296+N302</f>
        <v>0</v>
      </c>
      <c r="O247" s="6">
        <f>O248+O293+O296+O302</f>
        <v>0</v>
      </c>
      <c r="P247" s="6">
        <f t="shared" ref="P247:P248" si="360">SUM(Q247:S247)</f>
        <v>630785</v>
      </c>
      <c r="Q247" s="6">
        <f>SUM(Q248+Q293+Q296+Q302)</f>
        <v>0</v>
      </c>
      <c r="R247" s="6">
        <f>SUM(R248+R293+R296+R302)</f>
        <v>404986.5</v>
      </c>
      <c r="S247" s="6">
        <f>SUM(S248+S293+S296+S302)</f>
        <v>225798.5</v>
      </c>
      <c r="T247" s="6">
        <f t="shared" ref="T247:T268" si="361">SUM(U247:W247)</f>
        <v>0</v>
      </c>
      <c r="U247" s="6">
        <f>SUM(U248+U293+U296+U302)</f>
        <v>0</v>
      </c>
      <c r="V247" s="6">
        <f>SUM(V248+V293+V296+V302)</f>
        <v>0</v>
      </c>
      <c r="W247" s="6">
        <f>SUM(W248+W293+W296+W302)</f>
        <v>0</v>
      </c>
      <c r="X247" s="6">
        <f t="shared" ref="X247:X248" si="362">SUM(Y247:AA247)</f>
        <v>0</v>
      </c>
      <c r="Y247" s="15">
        <f>SUM(Y248+Y293+Y296+Y302)</f>
        <v>0</v>
      </c>
      <c r="Z247" s="15">
        <f>SUM(Z248+Z293+Z296+Z302)</f>
        <v>0</v>
      </c>
      <c r="AA247" s="15">
        <f>SUM(AA248+AA293+AA296+AA302)</f>
        <v>0</v>
      </c>
      <c r="AB247" s="64"/>
      <c r="AC247" s="83"/>
      <c r="AD247" s="83"/>
    </row>
    <row r="248" spans="1:30" s="22" customFormat="1" ht="31.5" hidden="1" outlineLevel="1" x14ac:dyDescent="0.25">
      <c r="A248" s="45"/>
      <c r="B248" s="25" t="s">
        <v>539</v>
      </c>
      <c r="C248" s="40"/>
      <c r="D248" s="16">
        <f t="shared" si="357"/>
        <v>502604.70000000007</v>
      </c>
      <c r="E248" s="17">
        <f>E249+E254+E286+E288+E291</f>
        <v>2134</v>
      </c>
      <c r="F248" s="17">
        <f>F249+F254+F286+F288+F291</f>
        <v>43330.9</v>
      </c>
      <c r="G248" s="17">
        <f>G249+G254+G286+G288+G291</f>
        <v>457139.80000000005</v>
      </c>
      <c r="H248" s="16">
        <f t="shared" si="358"/>
        <v>203422.3</v>
      </c>
      <c r="I248" s="17">
        <f>I249+I254+I286+I288+I291</f>
        <v>0</v>
      </c>
      <c r="J248" s="17">
        <f>J249+J254+J286+J288+J291</f>
        <v>28934.7</v>
      </c>
      <c r="K248" s="17">
        <f>K249+K254+K286+K288+K291</f>
        <v>174487.59999999998</v>
      </c>
      <c r="L248" s="16">
        <f t="shared" ref="L248:L249" si="363">SUM(M248:O248)</f>
        <v>0</v>
      </c>
      <c r="M248" s="17">
        <f>M249+M254+M286+M288+M291</f>
        <v>0</v>
      </c>
      <c r="N248" s="17">
        <f>N249+N254+N286+N288+N291</f>
        <v>0</v>
      </c>
      <c r="O248" s="17">
        <f>O249+O254+O286+O288+O291</f>
        <v>0</v>
      </c>
      <c r="P248" s="16">
        <f t="shared" si="360"/>
        <v>159134.80000000002</v>
      </c>
      <c r="Q248" s="17">
        <f>Q249+Q254+Q286+Q288+Q291</f>
        <v>0</v>
      </c>
      <c r="R248" s="17">
        <f>R249+R254+R286+R288+R291</f>
        <v>18721.400000000001</v>
      </c>
      <c r="S248" s="17">
        <f>S249+S254+S286+S288+S291</f>
        <v>140413.40000000002</v>
      </c>
      <c r="T248" s="16">
        <f t="shared" si="361"/>
        <v>0</v>
      </c>
      <c r="U248" s="17">
        <f>U249+U254+U286+U288+U291</f>
        <v>0</v>
      </c>
      <c r="V248" s="17">
        <f>V249+V254+V286+V288+V291</f>
        <v>0</v>
      </c>
      <c r="W248" s="17">
        <f>W249+W254+W286+W288+W291</f>
        <v>0</v>
      </c>
      <c r="X248" s="16">
        <f t="shared" si="362"/>
        <v>0</v>
      </c>
      <c r="Y248" s="17">
        <f>Y249+Y254+Y286+Y288+Y291</f>
        <v>0</v>
      </c>
      <c r="Z248" s="17">
        <f>Z249+Z254+Z286+Z288+Z291</f>
        <v>0</v>
      </c>
      <c r="AA248" s="17">
        <f>AA249+AA254+AA286+AA288+AA291</f>
        <v>0</v>
      </c>
      <c r="AB248" s="62"/>
      <c r="AC248" s="81"/>
      <c r="AD248" s="81"/>
    </row>
    <row r="249" spans="1:30" s="22" customFormat="1" hidden="1" outlineLevel="1" x14ac:dyDescent="0.25">
      <c r="A249" s="45" t="s">
        <v>185</v>
      </c>
      <c r="B249" s="25" t="s">
        <v>540</v>
      </c>
      <c r="C249" s="40"/>
      <c r="D249" s="16">
        <f>SUM(E249:G249)</f>
        <v>10542.2</v>
      </c>
      <c r="E249" s="17">
        <f>SUM(E250:E253)</f>
        <v>0</v>
      </c>
      <c r="F249" s="17">
        <f t="shared" ref="F249:G249" si="364">SUM(F250:F253)</f>
        <v>0</v>
      </c>
      <c r="G249" s="17">
        <f t="shared" si="364"/>
        <v>10542.2</v>
      </c>
      <c r="H249" s="16">
        <f>SUM(I249:K249)</f>
        <v>0</v>
      </c>
      <c r="I249" s="17">
        <f>SUM(I250:I253)</f>
        <v>0</v>
      </c>
      <c r="J249" s="17">
        <f t="shared" ref="J249:K249" si="365">SUM(J250:J253)</f>
        <v>0</v>
      </c>
      <c r="K249" s="17">
        <f t="shared" si="365"/>
        <v>0</v>
      </c>
      <c r="L249" s="16">
        <f t="shared" si="363"/>
        <v>0</v>
      </c>
      <c r="M249" s="17">
        <f>SUM(M250:M253)</f>
        <v>0</v>
      </c>
      <c r="N249" s="17">
        <f>SUM(N250:N253)</f>
        <v>0</v>
      </c>
      <c r="O249" s="17">
        <f t="shared" ref="O249" si="366">SUM(O250:O253)</f>
        <v>0</v>
      </c>
      <c r="P249" s="16">
        <f>SUM(Q249:S249)</f>
        <v>8472.7000000000007</v>
      </c>
      <c r="Q249" s="17">
        <f>SUM(Q250:Q253)</f>
        <v>0</v>
      </c>
      <c r="R249" s="17">
        <f t="shared" ref="R249:S249" si="367">SUM(R250:R253)</f>
        <v>0</v>
      </c>
      <c r="S249" s="17">
        <f t="shared" si="367"/>
        <v>8472.7000000000007</v>
      </c>
      <c r="T249" s="16">
        <f>SUM(U249:W249)</f>
        <v>0</v>
      </c>
      <c r="U249" s="17">
        <f>SUM(U250:U253)</f>
        <v>0</v>
      </c>
      <c r="V249" s="17">
        <f t="shared" ref="V249:W249" si="368">SUM(V250:V253)</f>
        <v>0</v>
      </c>
      <c r="W249" s="17">
        <f t="shared" si="368"/>
        <v>0</v>
      </c>
      <c r="X249" s="16">
        <f>SUM(Y249:AA249)</f>
        <v>0</v>
      </c>
      <c r="Y249" s="17">
        <f>SUM(Y250:Y253)</f>
        <v>0</v>
      </c>
      <c r="Z249" s="17">
        <f t="shared" ref="Z249:AA249" si="369">SUM(Z250:Z253)</f>
        <v>0</v>
      </c>
      <c r="AA249" s="17">
        <f t="shared" si="369"/>
        <v>0</v>
      </c>
      <c r="AB249" s="62"/>
      <c r="AC249" s="81"/>
      <c r="AD249" s="81"/>
    </row>
    <row r="250" spans="1:30" s="22" customFormat="1" ht="31.5" hidden="1" outlineLevel="1" x14ac:dyDescent="0.25">
      <c r="A250" s="45" t="s">
        <v>48</v>
      </c>
      <c r="B250" s="25" t="s">
        <v>912</v>
      </c>
      <c r="C250" s="40" t="s">
        <v>188</v>
      </c>
      <c r="D250" s="16">
        <f t="shared" ref="D250:D292" si="370">SUM(E250:G250)</f>
        <v>9846.5</v>
      </c>
      <c r="E250" s="18"/>
      <c r="F250" s="18"/>
      <c r="G250" s="18">
        <v>9846.5</v>
      </c>
      <c r="H250" s="16">
        <f t="shared" ref="H250:H292" si="371">SUM(I250:K250)</f>
        <v>0</v>
      </c>
      <c r="I250" s="18"/>
      <c r="J250" s="18"/>
      <c r="K250" s="18"/>
      <c r="L250" s="16">
        <f>SUM(M250:O250)</f>
        <v>0</v>
      </c>
      <c r="M250" s="18"/>
      <c r="N250" s="18"/>
      <c r="O250" s="18"/>
      <c r="P250" s="16">
        <f t="shared" ref="P250:P262" si="372">SUM(Q250:S250)</f>
        <v>0</v>
      </c>
      <c r="Q250" s="18">
        <v>0</v>
      </c>
      <c r="R250" s="18">
        <v>0</v>
      </c>
      <c r="S250" s="18">
        <v>0</v>
      </c>
      <c r="T250" s="16">
        <f t="shared" ref="T250:T253" si="373">SUM(U250:W250)</f>
        <v>0</v>
      </c>
      <c r="U250" s="18">
        <v>0</v>
      </c>
      <c r="V250" s="18">
        <v>0</v>
      </c>
      <c r="W250" s="18">
        <v>0</v>
      </c>
      <c r="X250" s="16">
        <f t="shared" ref="X250:X260" si="374">SUM(Y250:AA250)</f>
        <v>0</v>
      </c>
      <c r="Y250" s="18">
        <v>0</v>
      </c>
      <c r="Z250" s="18">
        <v>0</v>
      </c>
      <c r="AA250" s="18">
        <v>0</v>
      </c>
      <c r="AB250" s="62"/>
      <c r="AC250" s="81"/>
      <c r="AD250" s="81"/>
    </row>
    <row r="251" spans="1:30" s="22" customFormat="1" ht="31.5" hidden="1" outlineLevel="1" x14ac:dyDescent="0.25">
      <c r="A251" s="45" t="s">
        <v>504</v>
      </c>
      <c r="B251" s="25" t="s">
        <v>563</v>
      </c>
      <c r="C251" s="40" t="s">
        <v>188</v>
      </c>
      <c r="D251" s="16">
        <f t="shared" si="370"/>
        <v>0</v>
      </c>
      <c r="E251" s="18"/>
      <c r="F251" s="18"/>
      <c r="G251" s="18"/>
      <c r="H251" s="16">
        <f t="shared" si="371"/>
        <v>0</v>
      </c>
      <c r="I251" s="18"/>
      <c r="J251" s="18"/>
      <c r="K251" s="18"/>
      <c r="L251" s="16">
        <f t="shared" ref="L251:L253" si="375">SUM(M251:O251)</f>
        <v>0</v>
      </c>
      <c r="M251" s="18"/>
      <c r="N251" s="18"/>
      <c r="O251" s="18"/>
      <c r="P251" s="16">
        <f t="shared" si="372"/>
        <v>0</v>
      </c>
      <c r="Q251" s="18">
        <v>0</v>
      </c>
      <c r="R251" s="18">
        <v>0</v>
      </c>
      <c r="S251" s="18">
        <v>0</v>
      </c>
      <c r="T251" s="16">
        <f t="shared" si="373"/>
        <v>0</v>
      </c>
      <c r="U251" s="18">
        <v>0</v>
      </c>
      <c r="V251" s="18">
        <v>0</v>
      </c>
      <c r="W251" s="18">
        <v>0</v>
      </c>
      <c r="X251" s="16">
        <f t="shared" si="374"/>
        <v>0</v>
      </c>
      <c r="Y251" s="18">
        <v>0</v>
      </c>
      <c r="Z251" s="18">
        <v>0</v>
      </c>
      <c r="AA251" s="18">
        <v>0</v>
      </c>
      <c r="AB251" s="62"/>
      <c r="AC251" s="81"/>
      <c r="AD251" s="81"/>
    </row>
    <row r="252" spans="1:30" s="22" customFormat="1" ht="31.5" hidden="1" outlineLevel="1" x14ac:dyDescent="0.25">
      <c r="A252" s="45" t="s">
        <v>505</v>
      </c>
      <c r="B252" s="25" t="s">
        <v>654</v>
      </c>
      <c r="C252" s="40" t="s">
        <v>116</v>
      </c>
      <c r="D252" s="16">
        <f>E252+F252+G252</f>
        <v>0</v>
      </c>
      <c r="E252" s="18"/>
      <c r="F252" s="18"/>
      <c r="G252" s="18"/>
      <c r="H252" s="16">
        <f>I252+J252+K252</f>
        <v>0</v>
      </c>
      <c r="I252" s="18"/>
      <c r="J252" s="18"/>
      <c r="K252" s="18"/>
      <c r="L252" s="16">
        <f t="shared" si="375"/>
        <v>0</v>
      </c>
      <c r="M252" s="18"/>
      <c r="N252" s="18"/>
      <c r="O252" s="18"/>
      <c r="P252" s="16">
        <f t="shared" si="372"/>
        <v>0</v>
      </c>
      <c r="Q252" s="18">
        <v>0</v>
      </c>
      <c r="R252" s="18">
        <v>0</v>
      </c>
      <c r="S252" s="18">
        <v>0</v>
      </c>
      <c r="T252" s="16">
        <f t="shared" si="373"/>
        <v>0</v>
      </c>
      <c r="U252" s="18">
        <v>0</v>
      </c>
      <c r="V252" s="18">
        <v>0</v>
      </c>
      <c r="W252" s="18"/>
      <c r="X252" s="16">
        <f t="shared" si="374"/>
        <v>0</v>
      </c>
      <c r="Y252" s="18">
        <v>0</v>
      </c>
      <c r="Z252" s="18">
        <v>0</v>
      </c>
      <c r="AA252" s="18"/>
      <c r="AB252" s="62"/>
      <c r="AC252" s="81"/>
      <c r="AD252" s="81"/>
    </row>
    <row r="253" spans="1:30" s="22" customFormat="1" ht="47.25" hidden="1" outlineLevel="1" x14ac:dyDescent="0.25">
      <c r="A253" s="45" t="s">
        <v>506</v>
      </c>
      <c r="B253" s="25" t="s">
        <v>235</v>
      </c>
      <c r="C253" s="40" t="s">
        <v>116</v>
      </c>
      <c r="D253" s="16">
        <f t="shared" si="370"/>
        <v>695.7</v>
      </c>
      <c r="E253" s="18"/>
      <c r="F253" s="18"/>
      <c r="G253" s="18">
        <v>695.7</v>
      </c>
      <c r="H253" s="16">
        <f t="shared" si="371"/>
        <v>0</v>
      </c>
      <c r="I253" s="18"/>
      <c r="J253" s="18"/>
      <c r="K253" s="18"/>
      <c r="L253" s="16">
        <f t="shared" si="375"/>
        <v>0</v>
      </c>
      <c r="M253" s="18"/>
      <c r="N253" s="18"/>
      <c r="O253" s="18"/>
      <c r="P253" s="16">
        <f t="shared" si="372"/>
        <v>8472.7000000000007</v>
      </c>
      <c r="Q253" s="18">
        <v>0</v>
      </c>
      <c r="R253" s="18">
        <v>0</v>
      </c>
      <c r="S253" s="18">
        <v>8472.7000000000007</v>
      </c>
      <c r="T253" s="16">
        <f t="shared" si="373"/>
        <v>0</v>
      </c>
      <c r="U253" s="18">
        <v>0</v>
      </c>
      <c r="V253" s="18">
        <v>0</v>
      </c>
      <c r="W253" s="18">
        <v>0</v>
      </c>
      <c r="X253" s="16">
        <f t="shared" si="374"/>
        <v>0</v>
      </c>
      <c r="Y253" s="18">
        <v>0</v>
      </c>
      <c r="Z253" s="18">
        <v>0</v>
      </c>
      <c r="AA253" s="18">
        <v>0</v>
      </c>
      <c r="AB253" s="62"/>
      <c r="AC253" s="81"/>
      <c r="AD253" s="81"/>
    </row>
    <row r="254" spans="1:30" s="22" customFormat="1" ht="47.25" hidden="1" outlineLevel="1" x14ac:dyDescent="0.25">
      <c r="A254" s="45" t="s">
        <v>33</v>
      </c>
      <c r="B254" s="25" t="s">
        <v>562</v>
      </c>
      <c r="C254" s="40"/>
      <c r="D254" s="16">
        <f t="shared" si="370"/>
        <v>332934.80000000005</v>
      </c>
      <c r="E254" s="17">
        <f>SUM(E255:E285)</f>
        <v>2134</v>
      </c>
      <c r="F254" s="17">
        <f t="shared" ref="F254:G254" si="376">SUM(F255:F285)</f>
        <v>43330.9</v>
      </c>
      <c r="G254" s="17">
        <f t="shared" si="376"/>
        <v>287469.90000000002</v>
      </c>
      <c r="H254" s="16">
        <f t="shared" si="371"/>
        <v>64168.399999999994</v>
      </c>
      <c r="I254" s="17">
        <f t="shared" ref="I254:K254" si="377">SUM(I255:I285)</f>
        <v>0</v>
      </c>
      <c r="J254" s="17">
        <f t="shared" si="377"/>
        <v>28934.7</v>
      </c>
      <c r="K254" s="17">
        <f t="shared" si="377"/>
        <v>35233.699999999997</v>
      </c>
      <c r="L254" s="16">
        <f>SUM(M254:O254)</f>
        <v>0</v>
      </c>
      <c r="M254" s="17">
        <f t="shared" ref="M254:O254" si="378">SUM(M255:M285)</f>
        <v>0</v>
      </c>
      <c r="N254" s="17">
        <f t="shared" si="378"/>
        <v>0</v>
      </c>
      <c r="O254" s="17">
        <f t="shared" si="378"/>
        <v>0</v>
      </c>
      <c r="P254" s="16">
        <f t="shared" si="372"/>
        <v>50401.8</v>
      </c>
      <c r="Q254" s="17">
        <f t="shared" ref="Q254:S254" si="379">SUM(Q255:Q285)</f>
        <v>0</v>
      </c>
      <c r="R254" s="17">
        <f t="shared" si="379"/>
        <v>18721.400000000001</v>
      </c>
      <c r="S254" s="17">
        <f t="shared" si="379"/>
        <v>31680.400000000001</v>
      </c>
      <c r="T254" s="16">
        <f t="shared" si="361"/>
        <v>0</v>
      </c>
      <c r="U254" s="17">
        <f>SUM(U255:U279)</f>
        <v>0</v>
      </c>
      <c r="V254" s="17">
        <f>SUM(V255:V279)</f>
        <v>0</v>
      </c>
      <c r="W254" s="17">
        <f>SUM(W255:W279)</f>
        <v>0</v>
      </c>
      <c r="X254" s="16">
        <f t="shared" si="374"/>
        <v>0</v>
      </c>
      <c r="Y254" s="17">
        <f>SUM(Y255:Y279)</f>
        <v>0</v>
      </c>
      <c r="Z254" s="17">
        <f>SUM(Z255:Z279)</f>
        <v>0</v>
      </c>
      <c r="AA254" s="17">
        <f>SUM(AA255:AA279)</f>
        <v>0</v>
      </c>
      <c r="AB254" s="62"/>
      <c r="AC254" s="81"/>
      <c r="AD254" s="81"/>
    </row>
    <row r="255" spans="1:30" s="22" customFormat="1" ht="94.5" hidden="1" outlineLevel="1" x14ac:dyDescent="0.25">
      <c r="A255" s="45" t="s">
        <v>267</v>
      </c>
      <c r="B255" s="25" t="s">
        <v>236</v>
      </c>
      <c r="C255" s="40" t="s">
        <v>116</v>
      </c>
      <c r="D255" s="16">
        <f t="shared" si="370"/>
        <v>141176</v>
      </c>
      <c r="E255" s="18">
        <v>2134</v>
      </c>
      <c r="F255" s="18">
        <v>43330.9</v>
      </c>
      <c r="G255" s="18">
        <v>95711.1</v>
      </c>
      <c r="H255" s="16">
        <f t="shared" si="371"/>
        <v>63168.399999999994</v>
      </c>
      <c r="I255" s="18"/>
      <c r="J255" s="18">
        <v>28934.7</v>
      </c>
      <c r="K255" s="18">
        <v>34233.699999999997</v>
      </c>
      <c r="L255" s="16">
        <f t="shared" ref="L255:L270" si="380">SUM(M255:O255)</f>
        <v>0</v>
      </c>
      <c r="M255" s="18"/>
      <c r="N255" s="18"/>
      <c r="O255" s="18"/>
      <c r="P255" s="16">
        <f t="shared" si="372"/>
        <v>50401.8</v>
      </c>
      <c r="Q255" s="18">
        <v>0</v>
      </c>
      <c r="R255" s="18">
        <v>18721.400000000001</v>
      </c>
      <c r="S255" s="18">
        <v>31680.400000000001</v>
      </c>
      <c r="T255" s="16">
        <f t="shared" si="361"/>
        <v>0</v>
      </c>
      <c r="U255" s="18">
        <v>0</v>
      </c>
      <c r="V255" s="18"/>
      <c r="W255" s="18"/>
      <c r="X255" s="16">
        <f t="shared" si="374"/>
        <v>0</v>
      </c>
      <c r="Y255" s="18">
        <v>0</v>
      </c>
      <c r="Z255" s="18"/>
      <c r="AA255" s="18"/>
      <c r="AB255" s="62"/>
      <c r="AC255" s="81"/>
      <c r="AD255" s="81"/>
    </row>
    <row r="256" spans="1:30" s="22" customFormat="1" ht="63" hidden="1" outlineLevel="1" x14ac:dyDescent="0.25">
      <c r="A256" s="45" t="s">
        <v>268</v>
      </c>
      <c r="B256" s="25" t="s">
        <v>237</v>
      </c>
      <c r="C256" s="40" t="s">
        <v>188</v>
      </c>
      <c r="D256" s="16">
        <f t="shared" si="370"/>
        <v>0</v>
      </c>
      <c r="E256" s="18"/>
      <c r="F256" s="18"/>
      <c r="G256" s="18"/>
      <c r="H256" s="16">
        <f t="shared" si="371"/>
        <v>1000</v>
      </c>
      <c r="I256" s="18"/>
      <c r="J256" s="18"/>
      <c r="K256" s="18">
        <v>1000</v>
      </c>
      <c r="L256" s="16">
        <f t="shared" si="380"/>
        <v>0</v>
      </c>
      <c r="M256" s="18"/>
      <c r="N256" s="18"/>
      <c r="O256" s="18"/>
      <c r="P256" s="16">
        <f t="shared" si="372"/>
        <v>0</v>
      </c>
      <c r="Q256" s="18">
        <v>0</v>
      </c>
      <c r="R256" s="18">
        <v>0</v>
      </c>
      <c r="S256" s="18">
        <v>0</v>
      </c>
      <c r="T256" s="16">
        <f t="shared" si="361"/>
        <v>0</v>
      </c>
      <c r="U256" s="18">
        <v>0</v>
      </c>
      <c r="V256" s="18">
        <v>0</v>
      </c>
      <c r="W256" s="18">
        <v>0</v>
      </c>
      <c r="X256" s="16">
        <f t="shared" si="374"/>
        <v>0</v>
      </c>
      <c r="Y256" s="18">
        <v>0</v>
      </c>
      <c r="Z256" s="18">
        <v>0</v>
      </c>
      <c r="AA256" s="18">
        <v>0</v>
      </c>
      <c r="AB256" s="62"/>
      <c r="AC256" s="81"/>
      <c r="AD256" s="81"/>
    </row>
    <row r="257" spans="1:30" s="22" customFormat="1" ht="31.5" hidden="1" outlineLevel="1" x14ac:dyDescent="0.25">
      <c r="A257" s="45" t="s">
        <v>760</v>
      </c>
      <c r="B257" s="25" t="s">
        <v>238</v>
      </c>
      <c r="C257" s="40" t="s">
        <v>188</v>
      </c>
      <c r="D257" s="16">
        <f t="shared" si="370"/>
        <v>49203.4</v>
      </c>
      <c r="E257" s="18"/>
      <c r="F257" s="18"/>
      <c r="G257" s="18">
        <v>49203.4</v>
      </c>
      <c r="H257" s="16">
        <f t="shared" si="371"/>
        <v>0</v>
      </c>
      <c r="I257" s="18"/>
      <c r="J257" s="18"/>
      <c r="K257" s="18"/>
      <c r="L257" s="16">
        <f t="shared" si="380"/>
        <v>0</v>
      </c>
      <c r="M257" s="18"/>
      <c r="N257" s="18"/>
      <c r="O257" s="18"/>
      <c r="P257" s="16">
        <f t="shared" si="372"/>
        <v>0</v>
      </c>
      <c r="Q257" s="18">
        <v>0</v>
      </c>
      <c r="R257" s="18">
        <v>0</v>
      </c>
      <c r="S257" s="18">
        <v>0</v>
      </c>
      <c r="T257" s="16">
        <f t="shared" si="361"/>
        <v>0</v>
      </c>
      <c r="U257" s="18">
        <v>0</v>
      </c>
      <c r="V257" s="18">
        <v>0</v>
      </c>
      <c r="W257" s="18">
        <v>0</v>
      </c>
      <c r="X257" s="16">
        <f t="shared" si="374"/>
        <v>0</v>
      </c>
      <c r="Y257" s="18">
        <v>0</v>
      </c>
      <c r="Z257" s="18">
        <v>0</v>
      </c>
      <c r="AA257" s="18">
        <v>0</v>
      </c>
      <c r="AB257" s="62"/>
      <c r="AC257" s="81"/>
      <c r="AD257" s="81"/>
    </row>
    <row r="258" spans="1:30" s="22" customFormat="1" ht="63" hidden="1" outlineLevel="1" x14ac:dyDescent="0.25">
      <c r="A258" s="45" t="s">
        <v>761</v>
      </c>
      <c r="B258" s="25" t="s">
        <v>651</v>
      </c>
      <c r="C258" s="40" t="s">
        <v>188</v>
      </c>
      <c r="D258" s="16">
        <f t="shared" si="370"/>
        <v>61737.599999999999</v>
      </c>
      <c r="E258" s="18"/>
      <c r="F258" s="18"/>
      <c r="G258" s="18">
        <v>61737.599999999999</v>
      </c>
      <c r="H258" s="16">
        <f t="shared" si="371"/>
        <v>0</v>
      </c>
      <c r="I258" s="18"/>
      <c r="J258" s="18"/>
      <c r="K258" s="18"/>
      <c r="L258" s="16">
        <f t="shared" si="380"/>
        <v>0</v>
      </c>
      <c r="M258" s="18"/>
      <c r="N258" s="18"/>
      <c r="O258" s="18"/>
      <c r="P258" s="16">
        <f t="shared" si="372"/>
        <v>0</v>
      </c>
      <c r="Q258" s="18">
        <v>0</v>
      </c>
      <c r="R258" s="18">
        <v>0</v>
      </c>
      <c r="S258" s="18">
        <v>0</v>
      </c>
      <c r="T258" s="16">
        <f t="shared" si="361"/>
        <v>0</v>
      </c>
      <c r="U258" s="18">
        <v>0</v>
      </c>
      <c r="V258" s="18">
        <v>0</v>
      </c>
      <c r="W258" s="18">
        <v>0</v>
      </c>
      <c r="X258" s="16">
        <f t="shared" si="374"/>
        <v>0</v>
      </c>
      <c r="Y258" s="18">
        <v>0</v>
      </c>
      <c r="Z258" s="18">
        <v>0</v>
      </c>
      <c r="AA258" s="18">
        <v>0</v>
      </c>
      <c r="AB258" s="62"/>
      <c r="AC258" s="81"/>
      <c r="AD258" s="81"/>
    </row>
    <row r="259" spans="1:30" s="22" customFormat="1" ht="31.5" hidden="1" outlineLevel="1" x14ac:dyDescent="0.25">
      <c r="A259" s="45" t="s">
        <v>762</v>
      </c>
      <c r="B259" s="25" t="s">
        <v>655</v>
      </c>
      <c r="C259" s="40" t="s">
        <v>188</v>
      </c>
      <c r="D259" s="16">
        <f>SUM(E259:G259)</f>
        <v>0</v>
      </c>
      <c r="E259" s="18"/>
      <c r="F259" s="18"/>
      <c r="G259" s="18"/>
      <c r="H259" s="16">
        <f t="shared" si="371"/>
        <v>0</v>
      </c>
      <c r="I259" s="18"/>
      <c r="J259" s="18"/>
      <c r="K259" s="18"/>
      <c r="L259" s="16">
        <f t="shared" si="380"/>
        <v>0</v>
      </c>
      <c r="M259" s="18"/>
      <c r="N259" s="18"/>
      <c r="O259" s="18"/>
      <c r="P259" s="16">
        <f t="shared" si="372"/>
        <v>0</v>
      </c>
      <c r="Q259" s="18">
        <v>0</v>
      </c>
      <c r="R259" s="18">
        <v>0</v>
      </c>
      <c r="S259" s="18">
        <v>0</v>
      </c>
      <c r="T259" s="16">
        <f t="shared" si="361"/>
        <v>0</v>
      </c>
      <c r="U259" s="18">
        <v>0</v>
      </c>
      <c r="V259" s="18">
        <v>0</v>
      </c>
      <c r="W259" s="18">
        <v>0</v>
      </c>
      <c r="X259" s="16">
        <f t="shared" si="374"/>
        <v>0</v>
      </c>
      <c r="Y259" s="18">
        <v>0</v>
      </c>
      <c r="Z259" s="18">
        <v>0</v>
      </c>
      <c r="AA259" s="18">
        <v>0</v>
      </c>
      <c r="AB259" s="62"/>
      <c r="AC259" s="81"/>
      <c r="AD259" s="81"/>
    </row>
    <row r="260" spans="1:30" s="22" customFormat="1" ht="31.5" hidden="1" outlineLevel="1" x14ac:dyDescent="0.25">
      <c r="A260" s="45" t="s">
        <v>763</v>
      </c>
      <c r="B260" s="25" t="s">
        <v>541</v>
      </c>
      <c r="C260" s="40" t="s">
        <v>188</v>
      </c>
      <c r="D260" s="16">
        <f>SUM(E260:G260)</f>
        <v>0</v>
      </c>
      <c r="E260" s="18"/>
      <c r="F260" s="18"/>
      <c r="G260" s="18"/>
      <c r="H260" s="16">
        <f t="shared" si="371"/>
        <v>0</v>
      </c>
      <c r="I260" s="18"/>
      <c r="J260" s="18"/>
      <c r="K260" s="18"/>
      <c r="L260" s="16">
        <f t="shared" si="380"/>
        <v>0</v>
      </c>
      <c r="M260" s="18"/>
      <c r="N260" s="18"/>
      <c r="O260" s="18"/>
      <c r="P260" s="16">
        <f t="shared" si="372"/>
        <v>0</v>
      </c>
      <c r="Q260" s="18">
        <v>0</v>
      </c>
      <c r="R260" s="18">
        <v>0</v>
      </c>
      <c r="S260" s="18">
        <v>0</v>
      </c>
      <c r="T260" s="16">
        <f t="shared" si="361"/>
        <v>0</v>
      </c>
      <c r="U260" s="18">
        <v>0</v>
      </c>
      <c r="V260" s="18">
        <v>0</v>
      </c>
      <c r="W260" s="18">
        <v>0</v>
      </c>
      <c r="X260" s="16">
        <f t="shared" si="374"/>
        <v>0</v>
      </c>
      <c r="Y260" s="18">
        <v>0</v>
      </c>
      <c r="Z260" s="18">
        <v>0</v>
      </c>
      <c r="AA260" s="18">
        <v>0</v>
      </c>
      <c r="AB260" s="62"/>
      <c r="AC260" s="81"/>
      <c r="AD260" s="81"/>
    </row>
    <row r="261" spans="1:30" s="22" customFormat="1" ht="63" hidden="1" outlineLevel="1" x14ac:dyDescent="0.25">
      <c r="A261" s="45" t="s">
        <v>764</v>
      </c>
      <c r="B261" s="25" t="s">
        <v>542</v>
      </c>
      <c r="C261" s="68" t="s">
        <v>913</v>
      </c>
      <c r="D261" s="16">
        <f>SUM(E261:G261)</f>
        <v>5582.5</v>
      </c>
      <c r="E261" s="18"/>
      <c r="F261" s="18"/>
      <c r="G261" s="18">
        <v>5582.5</v>
      </c>
      <c r="H261" s="16">
        <f t="shared" si="371"/>
        <v>0</v>
      </c>
      <c r="I261" s="18"/>
      <c r="J261" s="18"/>
      <c r="K261" s="18"/>
      <c r="L261" s="16">
        <f t="shared" si="380"/>
        <v>0</v>
      </c>
      <c r="M261" s="18"/>
      <c r="N261" s="18"/>
      <c r="O261" s="18"/>
      <c r="P261" s="16">
        <f t="shared" si="372"/>
        <v>0</v>
      </c>
      <c r="Q261" s="18">
        <v>0</v>
      </c>
      <c r="R261" s="18">
        <v>0</v>
      </c>
      <c r="S261" s="18">
        <v>0</v>
      </c>
      <c r="T261" s="16"/>
      <c r="U261" s="18"/>
      <c r="V261" s="18"/>
      <c r="W261" s="18"/>
      <c r="X261" s="16"/>
      <c r="Y261" s="18"/>
      <c r="Z261" s="18"/>
      <c r="AA261" s="18"/>
      <c r="AB261" s="62"/>
      <c r="AC261" s="81"/>
      <c r="AD261" s="81"/>
    </row>
    <row r="262" spans="1:30" s="22" customFormat="1" hidden="1" outlineLevel="1" x14ac:dyDescent="0.25">
      <c r="A262" s="45" t="s">
        <v>765</v>
      </c>
      <c r="B262" s="25" t="s">
        <v>242</v>
      </c>
      <c r="C262" s="40" t="s">
        <v>914</v>
      </c>
      <c r="D262" s="16">
        <f>SUM(E262:G262)</f>
        <v>0</v>
      </c>
      <c r="E262" s="18"/>
      <c r="F262" s="18"/>
      <c r="G262" s="18"/>
      <c r="H262" s="16">
        <f>I262+J262+K262</f>
        <v>0</v>
      </c>
      <c r="I262" s="18"/>
      <c r="J262" s="18"/>
      <c r="K262" s="18"/>
      <c r="L262" s="16"/>
      <c r="M262" s="18"/>
      <c r="N262" s="18"/>
      <c r="O262" s="18"/>
      <c r="P262" s="16">
        <f t="shared" si="372"/>
        <v>0</v>
      </c>
      <c r="Q262" s="18">
        <v>0</v>
      </c>
      <c r="R262" s="18">
        <v>0</v>
      </c>
      <c r="S262" s="18">
        <v>0</v>
      </c>
      <c r="T262" s="16"/>
      <c r="U262" s="18"/>
      <c r="V262" s="18"/>
      <c r="W262" s="18"/>
      <c r="X262" s="16"/>
      <c r="Y262" s="18"/>
      <c r="Z262" s="18"/>
      <c r="AA262" s="18"/>
      <c r="AB262" s="62"/>
      <c r="AC262" s="81"/>
      <c r="AD262" s="81"/>
    </row>
    <row r="263" spans="1:30" s="22" customFormat="1" ht="31.5" hidden="1" outlineLevel="1" x14ac:dyDescent="0.25">
      <c r="A263" s="45" t="s">
        <v>766</v>
      </c>
      <c r="B263" s="25" t="s">
        <v>915</v>
      </c>
      <c r="C263" s="40" t="s">
        <v>188</v>
      </c>
      <c r="D263" s="16">
        <f>SUM(E263:G263)</f>
        <v>26065</v>
      </c>
      <c r="E263" s="18"/>
      <c r="F263" s="18"/>
      <c r="G263" s="18">
        <v>26065</v>
      </c>
      <c r="H263" s="16">
        <f t="shared" si="371"/>
        <v>0</v>
      </c>
      <c r="I263" s="18"/>
      <c r="J263" s="18"/>
      <c r="K263" s="18"/>
      <c r="L263" s="16">
        <f t="shared" si="380"/>
        <v>0</v>
      </c>
      <c r="M263" s="18"/>
      <c r="N263" s="18"/>
      <c r="O263" s="18"/>
      <c r="P263" s="16">
        <f t="shared" ref="P263:P270" si="381">SUM(Q263:S263)</f>
        <v>0</v>
      </c>
      <c r="Q263" s="18">
        <v>0</v>
      </c>
      <c r="R263" s="18">
        <v>0</v>
      </c>
      <c r="S263" s="18">
        <v>0</v>
      </c>
      <c r="T263" s="16">
        <f t="shared" si="361"/>
        <v>0</v>
      </c>
      <c r="U263" s="18">
        <v>0</v>
      </c>
      <c r="V263" s="18">
        <v>0</v>
      </c>
      <c r="W263" s="18">
        <v>0</v>
      </c>
      <c r="X263" s="16">
        <f t="shared" ref="X263:X270" si="382">SUM(Y263:AA263)</f>
        <v>0</v>
      </c>
      <c r="Y263" s="18">
        <v>0</v>
      </c>
      <c r="Z263" s="18">
        <v>0</v>
      </c>
      <c r="AA263" s="18">
        <v>0</v>
      </c>
      <c r="AB263" s="62"/>
      <c r="AC263" s="81"/>
      <c r="AD263" s="81"/>
    </row>
    <row r="264" spans="1:30" s="22" customFormat="1" ht="78.75" hidden="1" outlineLevel="1" x14ac:dyDescent="0.25">
      <c r="A264" s="45" t="s">
        <v>780</v>
      </c>
      <c r="B264" s="25" t="s">
        <v>916</v>
      </c>
      <c r="C264" s="40" t="s">
        <v>188</v>
      </c>
      <c r="D264" s="16">
        <f t="shared" ref="D264:D266" si="383">SUM(E264:G264)</f>
        <v>0</v>
      </c>
      <c r="E264" s="18"/>
      <c r="F264" s="18"/>
      <c r="G264" s="18"/>
      <c r="H264" s="16">
        <f t="shared" si="371"/>
        <v>0</v>
      </c>
      <c r="I264" s="18"/>
      <c r="J264" s="18"/>
      <c r="K264" s="18"/>
      <c r="L264" s="16">
        <f t="shared" si="380"/>
        <v>0</v>
      </c>
      <c r="M264" s="18"/>
      <c r="N264" s="18"/>
      <c r="O264" s="18"/>
      <c r="P264" s="16">
        <f t="shared" si="381"/>
        <v>0</v>
      </c>
      <c r="Q264" s="18">
        <v>0</v>
      </c>
      <c r="R264" s="18">
        <v>0</v>
      </c>
      <c r="S264" s="18">
        <v>0</v>
      </c>
      <c r="T264" s="16">
        <f t="shared" si="361"/>
        <v>0</v>
      </c>
      <c r="U264" s="18">
        <v>0</v>
      </c>
      <c r="V264" s="18">
        <v>0</v>
      </c>
      <c r="W264" s="18">
        <v>0</v>
      </c>
      <c r="X264" s="16">
        <f t="shared" si="382"/>
        <v>0</v>
      </c>
      <c r="Y264" s="18">
        <v>0</v>
      </c>
      <c r="Z264" s="18">
        <v>0</v>
      </c>
      <c r="AA264" s="18">
        <v>0</v>
      </c>
      <c r="AB264" s="62"/>
      <c r="AC264" s="81"/>
      <c r="AD264" s="81"/>
    </row>
    <row r="265" spans="1:30" s="22" customFormat="1" ht="31.5" hidden="1" outlineLevel="1" x14ac:dyDescent="0.25">
      <c r="A265" s="45" t="s">
        <v>782</v>
      </c>
      <c r="B265" s="25" t="s">
        <v>917</v>
      </c>
      <c r="C265" s="40" t="s">
        <v>188</v>
      </c>
      <c r="D265" s="16">
        <f t="shared" si="383"/>
        <v>4697.3999999999996</v>
      </c>
      <c r="E265" s="18"/>
      <c r="F265" s="18"/>
      <c r="G265" s="18">
        <v>4697.3999999999996</v>
      </c>
      <c r="H265" s="16">
        <f t="shared" si="371"/>
        <v>0</v>
      </c>
      <c r="I265" s="18"/>
      <c r="J265" s="18"/>
      <c r="K265" s="18"/>
      <c r="L265" s="16">
        <f t="shared" si="380"/>
        <v>0</v>
      </c>
      <c r="M265" s="18"/>
      <c r="N265" s="18"/>
      <c r="O265" s="18"/>
      <c r="P265" s="16">
        <f t="shared" si="381"/>
        <v>0</v>
      </c>
      <c r="Q265" s="18">
        <v>0</v>
      </c>
      <c r="R265" s="18">
        <v>0</v>
      </c>
      <c r="S265" s="18">
        <v>0</v>
      </c>
      <c r="T265" s="16">
        <f t="shared" si="361"/>
        <v>0</v>
      </c>
      <c r="U265" s="18">
        <v>0</v>
      </c>
      <c r="V265" s="18">
        <v>0</v>
      </c>
      <c r="W265" s="18">
        <v>0</v>
      </c>
      <c r="X265" s="16">
        <f t="shared" si="382"/>
        <v>0</v>
      </c>
      <c r="Y265" s="18">
        <v>0</v>
      </c>
      <c r="Z265" s="18">
        <v>0</v>
      </c>
      <c r="AA265" s="18">
        <v>0</v>
      </c>
      <c r="AB265" s="62"/>
      <c r="AC265" s="81"/>
      <c r="AD265" s="81"/>
    </row>
    <row r="266" spans="1:30" s="22" customFormat="1" ht="47.25" hidden="1" outlineLevel="1" x14ac:dyDescent="0.25">
      <c r="A266" s="45" t="s">
        <v>784</v>
      </c>
      <c r="B266" s="25" t="s">
        <v>918</v>
      </c>
      <c r="C266" s="40" t="s">
        <v>116</v>
      </c>
      <c r="D266" s="16">
        <f t="shared" si="383"/>
        <v>0</v>
      </c>
      <c r="E266" s="18"/>
      <c r="F266" s="18"/>
      <c r="G266" s="18"/>
      <c r="H266" s="16">
        <f t="shared" si="371"/>
        <v>0</v>
      </c>
      <c r="I266" s="18"/>
      <c r="J266" s="18"/>
      <c r="K266" s="18"/>
      <c r="L266" s="16">
        <f t="shared" si="380"/>
        <v>0</v>
      </c>
      <c r="M266" s="18"/>
      <c r="N266" s="18"/>
      <c r="O266" s="18"/>
      <c r="P266" s="16">
        <f t="shared" si="381"/>
        <v>0</v>
      </c>
      <c r="Q266" s="18">
        <v>0</v>
      </c>
      <c r="R266" s="18">
        <v>0</v>
      </c>
      <c r="S266" s="18">
        <v>0</v>
      </c>
      <c r="T266" s="16">
        <f t="shared" si="361"/>
        <v>0</v>
      </c>
      <c r="U266" s="18">
        <v>0</v>
      </c>
      <c r="V266" s="18">
        <v>0</v>
      </c>
      <c r="W266" s="18">
        <v>0</v>
      </c>
      <c r="X266" s="16">
        <f t="shared" si="382"/>
        <v>0</v>
      </c>
      <c r="Y266" s="18">
        <v>0</v>
      </c>
      <c r="Z266" s="18">
        <v>0</v>
      </c>
      <c r="AA266" s="18">
        <v>0</v>
      </c>
      <c r="AB266" s="62"/>
      <c r="AC266" s="81"/>
      <c r="AD266" s="81"/>
    </row>
    <row r="267" spans="1:30" s="22" customFormat="1" ht="31.5" hidden="1" outlineLevel="1" x14ac:dyDescent="0.25">
      <c r="A267" s="45" t="s">
        <v>785</v>
      </c>
      <c r="B267" s="25" t="s">
        <v>239</v>
      </c>
      <c r="C267" s="40" t="s">
        <v>188</v>
      </c>
      <c r="D267" s="16">
        <f>SUM(E267:G267)</f>
        <v>0</v>
      </c>
      <c r="E267" s="18"/>
      <c r="F267" s="18"/>
      <c r="G267" s="18"/>
      <c r="H267" s="16">
        <f t="shared" si="371"/>
        <v>0</v>
      </c>
      <c r="I267" s="18"/>
      <c r="J267" s="18"/>
      <c r="K267" s="18"/>
      <c r="L267" s="16">
        <f t="shared" si="380"/>
        <v>0</v>
      </c>
      <c r="M267" s="18"/>
      <c r="N267" s="18"/>
      <c r="O267" s="18"/>
      <c r="P267" s="16">
        <f t="shared" si="381"/>
        <v>0</v>
      </c>
      <c r="Q267" s="18">
        <v>0</v>
      </c>
      <c r="R267" s="18">
        <v>0</v>
      </c>
      <c r="S267" s="18">
        <v>0</v>
      </c>
      <c r="T267" s="16">
        <f t="shared" si="361"/>
        <v>0</v>
      </c>
      <c r="U267" s="18">
        <v>0</v>
      </c>
      <c r="V267" s="18">
        <v>0</v>
      </c>
      <c r="W267" s="18">
        <v>0</v>
      </c>
      <c r="X267" s="16">
        <f t="shared" si="382"/>
        <v>0</v>
      </c>
      <c r="Y267" s="18">
        <v>0</v>
      </c>
      <c r="Z267" s="18">
        <v>0</v>
      </c>
      <c r="AA267" s="18">
        <v>0</v>
      </c>
      <c r="AB267" s="62"/>
      <c r="AC267" s="81"/>
      <c r="AD267" s="81"/>
    </row>
    <row r="268" spans="1:30" s="22" customFormat="1" ht="63" hidden="1" outlineLevel="1" x14ac:dyDescent="0.25">
      <c r="A268" s="45" t="s">
        <v>786</v>
      </c>
      <c r="B268" s="25" t="s">
        <v>919</v>
      </c>
      <c r="C268" s="40" t="s">
        <v>188</v>
      </c>
      <c r="D268" s="16">
        <f t="shared" si="370"/>
        <v>0</v>
      </c>
      <c r="E268" s="18"/>
      <c r="F268" s="18"/>
      <c r="G268" s="18"/>
      <c r="H268" s="16">
        <f t="shared" si="371"/>
        <v>0</v>
      </c>
      <c r="I268" s="18"/>
      <c r="J268" s="18"/>
      <c r="K268" s="18"/>
      <c r="L268" s="16">
        <f t="shared" si="380"/>
        <v>0</v>
      </c>
      <c r="M268" s="18"/>
      <c r="N268" s="18"/>
      <c r="O268" s="18"/>
      <c r="P268" s="16">
        <f t="shared" si="381"/>
        <v>0</v>
      </c>
      <c r="Q268" s="18">
        <v>0</v>
      </c>
      <c r="R268" s="18">
        <v>0</v>
      </c>
      <c r="S268" s="18">
        <v>0</v>
      </c>
      <c r="T268" s="16">
        <f t="shared" si="361"/>
        <v>0</v>
      </c>
      <c r="U268" s="18">
        <v>0</v>
      </c>
      <c r="V268" s="18">
        <v>0</v>
      </c>
      <c r="W268" s="18">
        <v>0</v>
      </c>
      <c r="X268" s="16">
        <f t="shared" si="382"/>
        <v>0</v>
      </c>
      <c r="Y268" s="18">
        <v>0</v>
      </c>
      <c r="Z268" s="18">
        <v>0</v>
      </c>
      <c r="AA268" s="18">
        <v>0</v>
      </c>
      <c r="AB268" s="62"/>
      <c r="AC268" s="81"/>
      <c r="AD268" s="81"/>
    </row>
    <row r="269" spans="1:30" s="22" customFormat="1" ht="47.25" hidden="1" outlineLevel="1" x14ac:dyDescent="0.25">
      <c r="A269" s="45" t="s">
        <v>787</v>
      </c>
      <c r="B269" s="27" t="s">
        <v>920</v>
      </c>
      <c r="C269" s="40" t="s">
        <v>188</v>
      </c>
      <c r="D269" s="16">
        <f t="shared" si="370"/>
        <v>0</v>
      </c>
      <c r="E269" s="18"/>
      <c r="F269" s="18"/>
      <c r="G269" s="18"/>
      <c r="H269" s="16">
        <f t="shared" si="371"/>
        <v>0</v>
      </c>
      <c r="I269" s="18"/>
      <c r="J269" s="18"/>
      <c r="K269" s="18"/>
      <c r="L269" s="16">
        <f t="shared" si="380"/>
        <v>0</v>
      </c>
      <c r="M269" s="18"/>
      <c r="N269" s="18"/>
      <c r="O269" s="18"/>
      <c r="P269" s="16">
        <f t="shared" si="381"/>
        <v>0</v>
      </c>
      <c r="Q269" s="18">
        <v>0</v>
      </c>
      <c r="R269" s="18">
        <v>0</v>
      </c>
      <c r="S269" s="18">
        <v>0</v>
      </c>
      <c r="T269" s="16">
        <f t="shared" ref="T269:T327" si="384">SUM(U269:W269)</f>
        <v>0</v>
      </c>
      <c r="U269" s="18">
        <v>0</v>
      </c>
      <c r="V269" s="18">
        <v>0</v>
      </c>
      <c r="W269" s="18">
        <v>0</v>
      </c>
      <c r="X269" s="16">
        <f t="shared" si="382"/>
        <v>0</v>
      </c>
      <c r="Y269" s="18">
        <v>0</v>
      </c>
      <c r="Z269" s="18">
        <v>0</v>
      </c>
      <c r="AA269" s="18">
        <v>0</v>
      </c>
      <c r="AB269" s="62"/>
      <c r="AC269" s="81"/>
      <c r="AD269" s="81"/>
    </row>
    <row r="270" spans="1:30" s="22" customFormat="1" ht="63" hidden="1" outlineLevel="1" x14ac:dyDescent="0.25">
      <c r="A270" s="47" t="s">
        <v>788</v>
      </c>
      <c r="B270" s="13" t="s">
        <v>479</v>
      </c>
      <c r="C270" s="69" t="s">
        <v>188</v>
      </c>
      <c r="D270" s="16">
        <f t="shared" si="370"/>
        <v>0</v>
      </c>
      <c r="E270" s="18"/>
      <c r="F270" s="18"/>
      <c r="G270" s="18"/>
      <c r="H270" s="16">
        <f t="shared" si="371"/>
        <v>0</v>
      </c>
      <c r="I270" s="18"/>
      <c r="J270" s="18"/>
      <c r="K270" s="18"/>
      <c r="L270" s="16">
        <f t="shared" si="380"/>
        <v>0</v>
      </c>
      <c r="M270" s="18"/>
      <c r="N270" s="18"/>
      <c r="O270" s="18"/>
      <c r="P270" s="16">
        <f t="shared" si="381"/>
        <v>0</v>
      </c>
      <c r="Q270" s="18">
        <v>0</v>
      </c>
      <c r="R270" s="18">
        <v>0</v>
      </c>
      <c r="S270" s="18">
        <v>0</v>
      </c>
      <c r="T270" s="16">
        <f t="shared" si="384"/>
        <v>0</v>
      </c>
      <c r="U270" s="18">
        <v>0</v>
      </c>
      <c r="V270" s="18">
        <v>0</v>
      </c>
      <c r="W270" s="18">
        <v>0</v>
      </c>
      <c r="X270" s="16">
        <f t="shared" si="382"/>
        <v>0</v>
      </c>
      <c r="Y270" s="18">
        <v>0</v>
      </c>
      <c r="Z270" s="18">
        <v>0</v>
      </c>
      <c r="AA270" s="18">
        <v>0</v>
      </c>
      <c r="AB270" s="62"/>
      <c r="AC270" s="81"/>
      <c r="AD270" s="81"/>
    </row>
    <row r="271" spans="1:30" s="22" customFormat="1" ht="47.25" hidden="1" outlineLevel="1" x14ac:dyDescent="0.25">
      <c r="A271" s="45" t="s">
        <v>793</v>
      </c>
      <c r="B271" s="28" t="s">
        <v>241</v>
      </c>
      <c r="C271" s="40" t="s">
        <v>188</v>
      </c>
      <c r="D271" s="16">
        <f>SUM(E271:G271)</f>
        <v>0</v>
      </c>
      <c r="E271" s="18"/>
      <c r="F271" s="18"/>
      <c r="G271" s="18"/>
      <c r="H271" s="16">
        <f>SUM(I271:K271)</f>
        <v>0</v>
      </c>
      <c r="I271" s="18"/>
      <c r="J271" s="18"/>
      <c r="K271" s="18"/>
      <c r="L271" s="16">
        <f>SUM(M271:O271)</f>
        <v>0</v>
      </c>
      <c r="M271" s="18"/>
      <c r="N271" s="18"/>
      <c r="O271" s="18"/>
      <c r="P271" s="16">
        <f>SUM(Q271:S271)</f>
        <v>0</v>
      </c>
      <c r="Q271" s="18">
        <v>0</v>
      </c>
      <c r="R271" s="18">
        <v>0</v>
      </c>
      <c r="S271" s="18">
        <v>0</v>
      </c>
      <c r="T271" s="16">
        <f>SUM(U271:W271)</f>
        <v>0</v>
      </c>
      <c r="U271" s="18">
        <v>0</v>
      </c>
      <c r="V271" s="18">
        <v>0</v>
      </c>
      <c r="W271" s="18">
        <v>0</v>
      </c>
      <c r="X271" s="16">
        <f>SUM(Y271:AA271)</f>
        <v>0</v>
      </c>
      <c r="Y271" s="18">
        <v>0</v>
      </c>
      <c r="Z271" s="18">
        <v>0</v>
      </c>
      <c r="AA271" s="18">
        <v>0</v>
      </c>
      <c r="AB271" s="62"/>
      <c r="AC271" s="81"/>
      <c r="AD271" s="81"/>
    </row>
    <row r="272" spans="1:30" s="22" customFormat="1" ht="78.75" hidden="1" outlineLevel="1" x14ac:dyDescent="0.25">
      <c r="A272" s="45" t="s">
        <v>794</v>
      </c>
      <c r="B272" s="25" t="s">
        <v>921</v>
      </c>
      <c r="C272" s="40" t="s">
        <v>188</v>
      </c>
      <c r="D272" s="16">
        <f>SUM(E272:G272)</f>
        <v>1042.5999999999999</v>
      </c>
      <c r="E272" s="18"/>
      <c r="F272" s="18"/>
      <c r="G272" s="18">
        <v>1042.5999999999999</v>
      </c>
      <c r="H272" s="16">
        <f>SUM(I272:K272)</f>
        <v>0</v>
      </c>
      <c r="I272" s="18"/>
      <c r="J272" s="18"/>
      <c r="K272" s="18"/>
      <c r="L272" s="16">
        <f>SUM(M272:O272)</f>
        <v>0</v>
      </c>
      <c r="M272" s="18"/>
      <c r="N272" s="18"/>
      <c r="O272" s="18"/>
      <c r="P272" s="16">
        <f>SUM(Q272:S272)</f>
        <v>0</v>
      </c>
      <c r="Q272" s="18">
        <v>0</v>
      </c>
      <c r="R272" s="18">
        <v>0</v>
      </c>
      <c r="S272" s="18">
        <v>0</v>
      </c>
      <c r="T272" s="16">
        <f>SUM(U272:W272)</f>
        <v>0</v>
      </c>
      <c r="U272" s="18">
        <v>0</v>
      </c>
      <c r="V272" s="18">
        <v>0</v>
      </c>
      <c r="W272" s="18">
        <v>0</v>
      </c>
      <c r="X272" s="16">
        <f>SUM(Y272:AA272)</f>
        <v>0</v>
      </c>
      <c r="Y272" s="18">
        <v>0</v>
      </c>
      <c r="Z272" s="18">
        <v>0</v>
      </c>
      <c r="AA272" s="18">
        <v>0</v>
      </c>
      <c r="AB272" s="62"/>
      <c r="AC272" s="81"/>
      <c r="AD272" s="81"/>
    </row>
    <row r="273" spans="1:30" s="22" customFormat="1" ht="47.25" hidden="1" outlineLevel="1" x14ac:dyDescent="0.25">
      <c r="A273" s="45" t="s">
        <v>795</v>
      </c>
      <c r="B273" s="25" t="s">
        <v>543</v>
      </c>
      <c r="C273" s="40" t="s">
        <v>188</v>
      </c>
      <c r="D273" s="16">
        <f>SUM(E273:G273)</f>
        <v>0</v>
      </c>
      <c r="E273" s="18"/>
      <c r="F273" s="18"/>
      <c r="G273" s="18"/>
      <c r="H273" s="16">
        <f>SUM(I273:K273)</f>
        <v>0</v>
      </c>
      <c r="I273" s="18"/>
      <c r="J273" s="18"/>
      <c r="K273" s="18"/>
      <c r="L273" s="16">
        <f>SUM(M273:O273)</f>
        <v>0</v>
      </c>
      <c r="M273" s="18"/>
      <c r="N273" s="18"/>
      <c r="O273" s="18"/>
      <c r="P273" s="16">
        <f>SUM(Q273:S273)</f>
        <v>0</v>
      </c>
      <c r="Q273" s="18">
        <v>0</v>
      </c>
      <c r="R273" s="18">
        <v>0</v>
      </c>
      <c r="S273" s="18">
        <v>0</v>
      </c>
      <c r="T273" s="16">
        <f>SUM(U273:W273)</f>
        <v>0</v>
      </c>
      <c r="U273" s="18">
        <v>0</v>
      </c>
      <c r="V273" s="18">
        <v>0</v>
      </c>
      <c r="W273" s="18">
        <v>0</v>
      </c>
      <c r="X273" s="16">
        <f>SUM(Y273:AA273)</f>
        <v>0</v>
      </c>
      <c r="Y273" s="18">
        <v>0</v>
      </c>
      <c r="Z273" s="18">
        <v>0</v>
      </c>
      <c r="AA273" s="18">
        <v>0</v>
      </c>
      <c r="AB273" s="62"/>
      <c r="AC273" s="81"/>
      <c r="AD273" s="81"/>
    </row>
    <row r="274" spans="1:30" s="22" customFormat="1" ht="31.5" hidden="1" outlineLevel="1" x14ac:dyDescent="0.25">
      <c r="A274" s="45" t="s">
        <v>796</v>
      </c>
      <c r="B274" s="25" t="s">
        <v>544</v>
      </c>
      <c r="C274" s="40" t="s">
        <v>188</v>
      </c>
      <c r="D274" s="16">
        <f>SUM(E274:G274)</f>
        <v>0</v>
      </c>
      <c r="E274" s="18"/>
      <c r="F274" s="18"/>
      <c r="G274" s="18"/>
      <c r="H274" s="16">
        <f>SUM(I274:K274)</f>
        <v>0</v>
      </c>
      <c r="I274" s="18"/>
      <c r="J274" s="18"/>
      <c r="K274" s="18"/>
      <c r="L274" s="16">
        <f>SUM(M274:O274)</f>
        <v>0</v>
      </c>
      <c r="M274" s="18"/>
      <c r="N274" s="18"/>
      <c r="O274" s="18"/>
      <c r="P274" s="16">
        <f>SUM(Q274:S274)</f>
        <v>0</v>
      </c>
      <c r="Q274" s="18">
        <v>0</v>
      </c>
      <c r="R274" s="18">
        <v>0</v>
      </c>
      <c r="S274" s="18">
        <v>0</v>
      </c>
      <c r="T274" s="16">
        <f>SUM(U274:W274)</f>
        <v>0</v>
      </c>
      <c r="U274" s="18">
        <v>0</v>
      </c>
      <c r="V274" s="18">
        <v>0</v>
      </c>
      <c r="W274" s="18">
        <v>0</v>
      </c>
      <c r="X274" s="16">
        <f>SUM(Y274:AA274)</f>
        <v>0</v>
      </c>
      <c r="Y274" s="18">
        <v>0</v>
      </c>
      <c r="Z274" s="18">
        <v>0</v>
      </c>
      <c r="AA274" s="18">
        <v>0</v>
      </c>
      <c r="AB274" s="62"/>
      <c r="AC274" s="81"/>
      <c r="AD274" s="81"/>
    </row>
    <row r="275" spans="1:30" s="22" customFormat="1" ht="31.5" hidden="1" outlineLevel="1" x14ac:dyDescent="0.25">
      <c r="A275" s="45" t="s">
        <v>797</v>
      </c>
      <c r="B275" s="25" t="s">
        <v>240</v>
      </c>
      <c r="C275" s="40" t="s">
        <v>188</v>
      </c>
      <c r="D275" s="16">
        <f t="shared" si="370"/>
        <v>0</v>
      </c>
      <c r="E275" s="18"/>
      <c r="F275" s="18"/>
      <c r="G275" s="18"/>
      <c r="H275" s="16">
        <f t="shared" si="371"/>
        <v>0</v>
      </c>
      <c r="I275" s="18"/>
      <c r="J275" s="18"/>
      <c r="K275" s="18"/>
      <c r="L275" s="16">
        <f t="shared" ref="L275:L327" si="385">SUM(M275:O275)</f>
        <v>0</v>
      </c>
      <c r="M275" s="18"/>
      <c r="N275" s="18"/>
      <c r="O275" s="18"/>
      <c r="P275" s="16">
        <f t="shared" ref="P275:P286" si="386">SUM(Q275:S275)</f>
        <v>0</v>
      </c>
      <c r="Q275" s="18">
        <v>0</v>
      </c>
      <c r="R275" s="18">
        <v>0</v>
      </c>
      <c r="S275" s="18">
        <v>0</v>
      </c>
      <c r="T275" s="16">
        <f t="shared" si="384"/>
        <v>0</v>
      </c>
      <c r="U275" s="18">
        <v>0</v>
      </c>
      <c r="V275" s="18">
        <v>0</v>
      </c>
      <c r="W275" s="18">
        <v>0</v>
      </c>
      <c r="X275" s="16">
        <f t="shared" ref="X275:X278" si="387">SUM(Y275:AA275)</f>
        <v>0</v>
      </c>
      <c r="Y275" s="18">
        <v>0</v>
      </c>
      <c r="Z275" s="18">
        <v>0</v>
      </c>
      <c r="AA275" s="18">
        <v>0</v>
      </c>
      <c r="AB275" s="62"/>
      <c r="AC275" s="81"/>
      <c r="AD275" s="81"/>
    </row>
    <row r="276" spans="1:30" s="22" customFormat="1" ht="31.5" hidden="1" outlineLevel="1" x14ac:dyDescent="0.25">
      <c r="A276" s="45" t="s">
        <v>802</v>
      </c>
      <c r="B276" s="25" t="s">
        <v>545</v>
      </c>
      <c r="C276" s="40" t="s">
        <v>188</v>
      </c>
      <c r="D276" s="16">
        <f t="shared" si="370"/>
        <v>0</v>
      </c>
      <c r="E276" s="18"/>
      <c r="F276" s="18"/>
      <c r="G276" s="18"/>
      <c r="H276" s="16">
        <f t="shared" si="371"/>
        <v>0</v>
      </c>
      <c r="I276" s="18"/>
      <c r="J276" s="18"/>
      <c r="K276" s="18"/>
      <c r="L276" s="16">
        <f t="shared" si="385"/>
        <v>0</v>
      </c>
      <c r="M276" s="18"/>
      <c r="N276" s="18"/>
      <c r="O276" s="18"/>
      <c r="P276" s="16">
        <f t="shared" si="386"/>
        <v>0</v>
      </c>
      <c r="Q276" s="18">
        <v>0</v>
      </c>
      <c r="R276" s="18">
        <v>0</v>
      </c>
      <c r="S276" s="18">
        <v>0</v>
      </c>
      <c r="T276" s="16">
        <f t="shared" si="384"/>
        <v>0</v>
      </c>
      <c r="U276" s="18">
        <v>0</v>
      </c>
      <c r="V276" s="18">
        <v>0</v>
      </c>
      <c r="W276" s="18">
        <v>0</v>
      </c>
      <c r="X276" s="16">
        <f t="shared" si="387"/>
        <v>0</v>
      </c>
      <c r="Y276" s="18">
        <v>0</v>
      </c>
      <c r="Z276" s="18">
        <v>0</v>
      </c>
      <c r="AA276" s="18">
        <v>0</v>
      </c>
      <c r="AB276" s="62"/>
      <c r="AC276" s="81"/>
      <c r="AD276" s="81"/>
    </row>
    <row r="277" spans="1:30" s="22" customFormat="1" ht="78.75" hidden="1" outlineLevel="1" x14ac:dyDescent="0.25">
      <c r="A277" s="45" t="s">
        <v>803</v>
      </c>
      <c r="B277" s="25" t="s">
        <v>546</v>
      </c>
      <c r="C277" s="40" t="s">
        <v>188</v>
      </c>
      <c r="D277" s="16">
        <f t="shared" si="370"/>
        <v>0</v>
      </c>
      <c r="E277" s="18"/>
      <c r="F277" s="18"/>
      <c r="G277" s="18"/>
      <c r="H277" s="16">
        <f t="shared" si="371"/>
        <v>0</v>
      </c>
      <c r="I277" s="18"/>
      <c r="J277" s="18"/>
      <c r="K277" s="18"/>
      <c r="L277" s="16">
        <f t="shared" si="385"/>
        <v>0</v>
      </c>
      <c r="M277" s="18"/>
      <c r="N277" s="18"/>
      <c r="O277" s="18"/>
      <c r="P277" s="16">
        <f t="shared" si="386"/>
        <v>0</v>
      </c>
      <c r="Q277" s="18">
        <v>0</v>
      </c>
      <c r="R277" s="18">
        <v>0</v>
      </c>
      <c r="S277" s="18">
        <v>0</v>
      </c>
      <c r="T277" s="16">
        <f t="shared" si="384"/>
        <v>0</v>
      </c>
      <c r="U277" s="18">
        <v>0</v>
      </c>
      <c r="V277" s="18">
        <v>0</v>
      </c>
      <c r="W277" s="18">
        <v>0</v>
      </c>
      <c r="X277" s="16">
        <f t="shared" si="387"/>
        <v>0</v>
      </c>
      <c r="Y277" s="18">
        <v>0</v>
      </c>
      <c r="Z277" s="18">
        <v>0</v>
      </c>
      <c r="AA277" s="18">
        <v>0</v>
      </c>
      <c r="AB277" s="62"/>
      <c r="AC277" s="81"/>
      <c r="AD277" s="81"/>
    </row>
    <row r="278" spans="1:30" s="22" customFormat="1" ht="31.5" hidden="1" outlineLevel="1" x14ac:dyDescent="0.25">
      <c r="A278" s="45" t="s">
        <v>804</v>
      </c>
      <c r="B278" s="25" t="s">
        <v>243</v>
      </c>
      <c r="C278" s="40" t="s">
        <v>188</v>
      </c>
      <c r="D278" s="16">
        <f t="shared" si="370"/>
        <v>0</v>
      </c>
      <c r="E278" s="18"/>
      <c r="F278" s="18"/>
      <c r="G278" s="18"/>
      <c r="H278" s="16">
        <f t="shared" si="371"/>
        <v>0</v>
      </c>
      <c r="I278" s="18"/>
      <c r="J278" s="18"/>
      <c r="K278" s="18"/>
      <c r="L278" s="16">
        <f>SUM(M278:O278)</f>
        <v>0</v>
      </c>
      <c r="M278" s="18"/>
      <c r="N278" s="18"/>
      <c r="O278" s="18"/>
      <c r="P278" s="16">
        <f t="shared" si="386"/>
        <v>0</v>
      </c>
      <c r="Q278" s="18">
        <v>0</v>
      </c>
      <c r="R278" s="18">
        <v>0</v>
      </c>
      <c r="S278" s="18">
        <v>0</v>
      </c>
      <c r="T278" s="16">
        <f t="shared" si="384"/>
        <v>0</v>
      </c>
      <c r="U278" s="18">
        <v>0</v>
      </c>
      <c r="V278" s="18">
        <v>0</v>
      </c>
      <c r="W278" s="18">
        <v>0</v>
      </c>
      <c r="X278" s="16">
        <f t="shared" si="387"/>
        <v>0</v>
      </c>
      <c r="Y278" s="18">
        <v>0</v>
      </c>
      <c r="Z278" s="18">
        <v>0</v>
      </c>
      <c r="AA278" s="18">
        <v>0</v>
      </c>
      <c r="AB278" s="62"/>
      <c r="AC278" s="81"/>
      <c r="AD278" s="81"/>
    </row>
    <row r="279" spans="1:30" s="22" customFormat="1" hidden="1" outlineLevel="1" x14ac:dyDescent="0.25">
      <c r="A279" s="45" t="s">
        <v>805</v>
      </c>
      <c r="B279" s="25" t="s">
        <v>652</v>
      </c>
      <c r="C279" s="40" t="s">
        <v>116</v>
      </c>
      <c r="D279" s="16">
        <f t="shared" si="370"/>
        <v>0</v>
      </c>
      <c r="E279" s="18"/>
      <c r="F279" s="18"/>
      <c r="G279" s="18"/>
      <c r="H279" s="16">
        <f t="shared" si="371"/>
        <v>0</v>
      </c>
      <c r="I279" s="18"/>
      <c r="J279" s="18"/>
      <c r="K279" s="18"/>
      <c r="L279" s="16">
        <f t="shared" ref="L279:L285" si="388">SUM(M279:O279)</f>
        <v>0</v>
      </c>
      <c r="M279" s="18"/>
      <c r="N279" s="18"/>
      <c r="O279" s="18"/>
      <c r="P279" s="16">
        <f t="shared" si="386"/>
        <v>0</v>
      </c>
      <c r="Q279" s="18">
        <v>0</v>
      </c>
      <c r="R279" s="18">
        <v>0</v>
      </c>
      <c r="S279" s="18">
        <v>0</v>
      </c>
      <c r="T279" s="16">
        <f t="shared" si="384"/>
        <v>0</v>
      </c>
      <c r="U279" s="18"/>
      <c r="V279" s="18"/>
      <c r="W279" s="18"/>
      <c r="X279" s="16"/>
      <c r="Y279" s="18"/>
      <c r="Z279" s="18"/>
      <c r="AA279" s="18"/>
      <c r="AB279" s="62"/>
      <c r="AC279" s="81"/>
      <c r="AD279" s="81"/>
    </row>
    <row r="280" spans="1:30" s="22" customFormat="1" ht="63" hidden="1" outlineLevel="1" x14ac:dyDescent="0.25">
      <c r="A280" s="45" t="s">
        <v>806</v>
      </c>
      <c r="B280" s="25" t="s">
        <v>653</v>
      </c>
      <c r="C280" s="40" t="s">
        <v>116</v>
      </c>
      <c r="D280" s="16">
        <f t="shared" si="370"/>
        <v>3496.1</v>
      </c>
      <c r="E280" s="18"/>
      <c r="F280" s="18"/>
      <c r="G280" s="18">
        <v>3496.1</v>
      </c>
      <c r="H280" s="16">
        <f>SUM(I280:K280)</f>
        <v>0</v>
      </c>
      <c r="I280" s="18"/>
      <c r="J280" s="18"/>
      <c r="K280" s="18"/>
      <c r="L280" s="16">
        <f t="shared" si="388"/>
        <v>0</v>
      </c>
      <c r="M280" s="18"/>
      <c r="N280" s="18"/>
      <c r="O280" s="18"/>
      <c r="P280" s="16">
        <f t="shared" si="386"/>
        <v>0</v>
      </c>
      <c r="Q280" s="18">
        <v>0</v>
      </c>
      <c r="R280" s="18">
        <v>0</v>
      </c>
      <c r="S280" s="18">
        <v>0</v>
      </c>
      <c r="T280" s="16">
        <f t="shared" si="384"/>
        <v>0</v>
      </c>
      <c r="U280" s="18"/>
      <c r="V280" s="18"/>
      <c r="W280" s="18"/>
      <c r="X280" s="16"/>
      <c r="Y280" s="18"/>
      <c r="Z280" s="18"/>
      <c r="AA280" s="18"/>
      <c r="AB280" s="62"/>
      <c r="AC280" s="81"/>
      <c r="AD280" s="81"/>
    </row>
    <row r="281" spans="1:30" s="22" customFormat="1" ht="47.25" hidden="1" outlineLevel="1" x14ac:dyDescent="0.25">
      <c r="A281" s="45" t="s">
        <v>807</v>
      </c>
      <c r="B281" s="25" t="s">
        <v>922</v>
      </c>
      <c r="C281" s="40" t="s">
        <v>923</v>
      </c>
      <c r="D281" s="16">
        <f t="shared" si="370"/>
        <v>0</v>
      </c>
      <c r="E281" s="18"/>
      <c r="F281" s="18"/>
      <c r="G281" s="18"/>
      <c r="H281" s="16">
        <f t="shared" si="371"/>
        <v>0</v>
      </c>
      <c r="I281" s="18"/>
      <c r="J281" s="18"/>
      <c r="K281" s="18"/>
      <c r="L281" s="16">
        <f t="shared" si="388"/>
        <v>0</v>
      </c>
      <c r="M281" s="18"/>
      <c r="N281" s="18"/>
      <c r="O281" s="18"/>
      <c r="P281" s="16">
        <f t="shared" si="386"/>
        <v>0</v>
      </c>
      <c r="Q281" s="18">
        <v>0</v>
      </c>
      <c r="R281" s="18">
        <v>0</v>
      </c>
      <c r="S281" s="18">
        <v>0</v>
      </c>
      <c r="T281" s="16">
        <f t="shared" si="384"/>
        <v>0</v>
      </c>
      <c r="U281" s="18"/>
      <c r="V281" s="18"/>
      <c r="W281" s="18"/>
      <c r="X281" s="16"/>
      <c r="Y281" s="18"/>
      <c r="Z281" s="18"/>
      <c r="AA281" s="18"/>
      <c r="AB281" s="62"/>
      <c r="AC281" s="81"/>
      <c r="AD281" s="81"/>
    </row>
    <row r="282" spans="1:30" s="22" customFormat="1" ht="31.5" hidden="1" outlineLevel="1" x14ac:dyDescent="0.25">
      <c r="A282" s="45" t="s">
        <v>813</v>
      </c>
      <c r="B282" s="25" t="s">
        <v>924</v>
      </c>
      <c r="C282" s="40" t="s">
        <v>120</v>
      </c>
      <c r="D282" s="16">
        <f t="shared" si="370"/>
        <v>535.4</v>
      </c>
      <c r="E282" s="18"/>
      <c r="F282" s="18"/>
      <c r="G282" s="18">
        <v>535.4</v>
      </c>
      <c r="H282" s="16">
        <f t="shared" si="371"/>
        <v>0</v>
      </c>
      <c r="I282" s="18"/>
      <c r="J282" s="18"/>
      <c r="K282" s="18"/>
      <c r="L282" s="16">
        <f t="shared" si="388"/>
        <v>0</v>
      </c>
      <c r="M282" s="18"/>
      <c r="N282" s="18"/>
      <c r="O282" s="18"/>
      <c r="P282" s="16">
        <f t="shared" si="386"/>
        <v>0</v>
      </c>
      <c r="Q282" s="18">
        <v>0</v>
      </c>
      <c r="R282" s="18">
        <v>0</v>
      </c>
      <c r="S282" s="18">
        <v>0</v>
      </c>
      <c r="T282" s="16">
        <f t="shared" si="384"/>
        <v>0</v>
      </c>
      <c r="U282" s="18"/>
      <c r="V282" s="18"/>
      <c r="W282" s="18"/>
      <c r="X282" s="16"/>
      <c r="Y282" s="18"/>
      <c r="Z282" s="18"/>
      <c r="AA282" s="18"/>
      <c r="AB282" s="62"/>
      <c r="AC282" s="81"/>
      <c r="AD282" s="81"/>
    </row>
    <row r="283" spans="1:30" s="22" customFormat="1" ht="31.5" hidden="1" outlineLevel="1" x14ac:dyDescent="0.25">
      <c r="A283" s="45" t="s">
        <v>814</v>
      </c>
      <c r="B283" s="29" t="s">
        <v>925</v>
      </c>
      <c r="C283" s="40" t="s">
        <v>116</v>
      </c>
      <c r="D283" s="16">
        <f t="shared" si="370"/>
        <v>4375.2</v>
      </c>
      <c r="E283" s="18"/>
      <c r="F283" s="18"/>
      <c r="G283" s="18">
        <v>4375.2</v>
      </c>
      <c r="H283" s="16">
        <f t="shared" si="371"/>
        <v>0</v>
      </c>
      <c r="I283" s="18"/>
      <c r="J283" s="18"/>
      <c r="K283" s="18"/>
      <c r="L283" s="16">
        <f t="shared" si="388"/>
        <v>0</v>
      </c>
      <c r="M283" s="18"/>
      <c r="N283" s="18"/>
      <c r="O283" s="18"/>
      <c r="P283" s="16">
        <f t="shared" si="386"/>
        <v>0</v>
      </c>
      <c r="Q283" s="18">
        <v>0</v>
      </c>
      <c r="R283" s="18">
        <v>0</v>
      </c>
      <c r="S283" s="18">
        <v>0</v>
      </c>
      <c r="T283" s="16">
        <f t="shared" si="384"/>
        <v>0</v>
      </c>
      <c r="U283" s="18"/>
      <c r="V283" s="18"/>
      <c r="W283" s="18"/>
      <c r="X283" s="16"/>
      <c r="Y283" s="18"/>
      <c r="Z283" s="18"/>
      <c r="AA283" s="18"/>
      <c r="AB283" s="62"/>
      <c r="AC283" s="81"/>
      <c r="AD283" s="81"/>
    </row>
    <row r="284" spans="1:30" s="22" customFormat="1" ht="63" hidden="1" outlineLevel="1" x14ac:dyDescent="0.25">
      <c r="A284" s="45" t="s">
        <v>815</v>
      </c>
      <c r="B284" s="25" t="s">
        <v>926</v>
      </c>
      <c r="C284" s="40" t="s">
        <v>116</v>
      </c>
      <c r="D284" s="16">
        <f t="shared" si="370"/>
        <v>4666.7</v>
      </c>
      <c r="E284" s="18"/>
      <c r="F284" s="18"/>
      <c r="G284" s="18">
        <v>4666.7</v>
      </c>
      <c r="H284" s="16">
        <f t="shared" si="371"/>
        <v>0</v>
      </c>
      <c r="I284" s="18"/>
      <c r="J284" s="18"/>
      <c r="K284" s="18"/>
      <c r="L284" s="16">
        <f t="shared" si="388"/>
        <v>0</v>
      </c>
      <c r="M284" s="18"/>
      <c r="N284" s="18"/>
      <c r="O284" s="18"/>
      <c r="P284" s="16">
        <f>SUM(Q284:S284)</f>
        <v>0</v>
      </c>
      <c r="Q284" s="18">
        <v>0</v>
      </c>
      <c r="R284" s="18">
        <v>0</v>
      </c>
      <c r="S284" s="18">
        <v>0</v>
      </c>
      <c r="T284" s="16">
        <f t="shared" si="384"/>
        <v>0</v>
      </c>
      <c r="U284" s="18"/>
      <c r="V284" s="18"/>
      <c r="W284" s="18"/>
      <c r="X284" s="16"/>
      <c r="Y284" s="18"/>
      <c r="Z284" s="18"/>
      <c r="AA284" s="18"/>
      <c r="AB284" s="62"/>
      <c r="AC284" s="81"/>
      <c r="AD284" s="81"/>
    </row>
    <row r="285" spans="1:30" s="22" customFormat="1" ht="63" hidden="1" outlineLevel="1" x14ac:dyDescent="0.25">
      <c r="A285" s="45" t="s">
        <v>818</v>
      </c>
      <c r="B285" s="25" t="s">
        <v>927</v>
      </c>
      <c r="C285" s="40" t="s">
        <v>116</v>
      </c>
      <c r="D285" s="16">
        <f t="shared" si="370"/>
        <v>30356.9</v>
      </c>
      <c r="E285" s="18"/>
      <c r="F285" s="18"/>
      <c r="G285" s="18">
        <v>30356.9</v>
      </c>
      <c r="H285" s="16">
        <f>SUM(I285:K285)</f>
        <v>0</v>
      </c>
      <c r="I285" s="18"/>
      <c r="J285" s="18"/>
      <c r="K285" s="18"/>
      <c r="L285" s="16">
        <f t="shared" si="388"/>
        <v>0</v>
      </c>
      <c r="M285" s="18"/>
      <c r="N285" s="18"/>
      <c r="O285" s="18"/>
      <c r="P285" s="16">
        <f t="shared" si="386"/>
        <v>0</v>
      </c>
      <c r="Q285" s="18">
        <v>0</v>
      </c>
      <c r="R285" s="18">
        <v>0</v>
      </c>
      <c r="S285" s="18">
        <v>0</v>
      </c>
      <c r="T285" s="16">
        <f t="shared" si="384"/>
        <v>0</v>
      </c>
      <c r="U285" s="18"/>
      <c r="V285" s="18"/>
      <c r="W285" s="18"/>
      <c r="X285" s="16"/>
      <c r="Y285" s="18"/>
      <c r="Z285" s="18"/>
      <c r="AA285" s="18"/>
      <c r="AB285" s="62"/>
      <c r="AC285" s="81"/>
      <c r="AD285" s="81"/>
    </row>
    <row r="286" spans="1:30" s="22" customFormat="1" hidden="1" outlineLevel="1" x14ac:dyDescent="0.25">
      <c r="A286" s="45" t="s">
        <v>34</v>
      </c>
      <c r="B286" s="25" t="s">
        <v>547</v>
      </c>
      <c r="C286" s="40"/>
      <c r="D286" s="16">
        <f t="shared" si="370"/>
        <v>2739.2</v>
      </c>
      <c r="E286" s="17">
        <f>SUM(E287)</f>
        <v>0</v>
      </c>
      <c r="F286" s="17">
        <f t="shared" ref="F286:V286" si="389">SUM(F287)</f>
        <v>0</v>
      </c>
      <c r="G286" s="17">
        <f>G287</f>
        <v>2739.2</v>
      </c>
      <c r="H286" s="16">
        <f t="shared" si="371"/>
        <v>2739.2</v>
      </c>
      <c r="I286" s="17">
        <f>SUM(I287)</f>
        <v>0</v>
      </c>
      <c r="J286" s="17">
        <f t="shared" si="389"/>
        <v>0</v>
      </c>
      <c r="K286" s="17">
        <f>K287</f>
        <v>2739.2</v>
      </c>
      <c r="L286" s="16">
        <f t="shared" si="385"/>
        <v>0</v>
      </c>
      <c r="M286" s="17">
        <f>SUM(M287)</f>
        <v>0</v>
      </c>
      <c r="N286" s="17">
        <f t="shared" si="389"/>
        <v>0</v>
      </c>
      <c r="O286" s="17">
        <f>O287</f>
        <v>0</v>
      </c>
      <c r="P286" s="16">
        <f t="shared" si="386"/>
        <v>2739.2</v>
      </c>
      <c r="Q286" s="17">
        <f>SUM(Q287)</f>
        <v>0</v>
      </c>
      <c r="R286" s="17">
        <f t="shared" si="389"/>
        <v>0</v>
      </c>
      <c r="S286" s="17">
        <f>S287</f>
        <v>2739.2</v>
      </c>
      <c r="T286" s="16">
        <f t="shared" si="384"/>
        <v>0</v>
      </c>
      <c r="U286" s="17">
        <f>SUM(U287)</f>
        <v>0</v>
      </c>
      <c r="V286" s="17">
        <f t="shared" si="389"/>
        <v>0</v>
      </c>
      <c r="W286" s="17">
        <f>W287</f>
        <v>0</v>
      </c>
      <c r="X286" s="16">
        <f t="shared" ref="X286:X300" si="390">SUM(Y286:AA286)</f>
        <v>0</v>
      </c>
      <c r="Y286" s="17">
        <f>SUM(Y287)</f>
        <v>0</v>
      </c>
      <c r="Z286" s="17">
        <f t="shared" ref="Z286" si="391">SUM(Z287)</f>
        <v>0</v>
      </c>
      <c r="AA286" s="17">
        <f>AA287</f>
        <v>0</v>
      </c>
      <c r="AB286" s="62"/>
      <c r="AC286" s="81"/>
      <c r="AD286" s="81"/>
    </row>
    <row r="287" spans="1:30" s="22" customFormat="1" ht="47.25" hidden="1" outlineLevel="1" x14ac:dyDescent="0.25">
      <c r="A287" s="45" t="s">
        <v>271</v>
      </c>
      <c r="B287" s="25" t="s">
        <v>244</v>
      </c>
      <c r="C287" s="40" t="s">
        <v>116</v>
      </c>
      <c r="D287" s="16">
        <f t="shared" si="370"/>
        <v>2739.2</v>
      </c>
      <c r="E287" s="18"/>
      <c r="F287" s="18"/>
      <c r="G287" s="18">
        <v>2739.2</v>
      </c>
      <c r="H287" s="16">
        <f t="shared" si="371"/>
        <v>2739.2</v>
      </c>
      <c r="I287" s="18"/>
      <c r="J287" s="18"/>
      <c r="K287" s="18">
        <v>2739.2</v>
      </c>
      <c r="L287" s="16">
        <f>SUM(M287:O287)</f>
        <v>0</v>
      </c>
      <c r="M287" s="18"/>
      <c r="N287" s="18"/>
      <c r="O287" s="18"/>
      <c r="P287" s="16">
        <f t="shared" ref="P287:P300" si="392">SUM(Q287:S287)</f>
        <v>2739.2</v>
      </c>
      <c r="Q287" s="18">
        <v>0</v>
      </c>
      <c r="R287" s="18">
        <v>0</v>
      </c>
      <c r="S287" s="18">
        <v>2739.2</v>
      </c>
      <c r="T287" s="16">
        <f t="shared" si="384"/>
        <v>0</v>
      </c>
      <c r="U287" s="18">
        <v>0</v>
      </c>
      <c r="V287" s="18">
        <v>0</v>
      </c>
      <c r="W287" s="18"/>
      <c r="X287" s="16">
        <f t="shared" si="390"/>
        <v>0</v>
      </c>
      <c r="Y287" s="18">
        <v>0</v>
      </c>
      <c r="Z287" s="18">
        <v>0</v>
      </c>
      <c r="AA287" s="18"/>
      <c r="AB287" s="62"/>
      <c r="AC287" s="81"/>
      <c r="AD287" s="81"/>
    </row>
    <row r="288" spans="1:30" s="22" customFormat="1" ht="31.5" hidden="1" outlineLevel="1" x14ac:dyDescent="0.25">
      <c r="A288" s="45" t="s">
        <v>35</v>
      </c>
      <c r="B288" s="25" t="s">
        <v>548</v>
      </c>
      <c r="C288" s="40"/>
      <c r="D288" s="16">
        <f t="shared" si="370"/>
        <v>103303.5</v>
      </c>
      <c r="E288" s="17">
        <f t="shared" ref="E288:F288" si="393">SUM(E289:E290)</f>
        <v>0</v>
      </c>
      <c r="F288" s="17">
        <f t="shared" si="393"/>
        <v>0</v>
      </c>
      <c r="G288" s="17">
        <f>SUM(G289:G290)</f>
        <v>103303.5</v>
      </c>
      <c r="H288" s="16">
        <f t="shared" si="371"/>
        <v>97521.4</v>
      </c>
      <c r="I288" s="17">
        <f t="shared" ref="I288:J288" si="394">SUM(I289:I290)</f>
        <v>0</v>
      </c>
      <c r="J288" s="17">
        <f t="shared" si="394"/>
        <v>0</v>
      </c>
      <c r="K288" s="17">
        <f>SUM(K289:K290)</f>
        <v>97521.4</v>
      </c>
      <c r="L288" s="16">
        <f t="shared" si="385"/>
        <v>0</v>
      </c>
      <c r="M288" s="17">
        <f t="shared" ref="M288:N288" si="395">SUM(M289:M290)</f>
        <v>0</v>
      </c>
      <c r="N288" s="17">
        <f t="shared" si="395"/>
        <v>0</v>
      </c>
      <c r="O288" s="17">
        <f>SUM(O289:O290)</f>
        <v>0</v>
      </c>
      <c r="P288" s="16">
        <f t="shared" si="392"/>
        <v>97521.1</v>
      </c>
      <c r="Q288" s="17">
        <f t="shared" ref="Q288:R288" si="396">SUM(Q289:Q290)</f>
        <v>0</v>
      </c>
      <c r="R288" s="17">
        <f t="shared" si="396"/>
        <v>0</v>
      </c>
      <c r="S288" s="17">
        <f>SUM(S289:S290)</f>
        <v>97521.1</v>
      </c>
      <c r="T288" s="16">
        <f t="shared" si="384"/>
        <v>0</v>
      </c>
      <c r="U288" s="17">
        <f t="shared" ref="U288:V288" si="397">SUM(U289:U290)</f>
        <v>0</v>
      </c>
      <c r="V288" s="17">
        <f t="shared" si="397"/>
        <v>0</v>
      </c>
      <c r="W288" s="17">
        <f>SUM(W289:W290)</f>
        <v>0</v>
      </c>
      <c r="X288" s="16">
        <f t="shared" si="390"/>
        <v>0</v>
      </c>
      <c r="Y288" s="17">
        <f t="shared" ref="Y288:Z288" si="398">SUM(Y289:Y290)</f>
        <v>0</v>
      </c>
      <c r="Z288" s="17">
        <f t="shared" si="398"/>
        <v>0</v>
      </c>
      <c r="AA288" s="17">
        <f>SUM(AA289:AA290)</f>
        <v>0</v>
      </c>
      <c r="AB288" s="62"/>
      <c r="AC288" s="81"/>
      <c r="AD288" s="81"/>
    </row>
    <row r="289" spans="1:30" s="22" customFormat="1" hidden="1" outlineLevel="1" x14ac:dyDescent="0.25">
      <c r="A289" s="45" t="s">
        <v>899</v>
      </c>
      <c r="B289" s="25" t="s">
        <v>245</v>
      </c>
      <c r="C289" s="40" t="s">
        <v>116</v>
      </c>
      <c r="D289" s="16">
        <f t="shared" si="370"/>
        <v>50734.3</v>
      </c>
      <c r="E289" s="18"/>
      <c r="F289" s="18"/>
      <c r="G289" s="18">
        <v>50734.3</v>
      </c>
      <c r="H289" s="16">
        <f t="shared" si="371"/>
        <v>44950.9</v>
      </c>
      <c r="I289" s="18"/>
      <c r="J289" s="18"/>
      <c r="K289" s="18">
        <v>44950.9</v>
      </c>
      <c r="L289" s="16">
        <f t="shared" si="385"/>
        <v>0</v>
      </c>
      <c r="M289" s="18"/>
      <c r="N289" s="18"/>
      <c r="O289" s="18"/>
      <c r="P289" s="16">
        <f t="shared" si="392"/>
        <v>44950.9</v>
      </c>
      <c r="Q289" s="18">
        <v>0</v>
      </c>
      <c r="R289" s="18">
        <v>0</v>
      </c>
      <c r="S289" s="18">
        <v>44950.9</v>
      </c>
      <c r="T289" s="16">
        <f t="shared" si="384"/>
        <v>0</v>
      </c>
      <c r="U289" s="18">
        <v>0</v>
      </c>
      <c r="V289" s="18">
        <v>0</v>
      </c>
      <c r="W289" s="18"/>
      <c r="X289" s="16">
        <f t="shared" si="390"/>
        <v>0</v>
      </c>
      <c r="Y289" s="18">
        <v>0</v>
      </c>
      <c r="Z289" s="18">
        <v>0</v>
      </c>
      <c r="AA289" s="18"/>
      <c r="AB289" s="62"/>
      <c r="AC289" s="81"/>
      <c r="AD289" s="81"/>
    </row>
    <row r="290" spans="1:30" s="22" customFormat="1" ht="31.5" hidden="1" outlineLevel="1" x14ac:dyDescent="0.25">
      <c r="A290" s="45" t="s">
        <v>928</v>
      </c>
      <c r="B290" s="25" t="s">
        <v>246</v>
      </c>
      <c r="C290" s="40" t="s">
        <v>188</v>
      </c>
      <c r="D290" s="16">
        <f t="shared" si="370"/>
        <v>52569.2</v>
      </c>
      <c r="E290" s="18"/>
      <c r="F290" s="18"/>
      <c r="G290" s="18">
        <v>52569.2</v>
      </c>
      <c r="H290" s="16">
        <f t="shared" si="371"/>
        <v>52570.5</v>
      </c>
      <c r="I290" s="18"/>
      <c r="J290" s="18"/>
      <c r="K290" s="18">
        <v>52570.5</v>
      </c>
      <c r="L290" s="16">
        <f t="shared" si="385"/>
        <v>0</v>
      </c>
      <c r="M290" s="18"/>
      <c r="N290" s="18"/>
      <c r="O290" s="18"/>
      <c r="P290" s="16">
        <f t="shared" si="392"/>
        <v>52570.2</v>
      </c>
      <c r="Q290" s="18">
        <v>0</v>
      </c>
      <c r="R290" s="18">
        <v>0</v>
      </c>
      <c r="S290" s="18">
        <v>52570.2</v>
      </c>
      <c r="T290" s="16">
        <f t="shared" si="384"/>
        <v>0</v>
      </c>
      <c r="U290" s="18">
        <v>0</v>
      </c>
      <c r="V290" s="18">
        <v>0</v>
      </c>
      <c r="W290" s="18"/>
      <c r="X290" s="16">
        <f t="shared" si="390"/>
        <v>0</v>
      </c>
      <c r="Y290" s="18">
        <v>0</v>
      </c>
      <c r="Z290" s="18">
        <v>0</v>
      </c>
      <c r="AA290" s="18"/>
      <c r="AB290" s="62"/>
      <c r="AC290" s="81"/>
      <c r="AD290" s="81"/>
    </row>
    <row r="291" spans="1:30" s="22" customFormat="1" ht="31.5" hidden="1" outlineLevel="1" x14ac:dyDescent="0.25">
      <c r="A291" s="45" t="s">
        <v>73</v>
      </c>
      <c r="B291" s="25" t="s">
        <v>549</v>
      </c>
      <c r="C291" s="40"/>
      <c r="D291" s="16">
        <f t="shared" si="370"/>
        <v>53085</v>
      </c>
      <c r="E291" s="17">
        <f t="shared" ref="E291:V291" si="399">SUM(E292)</f>
        <v>0</v>
      </c>
      <c r="F291" s="17">
        <f t="shared" si="399"/>
        <v>0</v>
      </c>
      <c r="G291" s="17">
        <f>G292</f>
        <v>53085</v>
      </c>
      <c r="H291" s="16">
        <f t="shared" si="371"/>
        <v>38993.300000000003</v>
      </c>
      <c r="I291" s="17">
        <f t="shared" si="399"/>
        <v>0</v>
      </c>
      <c r="J291" s="17">
        <f t="shared" si="399"/>
        <v>0</v>
      </c>
      <c r="K291" s="17">
        <f>K292</f>
        <v>38993.300000000003</v>
      </c>
      <c r="L291" s="16">
        <f t="shared" si="385"/>
        <v>0</v>
      </c>
      <c r="M291" s="17">
        <f t="shared" si="399"/>
        <v>0</v>
      </c>
      <c r="N291" s="17">
        <f t="shared" si="399"/>
        <v>0</v>
      </c>
      <c r="O291" s="17">
        <f>O292</f>
        <v>0</v>
      </c>
      <c r="P291" s="16">
        <f t="shared" si="392"/>
        <v>0</v>
      </c>
      <c r="Q291" s="17">
        <f t="shared" si="399"/>
        <v>0</v>
      </c>
      <c r="R291" s="17">
        <f t="shared" si="399"/>
        <v>0</v>
      </c>
      <c r="S291" s="17">
        <f>S292</f>
        <v>0</v>
      </c>
      <c r="T291" s="16">
        <f t="shared" si="384"/>
        <v>0</v>
      </c>
      <c r="U291" s="17">
        <f t="shared" si="399"/>
        <v>0</v>
      </c>
      <c r="V291" s="17">
        <f t="shared" si="399"/>
        <v>0</v>
      </c>
      <c r="W291" s="17">
        <f>W292</f>
        <v>0</v>
      </c>
      <c r="X291" s="16">
        <f t="shared" si="390"/>
        <v>0</v>
      </c>
      <c r="Y291" s="17">
        <f t="shared" ref="Y291:Z291" si="400">SUM(Y292)</f>
        <v>0</v>
      </c>
      <c r="Z291" s="17">
        <f t="shared" si="400"/>
        <v>0</v>
      </c>
      <c r="AA291" s="17">
        <f>AA292</f>
        <v>0</v>
      </c>
      <c r="AB291" s="62"/>
      <c r="AC291" s="81"/>
      <c r="AD291" s="81"/>
    </row>
    <row r="292" spans="1:30" s="22" customFormat="1" ht="31.5" hidden="1" outlineLevel="1" x14ac:dyDescent="0.25">
      <c r="A292" s="45" t="s">
        <v>929</v>
      </c>
      <c r="B292" s="25" t="s">
        <v>247</v>
      </c>
      <c r="C292" s="40" t="s">
        <v>116</v>
      </c>
      <c r="D292" s="16">
        <f t="shared" si="370"/>
        <v>53085</v>
      </c>
      <c r="E292" s="18"/>
      <c r="F292" s="18"/>
      <c r="G292" s="18">
        <v>53085</v>
      </c>
      <c r="H292" s="16">
        <f t="shared" si="371"/>
        <v>38993.300000000003</v>
      </c>
      <c r="I292" s="18"/>
      <c r="J292" s="18"/>
      <c r="K292" s="18">
        <v>38993.300000000003</v>
      </c>
      <c r="L292" s="16">
        <f t="shared" si="385"/>
        <v>0</v>
      </c>
      <c r="M292" s="18"/>
      <c r="N292" s="18"/>
      <c r="O292" s="18"/>
      <c r="P292" s="16">
        <f t="shared" si="392"/>
        <v>0</v>
      </c>
      <c r="Q292" s="18">
        <v>0</v>
      </c>
      <c r="R292" s="18">
        <v>0</v>
      </c>
      <c r="S292" s="18">
        <v>0</v>
      </c>
      <c r="T292" s="16">
        <f t="shared" si="384"/>
        <v>0</v>
      </c>
      <c r="U292" s="18">
        <v>0</v>
      </c>
      <c r="V292" s="18">
        <v>0</v>
      </c>
      <c r="W292" s="18">
        <v>0</v>
      </c>
      <c r="X292" s="16">
        <f t="shared" si="390"/>
        <v>0</v>
      </c>
      <c r="Y292" s="18">
        <v>0</v>
      </c>
      <c r="Z292" s="18">
        <v>0</v>
      </c>
      <c r="AA292" s="18">
        <v>0</v>
      </c>
      <c r="AB292" s="62"/>
      <c r="AC292" s="81"/>
      <c r="AD292" s="81"/>
    </row>
    <row r="293" spans="1:30" s="22" customFormat="1" ht="31.5" hidden="1" outlineLevel="1" x14ac:dyDescent="0.25">
      <c r="A293" s="48"/>
      <c r="B293" s="25" t="s">
        <v>550</v>
      </c>
      <c r="C293" s="70"/>
      <c r="D293" s="16">
        <f t="shared" ref="D293:D327" si="401">SUM(E293:G293)</f>
        <v>10000</v>
      </c>
      <c r="E293" s="17">
        <f t="shared" ref="E293:K294" si="402">E294</f>
        <v>0</v>
      </c>
      <c r="F293" s="17">
        <f t="shared" si="402"/>
        <v>0</v>
      </c>
      <c r="G293" s="17">
        <f t="shared" si="402"/>
        <v>10000</v>
      </c>
      <c r="H293" s="16">
        <f t="shared" ref="H293:H327" si="403">SUM(I293:K293)</f>
        <v>20000</v>
      </c>
      <c r="I293" s="17">
        <f t="shared" si="402"/>
        <v>0</v>
      </c>
      <c r="J293" s="17">
        <f t="shared" si="402"/>
        <v>0</v>
      </c>
      <c r="K293" s="17">
        <f t="shared" si="402"/>
        <v>20000</v>
      </c>
      <c r="L293" s="16">
        <f t="shared" si="385"/>
        <v>0</v>
      </c>
      <c r="M293" s="17">
        <f>M294</f>
        <v>0</v>
      </c>
      <c r="N293" s="17">
        <f t="shared" ref="M293:O294" si="404">N294</f>
        <v>0</v>
      </c>
      <c r="O293" s="17">
        <f t="shared" si="404"/>
        <v>0</v>
      </c>
      <c r="P293" s="16">
        <f t="shared" si="392"/>
        <v>20000</v>
      </c>
      <c r="Q293" s="17">
        <f t="shared" ref="Q293:S294" si="405">Q294</f>
        <v>0</v>
      </c>
      <c r="R293" s="17">
        <f t="shared" si="405"/>
        <v>0</v>
      </c>
      <c r="S293" s="17">
        <f t="shared" si="405"/>
        <v>20000</v>
      </c>
      <c r="T293" s="16">
        <f t="shared" si="384"/>
        <v>0</v>
      </c>
      <c r="U293" s="17">
        <f t="shared" ref="U293:AA294" si="406">U294</f>
        <v>0</v>
      </c>
      <c r="V293" s="17">
        <f t="shared" si="406"/>
        <v>0</v>
      </c>
      <c r="W293" s="17">
        <f t="shared" si="406"/>
        <v>0</v>
      </c>
      <c r="X293" s="16">
        <f t="shared" si="390"/>
        <v>0</v>
      </c>
      <c r="Y293" s="17">
        <f t="shared" si="406"/>
        <v>0</v>
      </c>
      <c r="Z293" s="17">
        <f t="shared" si="406"/>
        <v>0</v>
      </c>
      <c r="AA293" s="17">
        <f t="shared" si="406"/>
        <v>0</v>
      </c>
      <c r="AB293" s="62"/>
      <c r="AC293" s="81"/>
      <c r="AD293" s="81"/>
    </row>
    <row r="294" spans="1:30" s="22" customFormat="1" ht="31.5" hidden="1" outlineLevel="1" x14ac:dyDescent="0.25">
      <c r="A294" s="45" t="s">
        <v>40</v>
      </c>
      <c r="B294" s="25" t="s">
        <v>551</v>
      </c>
      <c r="C294" s="40"/>
      <c r="D294" s="16">
        <f t="shared" si="401"/>
        <v>10000</v>
      </c>
      <c r="E294" s="17">
        <f t="shared" si="402"/>
        <v>0</v>
      </c>
      <c r="F294" s="17">
        <f t="shared" si="402"/>
        <v>0</v>
      </c>
      <c r="G294" s="17">
        <f t="shared" si="402"/>
        <v>10000</v>
      </c>
      <c r="H294" s="16">
        <f t="shared" si="403"/>
        <v>20000</v>
      </c>
      <c r="I294" s="17">
        <f t="shared" si="402"/>
        <v>0</v>
      </c>
      <c r="J294" s="17">
        <f t="shared" si="402"/>
        <v>0</v>
      </c>
      <c r="K294" s="17">
        <f t="shared" si="402"/>
        <v>20000</v>
      </c>
      <c r="L294" s="16">
        <f t="shared" si="385"/>
        <v>0</v>
      </c>
      <c r="M294" s="17">
        <f t="shared" si="404"/>
        <v>0</v>
      </c>
      <c r="N294" s="17">
        <f t="shared" si="404"/>
        <v>0</v>
      </c>
      <c r="O294" s="17">
        <f>O295</f>
        <v>0</v>
      </c>
      <c r="P294" s="16">
        <f t="shared" si="392"/>
        <v>20000</v>
      </c>
      <c r="Q294" s="17">
        <f t="shared" si="405"/>
        <v>0</v>
      </c>
      <c r="R294" s="17">
        <f t="shared" si="405"/>
        <v>0</v>
      </c>
      <c r="S294" s="17">
        <f t="shared" si="405"/>
        <v>20000</v>
      </c>
      <c r="T294" s="16">
        <f t="shared" si="384"/>
        <v>0</v>
      </c>
      <c r="U294" s="17">
        <f t="shared" si="406"/>
        <v>0</v>
      </c>
      <c r="V294" s="17">
        <f t="shared" si="406"/>
        <v>0</v>
      </c>
      <c r="W294" s="17">
        <f t="shared" si="406"/>
        <v>0</v>
      </c>
      <c r="X294" s="16">
        <f t="shared" si="390"/>
        <v>0</v>
      </c>
      <c r="Y294" s="17">
        <f t="shared" si="406"/>
        <v>0</v>
      </c>
      <c r="Z294" s="17">
        <f t="shared" si="406"/>
        <v>0</v>
      </c>
      <c r="AA294" s="17">
        <f t="shared" si="406"/>
        <v>0</v>
      </c>
      <c r="AB294" s="62"/>
      <c r="AC294" s="81"/>
      <c r="AD294" s="81"/>
    </row>
    <row r="295" spans="1:30" s="22" customFormat="1" ht="63" hidden="1" outlineLevel="1" x14ac:dyDescent="0.25">
      <c r="A295" s="45" t="s">
        <v>301</v>
      </c>
      <c r="B295" s="25" t="s">
        <v>480</v>
      </c>
      <c r="C295" s="40" t="s">
        <v>116</v>
      </c>
      <c r="D295" s="16">
        <f t="shared" si="401"/>
        <v>10000</v>
      </c>
      <c r="E295" s="18"/>
      <c r="F295" s="18"/>
      <c r="G295" s="18">
        <v>10000</v>
      </c>
      <c r="H295" s="16">
        <f t="shared" si="403"/>
        <v>20000</v>
      </c>
      <c r="I295" s="18"/>
      <c r="J295" s="18"/>
      <c r="K295" s="18">
        <v>20000</v>
      </c>
      <c r="L295" s="16">
        <f t="shared" si="385"/>
        <v>0</v>
      </c>
      <c r="M295" s="18"/>
      <c r="N295" s="18"/>
      <c r="O295" s="18"/>
      <c r="P295" s="16">
        <f t="shared" si="392"/>
        <v>20000</v>
      </c>
      <c r="Q295" s="18">
        <v>0</v>
      </c>
      <c r="R295" s="18">
        <v>0</v>
      </c>
      <c r="S295" s="18">
        <v>20000</v>
      </c>
      <c r="T295" s="16">
        <f t="shared" si="384"/>
        <v>0</v>
      </c>
      <c r="U295" s="18">
        <v>0</v>
      </c>
      <c r="V295" s="18">
        <v>0</v>
      </c>
      <c r="W295" s="18"/>
      <c r="X295" s="16">
        <f t="shared" si="390"/>
        <v>0</v>
      </c>
      <c r="Y295" s="18">
        <v>0</v>
      </c>
      <c r="Z295" s="18">
        <v>0</v>
      </c>
      <c r="AA295" s="18"/>
      <c r="AB295" s="62"/>
      <c r="AC295" s="81"/>
      <c r="AD295" s="81"/>
    </row>
    <row r="296" spans="1:30" s="22" customFormat="1" ht="31.5" hidden="1" outlineLevel="1" x14ac:dyDescent="0.25">
      <c r="A296" s="48"/>
      <c r="B296" s="25" t="s">
        <v>552</v>
      </c>
      <c r="C296" s="70"/>
      <c r="D296" s="16">
        <f t="shared" si="401"/>
        <v>30818.3</v>
      </c>
      <c r="E296" s="17">
        <f>E297</f>
        <v>0</v>
      </c>
      <c r="F296" s="17">
        <f t="shared" ref="F296:G296" si="407">F297</f>
        <v>19222.099999999999</v>
      </c>
      <c r="G296" s="17">
        <f t="shared" si="407"/>
        <v>11596.2</v>
      </c>
      <c r="H296" s="16">
        <f t="shared" si="403"/>
        <v>41432.600000000006</v>
      </c>
      <c r="I296" s="17">
        <f>I297</f>
        <v>0</v>
      </c>
      <c r="J296" s="17">
        <f t="shared" ref="J296:K296" si="408">J297</f>
        <v>20594</v>
      </c>
      <c r="K296" s="17">
        <f t="shared" si="408"/>
        <v>20838.600000000002</v>
      </c>
      <c r="L296" s="16">
        <f t="shared" si="385"/>
        <v>0</v>
      </c>
      <c r="M296" s="18">
        <f>M297</f>
        <v>0</v>
      </c>
      <c r="N296" s="18">
        <f>N297</f>
        <v>0</v>
      </c>
      <c r="O296" s="18">
        <f t="shared" ref="O296" si="409">O297</f>
        <v>0</v>
      </c>
      <c r="P296" s="16">
        <f t="shared" si="392"/>
        <v>49484.899999999994</v>
      </c>
      <c r="Q296" s="17">
        <f>Q297</f>
        <v>0</v>
      </c>
      <c r="R296" s="17">
        <f t="shared" ref="R296:S296" si="410">R297</f>
        <v>22074.1</v>
      </c>
      <c r="S296" s="17">
        <f t="shared" si="410"/>
        <v>27410.799999999999</v>
      </c>
      <c r="T296" s="16">
        <f t="shared" si="384"/>
        <v>0</v>
      </c>
      <c r="U296" s="18">
        <f>U297</f>
        <v>0</v>
      </c>
      <c r="V296" s="18">
        <f t="shared" ref="V296:W296" si="411">V297</f>
        <v>0</v>
      </c>
      <c r="W296" s="18">
        <f t="shared" si="411"/>
        <v>0</v>
      </c>
      <c r="X296" s="16">
        <f t="shared" si="390"/>
        <v>0</v>
      </c>
      <c r="Y296" s="18">
        <f>Y297</f>
        <v>0</v>
      </c>
      <c r="Z296" s="18">
        <f t="shared" ref="Z296:AA296" si="412">Z297</f>
        <v>0</v>
      </c>
      <c r="AA296" s="18">
        <f t="shared" si="412"/>
        <v>0</v>
      </c>
      <c r="AB296" s="62"/>
      <c r="AC296" s="81"/>
      <c r="AD296" s="81"/>
    </row>
    <row r="297" spans="1:30" s="22" customFormat="1" ht="31.5" hidden="1" outlineLevel="1" x14ac:dyDescent="0.25">
      <c r="A297" s="45" t="s">
        <v>82</v>
      </c>
      <c r="B297" s="25" t="s">
        <v>248</v>
      </c>
      <c r="C297" s="40"/>
      <c r="D297" s="16">
        <f t="shared" si="401"/>
        <v>30818.3</v>
      </c>
      <c r="E297" s="17">
        <f>SUM(E298:E301)</f>
        <v>0</v>
      </c>
      <c r="F297" s="17">
        <f>SUM(F298:F301)</f>
        <v>19222.099999999999</v>
      </c>
      <c r="G297" s="17">
        <f t="shared" ref="G297" si="413">SUM(G298:G301)</f>
        <v>11596.2</v>
      </c>
      <c r="H297" s="16">
        <f t="shared" si="403"/>
        <v>41432.600000000006</v>
      </c>
      <c r="I297" s="17">
        <f>SUM(I298:I301)</f>
        <v>0</v>
      </c>
      <c r="J297" s="17">
        <f t="shared" ref="J297:K297" si="414">SUM(J298:J301)</f>
        <v>20594</v>
      </c>
      <c r="K297" s="17">
        <f t="shared" si="414"/>
        <v>20838.600000000002</v>
      </c>
      <c r="L297" s="16">
        <f t="shared" si="385"/>
        <v>0</v>
      </c>
      <c r="M297" s="17">
        <f>SUM(M298:M301)</f>
        <v>0</v>
      </c>
      <c r="N297" s="17">
        <f>SUM(N298:N301)</f>
        <v>0</v>
      </c>
      <c r="O297" s="17">
        <f>SUM(O298:O301)</f>
        <v>0</v>
      </c>
      <c r="P297" s="16">
        <f t="shared" si="392"/>
        <v>49484.899999999994</v>
      </c>
      <c r="Q297" s="17">
        <f>SUM(Q298:Q301)</f>
        <v>0</v>
      </c>
      <c r="R297" s="17">
        <f t="shared" ref="R297:S297" si="415">SUM(R298:R301)</f>
        <v>22074.1</v>
      </c>
      <c r="S297" s="17">
        <f t="shared" si="415"/>
        <v>27410.799999999999</v>
      </c>
      <c r="T297" s="16">
        <f t="shared" si="384"/>
        <v>0</v>
      </c>
      <c r="U297" s="17">
        <f>SUM(U298:U301)</f>
        <v>0</v>
      </c>
      <c r="V297" s="17">
        <f t="shared" ref="V297:W297" si="416">SUM(V298:V301)</f>
        <v>0</v>
      </c>
      <c r="W297" s="17">
        <f t="shared" si="416"/>
        <v>0</v>
      </c>
      <c r="X297" s="16">
        <f t="shared" si="390"/>
        <v>0</v>
      </c>
      <c r="Y297" s="17">
        <f>SUM(Y298:Y301)</f>
        <v>0</v>
      </c>
      <c r="Z297" s="17">
        <f t="shared" ref="Z297:AA297" si="417">SUM(Z298:Z301)</f>
        <v>0</v>
      </c>
      <c r="AA297" s="17">
        <f t="shared" si="417"/>
        <v>0</v>
      </c>
      <c r="AB297" s="62"/>
      <c r="AC297" s="81"/>
      <c r="AD297" s="81"/>
    </row>
    <row r="298" spans="1:30" s="22" customFormat="1" ht="63" hidden="1" outlineLevel="1" x14ac:dyDescent="0.25">
      <c r="A298" s="45" t="s">
        <v>708</v>
      </c>
      <c r="B298" s="25" t="s">
        <v>553</v>
      </c>
      <c r="C298" s="40" t="s">
        <v>116</v>
      </c>
      <c r="D298" s="16">
        <f t="shared" si="401"/>
        <v>19222.099999999999</v>
      </c>
      <c r="E298" s="18"/>
      <c r="F298" s="18">
        <v>19222.099999999999</v>
      </c>
      <c r="G298" s="18"/>
      <c r="H298" s="16">
        <f t="shared" si="403"/>
        <v>20594</v>
      </c>
      <c r="I298" s="18"/>
      <c r="J298" s="18">
        <v>20594</v>
      </c>
      <c r="K298" s="18"/>
      <c r="L298" s="16">
        <f t="shared" si="385"/>
        <v>0</v>
      </c>
      <c r="M298" s="18"/>
      <c r="N298" s="18"/>
      <c r="O298" s="18"/>
      <c r="P298" s="16">
        <f t="shared" si="392"/>
        <v>22074.1</v>
      </c>
      <c r="Q298" s="18">
        <v>0</v>
      </c>
      <c r="R298" s="18">
        <v>22074.1</v>
      </c>
      <c r="S298" s="18">
        <v>0</v>
      </c>
      <c r="T298" s="16">
        <f t="shared" si="384"/>
        <v>0</v>
      </c>
      <c r="U298" s="18">
        <v>0</v>
      </c>
      <c r="V298" s="18"/>
      <c r="W298" s="18">
        <v>0</v>
      </c>
      <c r="X298" s="16">
        <f t="shared" si="390"/>
        <v>0</v>
      </c>
      <c r="Y298" s="18">
        <v>0</v>
      </c>
      <c r="Z298" s="18"/>
      <c r="AA298" s="18">
        <v>0</v>
      </c>
      <c r="AB298" s="62"/>
      <c r="AC298" s="81"/>
      <c r="AD298" s="81"/>
    </row>
    <row r="299" spans="1:30" s="22" customFormat="1" ht="94.5" hidden="1" outlineLevel="1" x14ac:dyDescent="0.25">
      <c r="A299" s="45" t="s">
        <v>222</v>
      </c>
      <c r="B299" s="25" t="s">
        <v>554</v>
      </c>
      <c r="C299" s="40" t="s">
        <v>116</v>
      </c>
      <c r="D299" s="16">
        <f t="shared" si="401"/>
        <v>528.20000000000005</v>
      </c>
      <c r="E299" s="18"/>
      <c r="F299" s="18"/>
      <c r="G299" s="18">
        <v>528.20000000000005</v>
      </c>
      <c r="H299" s="16">
        <f t="shared" si="403"/>
        <v>528.20000000000005</v>
      </c>
      <c r="I299" s="18"/>
      <c r="J299" s="18"/>
      <c r="K299" s="18">
        <v>528.20000000000005</v>
      </c>
      <c r="L299" s="16">
        <f t="shared" si="385"/>
        <v>0</v>
      </c>
      <c r="M299" s="18"/>
      <c r="N299" s="18"/>
      <c r="O299" s="18"/>
      <c r="P299" s="16">
        <f t="shared" si="392"/>
        <v>528.29999999999995</v>
      </c>
      <c r="Q299" s="18">
        <v>0</v>
      </c>
      <c r="R299" s="18">
        <v>0</v>
      </c>
      <c r="S299" s="18">
        <v>528.29999999999995</v>
      </c>
      <c r="T299" s="16">
        <f t="shared" si="384"/>
        <v>0</v>
      </c>
      <c r="U299" s="18">
        <v>0</v>
      </c>
      <c r="V299" s="18">
        <v>0</v>
      </c>
      <c r="W299" s="18"/>
      <c r="X299" s="16">
        <f t="shared" si="390"/>
        <v>0</v>
      </c>
      <c r="Y299" s="18">
        <v>0</v>
      </c>
      <c r="Z299" s="18">
        <v>0</v>
      </c>
      <c r="AA299" s="18"/>
      <c r="AB299" s="62"/>
      <c r="AC299" s="81"/>
      <c r="AD299" s="81"/>
    </row>
    <row r="300" spans="1:30" s="22" customFormat="1" ht="47.25" hidden="1" outlineLevel="1" x14ac:dyDescent="0.25">
      <c r="A300" s="45" t="s">
        <v>709</v>
      </c>
      <c r="B300" s="25" t="s">
        <v>555</v>
      </c>
      <c r="C300" s="40" t="s">
        <v>116</v>
      </c>
      <c r="D300" s="16">
        <f t="shared" si="401"/>
        <v>11068</v>
      </c>
      <c r="E300" s="18"/>
      <c r="F300" s="18"/>
      <c r="G300" s="18">
        <v>11068</v>
      </c>
      <c r="H300" s="16">
        <f t="shared" si="403"/>
        <v>20310.400000000001</v>
      </c>
      <c r="I300" s="18"/>
      <c r="J300" s="18"/>
      <c r="K300" s="18">
        <v>20310.400000000001</v>
      </c>
      <c r="L300" s="16">
        <f t="shared" si="385"/>
        <v>0</v>
      </c>
      <c r="M300" s="18"/>
      <c r="N300" s="18"/>
      <c r="O300" s="18"/>
      <c r="P300" s="16">
        <f t="shared" si="392"/>
        <v>26882.5</v>
      </c>
      <c r="Q300" s="18">
        <v>0</v>
      </c>
      <c r="R300" s="18">
        <v>0</v>
      </c>
      <c r="S300" s="18">
        <v>26882.5</v>
      </c>
      <c r="T300" s="16">
        <f t="shared" si="384"/>
        <v>0</v>
      </c>
      <c r="U300" s="18">
        <v>0</v>
      </c>
      <c r="V300" s="18">
        <v>0</v>
      </c>
      <c r="W300" s="18"/>
      <c r="X300" s="16">
        <f t="shared" si="390"/>
        <v>0</v>
      </c>
      <c r="Y300" s="18">
        <v>0</v>
      </c>
      <c r="Z300" s="18">
        <v>0</v>
      </c>
      <c r="AA300" s="18"/>
      <c r="AB300" s="62"/>
      <c r="AC300" s="81"/>
      <c r="AD300" s="81"/>
    </row>
    <row r="301" spans="1:30" s="22" customFormat="1" ht="78.75" hidden="1" outlineLevel="1" x14ac:dyDescent="0.25">
      <c r="A301" s="45" t="s">
        <v>930</v>
      </c>
      <c r="B301" s="25" t="s">
        <v>556</v>
      </c>
      <c r="C301" s="40" t="s">
        <v>116</v>
      </c>
      <c r="D301" s="16">
        <f>SUM(E301:G301)</f>
        <v>0</v>
      </c>
      <c r="E301" s="18"/>
      <c r="F301" s="18"/>
      <c r="G301" s="18"/>
      <c r="H301" s="16">
        <f>SUM(I301:K301)</f>
        <v>0</v>
      </c>
      <c r="I301" s="18"/>
      <c r="J301" s="18"/>
      <c r="K301" s="18"/>
      <c r="L301" s="16">
        <f t="shared" si="385"/>
        <v>0</v>
      </c>
      <c r="M301" s="18"/>
      <c r="N301" s="18"/>
      <c r="O301" s="18"/>
      <c r="P301" s="16">
        <f>SUM(Q301:S301)</f>
        <v>0</v>
      </c>
      <c r="Q301" s="18">
        <v>0</v>
      </c>
      <c r="R301" s="18">
        <v>0</v>
      </c>
      <c r="S301" s="18">
        <v>0</v>
      </c>
      <c r="T301" s="16">
        <f>SUM(U301:W301)</f>
        <v>0</v>
      </c>
      <c r="U301" s="18">
        <v>0</v>
      </c>
      <c r="V301" s="18">
        <v>0</v>
      </c>
      <c r="W301" s="18">
        <v>0</v>
      </c>
      <c r="X301" s="16">
        <f>SUM(Y301:AA301)</f>
        <v>0</v>
      </c>
      <c r="Y301" s="18">
        <v>0</v>
      </c>
      <c r="Z301" s="18">
        <v>0</v>
      </c>
      <c r="AA301" s="18">
        <v>0</v>
      </c>
      <c r="AB301" s="62"/>
      <c r="AC301" s="81"/>
      <c r="AD301" s="81"/>
    </row>
    <row r="302" spans="1:30" s="22" customFormat="1" ht="63" hidden="1" outlineLevel="1" x14ac:dyDescent="0.25">
      <c r="A302" s="48"/>
      <c r="B302" s="25" t="s">
        <v>557</v>
      </c>
      <c r="C302" s="70"/>
      <c r="D302" s="16">
        <f t="shared" si="401"/>
        <v>384835.29999999993</v>
      </c>
      <c r="E302" s="17">
        <f>SUM(E303)</f>
        <v>0</v>
      </c>
      <c r="F302" s="17">
        <f t="shared" ref="F302:AA302" si="418">SUM(F303)</f>
        <v>348164.19999999995</v>
      </c>
      <c r="G302" s="17">
        <f t="shared" si="418"/>
        <v>36671.1</v>
      </c>
      <c r="H302" s="16">
        <f t="shared" si="403"/>
        <v>393235.4</v>
      </c>
      <c r="I302" s="17">
        <f t="shared" si="418"/>
        <v>0</v>
      </c>
      <c r="J302" s="17">
        <f t="shared" si="418"/>
        <v>356002.10000000003</v>
      </c>
      <c r="K302" s="17">
        <f t="shared" si="418"/>
        <v>37233.300000000003</v>
      </c>
      <c r="L302" s="16">
        <f t="shared" si="385"/>
        <v>0</v>
      </c>
      <c r="M302" s="17">
        <f t="shared" ref="M302:O302" si="419">SUM(M303)</f>
        <v>0</v>
      </c>
      <c r="N302" s="17">
        <f t="shared" si="419"/>
        <v>0</v>
      </c>
      <c r="O302" s="17">
        <f t="shared" si="419"/>
        <v>0</v>
      </c>
      <c r="P302" s="16">
        <f t="shared" ref="P302:P327" si="420">SUM(Q302:S302)</f>
        <v>402165.3</v>
      </c>
      <c r="Q302" s="17">
        <f t="shared" si="418"/>
        <v>0</v>
      </c>
      <c r="R302" s="17">
        <f t="shared" si="418"/>
        <v>364191</v>
      </c>
      <c r="S302" s="17">
        <f t="shared" si="418"/>
        <v>37974.300000000003</v>
      </c>
      <c r="T302" s="16">
        <f t="shared" si="384"/>
        <v>0</v>
      </c>
      <c r="U302" s="18">
        <f t="shared" si="418"/>
        <v>0</v>
      </c>
      <c r="V302" s="18">
        <f t="shared" si="418"/>
        <v>0</v>
      </c>
      <c r="W302" s="18">
        <f t="shared" si="418"/>
        <v>0</v>
      </c>
      <c r="X302" s="16">
        <f t="shared" ref="X302:X327" si="421">SUM(Y302:AA302)</f>
        <v>0</v>
      </c>
      <c r="Y302" s="18">
        <f t="shared" si="418"/>
        <v>0</v>
      </c>
      <c r="Z302" s="18">
        <f t="shared" si="418"/>
        <v>0</v>
      </c>
      <c r="AA302" s="18">
        <f t="shared" si="418"/>
        <v>0</v>
      </c>
      <c r="AB302" s="62"/>
      <c r="AC302" s="81"/>
      <c r="AD302" s="81"/>
    </row>
    <row r="303" spans="1:30" s="22" customFormat="1" ht="63" hidden="1" outlineLevel="1" x14ac:dyDescent="0.25">
      <c r="A303" s="45" t="s">
        <v>16</v>
      </c>
      <c r="B303" s="25" t="s">
        <v>558</v>
      </c>
      <c r="C303" s="40"/>
      <c r="D303" s="16">
        <f t="shared" si="401"/>
        <v>384835.29999999993</v>
      </c>
      <c r="E303" s="17">
        <f>SUM(E304:E305)</f>
        <v>0</v>
      </c>
      <c r="F303" s="17">
        <f>F304+F305</f>
        <v>348164.19999999995</v>
      </c>
      <c r="G303" s="17">
        <f t="shared" ref="G303:W303" si="422">SUM(G304:G305)</f>
        <v>36671.1</v>
      </c>
      <c r="H303" s="16">
        <f t="shared" si="403"/>
        <v>393235.4</v>
      </c>
      <c r="I303" s="17">
        <f t="shared" si="422"/>
        <v>0</v>
      </c>
      <c r="J303" s="17">
        <f t="shared" si="422"/>
        <v>356002.10000000003</v>
      </c>
      <c r="K303" s="17">
        <f t="shared" si="422"/>
        <v>37233.300000000003</v>
      </c>
      <c r="L303" s="16">
        <f t="shared" si="385"/>
        <v>0</v>
      </c>
      <c r="M303" s="17">
        <f t="shared" ref="M303:O303" si="423">SUM(M304:M305)</f>
        <v>0</v>
      </c>
      <c r="N303" s="17">
        <f t="shared" si="423"/>
        <v>0</v>
      </c>
      <c r="O303" s="17">
        <f t="shared" si="423"/>
        <v>0</v>
      </c>
      <c r="P303" s="16">
        <f t="shared" si="420"/>
        <v>402165.3</v>
      </c>
      <c r="Q303" s="17">
        <f t="shared" ref="Q303:S303" si="424">SUM(Q304:Q305)</f>
        <v>0</v>
      </c>
      <c r="R303" s="17">
        <f t="shared" si="424"/>
        <v>364191</v>
      </c>
      <c r="S303" s="17">
        <f t="shared" si="424"/>
        <v>37974.300000000003</v>
      </c>
      <c r="T303" s="16">
        <f t="shared" si="384"/>
        <v>0</v>
      </c>
      <c r="U303" s="17">
        <f t="shared" si="422"/>
        <v>0</v>
      </c>
      <c r="V303" s="17">
        <f t="shared" si="422"/>
        <v>0</v>
      </c>
      <c r="W303" s="17">
        <f t="shared" si="422"/>
        <v>0</v>
      </c>
      <c r="X303" s="16">
        <f t="shared" si="421"/>
        <v>0</v>
      </c>
      <c r="Y303" s="17">
        <f t="shared" ref="Y303:AA303" si="425">SUM(Y304:Y305)</f>
        <v>0</v>
      </c>
      <c r="Z303" s="17">
        <f t="shared" si="425"/>
        <v>0</v>
      </c>
      <c r="AA303" s="17">
        <f t="shared" si="425"/>
        <v>0</v>
      </c>
      <c r="AB303" s="62"/>
      <c r="AC303" s="81"/>
      <c r="AD303" s="81"/>
    </row>
    <row r="304" spans="1:30" s="22" customFormat="1" ht="157.5" hidden="1" outlineLevel="1" x14ac:dyDescent="0.25">
      <c r="A304" s="45" t="s">
        <v>229</v>
      </c>
      <c r="B304" s="25" t="s">
        <v>559</v>
      </c>
      <c r="C304" s="40" t="s">
        <v>116</v>
      </c>
      <c r="D304" s="16">
        <f t="shared" si="401"/>
        <v>91677.7</v>
      </c>
      <c r="E304" s="18"/>
      <c r="F304" s="18">
        <v>55006.6</v>
      </c>
      <c r="G304" s="18">
        <v>36671.1</v>
      </c>
      <c r="H304" s="16">
        <f t="shared" si="403"/>
        <v>93083.200000000012</v>
      </c>
      <c r="I304" s="18"/>
      <c r="J304" s="18">
        <v>55849.9</v>
      </c>
      <c r="K304" s="18">
        <v>37233.300000000003</v>
      </c>
      <c r="L304" s="16">
        <f t="shared" si="385"/>
        <v>0</v>
      </c>
      <c r="M304" s="18"/>
      <c r="N304" s="18"/>
      <c r="O304" s="18"/>
      <c r="P304" s="16">
        <f t="shared" si="420"/>
        <v>94935.8</v>
      </c>
      <c r="Q304" s="18">
        <v>0</v>
      </c>
      <c r="R304" s="18">
        <v>56961.5</v>
      </c>
      <c r="S304" s="18">
        <v>37974.300000000003</v>
      </c>
      <c r="T304" s="16">
        <f t="shared" si="384"/>
        <v>0</v>
      </c>
      <c r="U304" s="18">
        <v>0</v>
      </c>
      <c r="V304" s="18"/>
      <c r="W304" s="18"/>
      <c r="X304" s="16">
        <f t="shared" si="421"/>
        <v>0</v>
      </c>
      <c r="Y304" s="18">
        <v>0</v>
      </c>
      <c r="Z304" s="18"/>
      <c r="AA304" s="18"/>
      <c r="AB304" s="62"/>
      <c r="AC304" s="81"/>
      <c r="AD304" s="81"/>
    </row>
    <row r="305" spans="1:30" s="22" customFormat="1" ht="78.75" hidden="1" outlineLevel="1" x14ac:dyDescent="0.25">
      <c r="A305" s="45" t="s">
        <v>357</v>
      </c>
      <c r="B305" s="25" t="s">
        <v>249</v>
      </c>
      <c r="C305" s="40" t="s">
        <v>116</v>
      </c>
      <c r="D305" s="16">
        <f t="shared" si="401"/>
        <v>293157.59999999998</v>
      </c>
      <c r="E305" s="18"/>
      <c r="F305" s="18">
        <v>293157.59999999998</v>
      </c>
      <c r="G305" s="18"/>
      <c r="H305" s="16">
        <f t="shared" si="403"/>
        <v>300152.2</v>
      </c>
      <c r="I305" s="18"/>
      <c r="J305" s="18">
        <v>300152.2</v>
      </c>
      <c r="K305" s="18"/>
      <c r="L305" s="16">
        <f t="shared" si="385"/>
        <v>0</v>
      </c>
      <c r="M305" s="18"/>
      <c r="N305" s="18"/>
      <c r="O305" s="18"/>
      <c r="P305" s="16">
        <f t="shared" si="420"/>
        <v>307229.5</v>
      </c>
      <c r="Q305" s="18">
        <v>0</v>
      </c>
      <c r="R305" s="18">
        <v>307229.5</v>
      </c>
      <c r="S305" s="18">
        <v>0</v>
      </c>
      <c r="T305" s="16">
        <f t="shared" si="384"/>
        <v>0</v>
      </c>
      <c r="U305" s="18">
        <v>0</v>
      </c>
      <c r="V305" s="18"/>
      <c r="W305" s="18">
        <v>0</v>
      </c>
      <c r="X305" s="16">
        <f t="shared" si="421"/>
        <v>0</v>
      </c>
      <c r="Y305" s="18">
        <v>0</v>
      </c>
      <c r="Z305" s="18"/>
      <c r="AA305" s="18">
        <v>0</v>
      </c>
      <c r="AB305" s="62"/>
      <c r="AC305" s="81"/>
      <c r="AD305" s="81"/>
    </row>
    <row r="306" spans="1:30" s="22" customFormat="1" ht="47.25" hidden="1" outlineLevel="1" x14ac:dyDescent="0.25">
      <c r="A306" s="45" t="s">
        <v>17</v>
      </c>
      <c r="B306" s="25" t="s">
        <v>560</v>
      </c>
      <c r="C306" s="40" t="s">
        <v>116</v>
      </c>
      <c r="D306" s="16">
        <f t="shared" si="401"/>
        <v>0</v>
      </c>
      <c r="E306" s="17">
        <f>SUM(E307:E316)</f>
        <v>0</v>
      </c>
      <c r="F306" s="17">
        <f>SUM(F307:F316)</f>
        <v>0</v>
      </c>
      <c r="G306" s="17">
        <f>SUM(G307:G316)</f>
        <v>0</v>
      </c>
      <c r="H306" s="16">
        <f t="shared" si="403"/>
        <v>0</v>
      </c>
      <c r="I306" s="17">
        <f>SUM(I307:I316)</f>
        <v>0</v>
      </c>
      <c r="J306" s="17">
        <f>SUM(J307:J316)</f>
        <v>0</v>
      </c>
      <c r="K306" s="17">
        <f>SUM(K307:K316)</f>
        <v>0</v>
      </c>
      <c r="L306" s="16">
        <f t="shared" si="385"/>
        <v>0</v>
      </c>
      <c r="M306" s="17">
        <f>SUM(M307:M316)</f>
        <v>0</v>
      </c>
      <c r="N306" s="17">
        <f>SUM(N307:N316)</f>
        <v>0</v>
      </c>
      <c r="O306" s="17">
        <f>SUM(O307:O316)</f>
        <v>0</v>
      </c>
      <c r="P306" s="16">
        <f t="shared" si="420"/>
        <v>0</v>
      </c>
      <c r="Q306" s="17">
        <f>SUM(Q307:Q316)</f>
        <v>0</v>
      </c>
      <c r="R306" s="17">
        <f>SUM(R307:R316)</f>
        <v>0</v>
      </c>
      <c r="S306" s="17">
        <f>SUM(S307:S316)</f>
        <v>0</v>
      </c>
      <c r="T306" s="16">
        <f t="shared" si="384"/>
        <v>0</v>
      </c>
      <c r="U306" s="17">
        <f>SUM(U307:U316)</f>
        <v>0</v>
      </c>
      <c r="V306" s="17">
        <f>SUM(V307:V316)</f>
        <v>0</v>
      </c>
      <c r="W306" s="17">
        <f>SUM(W307:W316)</f>
        <v>0</v>
      </c>
      <c r="X306" s="16">
        <f t="shared" si="421"/>
        <v>0</v>
      </c>
      <c r="Y306" s="17">
        <f>SUM(Y307:Y316)</f>
        <v>0</v>
      </c>
      <c r="Z306" s="17">
        <f>SUM(Z307:Z316)</f>
        <v>0</v>
      </c>
      <c r="AA306" s="17">
        <f>SUM(AA307:AA316)</f>
        <v>0</v>
      </c>
      <c r="AB306" s="62"/>
      <c r="AC306" s="81"/>
      <c r="AD306" s="81"/>
    </row>
    <row r="307" spans="1:30" s="22" customFormat="1" ht="110.25" hidden="1" outlineLevel="1" x14ac:dyDescent="0.25">
      <c r="A307" s="45" t="s">
        <v>232</v>
      </c>
      <c r="B307" s="25" t="s">
        <v>931</v>
      </c>
      <c r="C307" s="40" t="s">
        <v>116</v>
      </c>
      <c r="D307" s="16">
        <f t="shared" si="401"/>
        <v>0</v>
      </c>
      <c r="E307" s="18"/>
      <c r="F307" s="18"/>
      <c r="G307" s="18"/>
      <c r="H307" s="16">
        <f t="shared" si="403"/>
        <v>0</v>
      </c>
      <c r="I307" s="18"/>
      <c r="J307" s="18"/>
      <c r="K307" s="18"/>
      <c r="L307" s="16">
        <f t="shared" si="385"/>
        <v>0</v>
      </c>
      <c r="M307" s="18"/>
      <c r="N307" s="18"/>
      <c r="O307" s="18"/>
      <c r="P307" s="16">
        <f t="shared" si="420"/>
        <v>0</v>
      </c>
      <c r="Q307" s="18">
        <v>0</v>
      </c>
      <c r="R307" s="18">
        <v>0</v>
      </c>
      <c r="S307" s="18">
        <v>0</v>
      </c>
      <c r="T307" s="16">
        <f t="shared" si="384"/>
        <v>0</v>
      </c>
      <c r="U307" s="18">
        <v>0</v>
      </c>
      <c r="V307" s="18">
        <v>0</v>
      </c>
      <c r="W307" s="18">
        <v>0</v>
      </c>
      <c r="X307" s="16">
        <f t="shared" si="421"/>
        <v>0</v>
      </c>
      <c r="Y307" s="18">
        <v>0</v>
      </c>
      <c r="Z307" s="18">
        <v>0</v>
      </c>
      <c r="AA307" s="18">
        <v>0</v>
      </c>
      <c r="AB307" s="62"/>
      <c r="AC307" s="81"/>
      <c r="AD307" s="81"/>
    </row>
    <row r="308" spans="1:30" s="22" customFormat="1" ht="141.75" hidden="1" outlineLevel="1" x14ac:dyDescent="0.25">
      <c r="A308" s="45" t="s">
        <v>561</v>
      </c>
      <c r="B308" s="25" t="s">
        <v>932</v>
      </c>
      <c r="C308" s="40" t="s">
        <v>116</v>
      </c>
      <c r="D308" s="16">
        <f t="shared" si="401"/>
        <v>0</v>
      </c>
      <c r="E308" s="18"/>
      <c r="F308" s="18"/>
      <c r="G308" s="18"/>
      <c r="H308" s="16">
        <f t="shared" si="403"/>
        <v>0</v>
      </c>
      <c r="I308" s="18"/>
      <c r="J308" s="18"/>
      <c r="K308" s="18"/>
      <c r="L308" s="16">
        <f t="shared" si="385"/>
        <v>0</v>
      </c>
      <c r="M308" s="18"/>
      <c r="N308" s="18"/>
      <c r="O308" s="18"/>
      <c r="P308" s="16">
        <f t="shared" si="420"/>
        <v>0</v>
      </c>
      <c r="Q308" s="18">
        <v>0</v>
      </c>
      <c r="R308" s="18">
        <v>0</v>
      </c>
      <c r="S308" s="18">
        <v>0</v>
      </c>
      <c r="T308" s="16">
        <f t="shared" si="384"/>
        <v>0</v>
      </c>
      <c r="U308" s="18"/>
      <c r="V308" s="18"/>
      <c r="W308" s="18"/>
      <c r="X308" s="16"/>
      <c r="Y308" s="18"/>
      <c r="Z308" s="18"/>
      <c r="AA308" s="18"/>
      <c r="AB308" s="62"/>
      <c r="AC308" s="81"/>
      <c r="AD308" s="81"/>
    </row>
    <row r="309" spans="1:30" s="22" customFormat="1" ht="78.75" hidden="1" outlineLevel="1" x14ac:dyDescent="0.25">
      <c r="A309" s="45" t="s">
        <v>933</v>
      </c>
      <c r="B309" s="29" t="s">
        <v>934</v>
      </c>
      <c r="C309" s="40" t="s">
        <v>116</v>
      </c>
      <c r="D309" s="16">
        <f t="shared" si="401"/>
        <v>0</v>
      </c>
      <c r="E309" s="18"/>
      <c r="F309" s="18"/>
      <c r="G309" s="18"/>
      <c r="H309" s="16">
        <f t="shared" si="403"/>
        <v>0</v>
      </c>
      <c r="I309" s="18"/>
      <c r="J309" s="18"/>
      <c r="K309" s="18"/>
      <c r="L309" s="16">
        <f t="shared" si="385"/>
        <v>0</v>
      </c>
      <c r="M309" s="18"/>
      <c r="N309" s="18"/>
      <c r="O309" s="18"/>
      <c r="P309" s="16">
        <f t="shared" si="420"/>
        <v>0</v>
      </c>
      <c r="Q309" s="18">
        <v>0</v>
      </c>
      <c r="R309" s="18">
        <v>0</v>
      </c>
      <c r="S309" s="18">
        <v>0</v>
      </c>
      <c r="T309" s="16">
        <f t="shared" si="384"/>
        <v>0</v>
      </c>
      <c r="U309" s="18"/>
      <c r="V309" s="18"/>
      <c r="W309" s="18"/>
      <c r="X309" s="16"/>
      <c r="Y309" s="18"/>
      <c r="Z309" s="18"/>
      <c r="AA309" s="18"/>
      <c r="AB309" s="62"/>
      <c r="AC309" s="81"/>
      <c r="AD309" s="81"/>
    </row>
    <row r="310" spans="1:30" s="22" customFormat="1" ht="63" hidden="1" outlineLevel="1" x14ac:dyDescent="0.25">
      <c r="A310" s="45" t="s">
        <v>935</v>
      </c>
      <c r="B310" s="25" t="s">
        <v>942</v>
      </c>
      <c r="C310" s="40" t="s">
        <v>944</v>
      </c>
      <c r="D310" s="16">
        <f t="shared" si="401"/>
        <v>0</v>
      </c>
      <c r="E310" s="18"/>
      <c r="F310" s="18"/>
      <c r="G310" s="18"/>
      <c r="H310" s="16">
        <f t="shared" si="403"/>
        <v>0</v>
      </c>
      <c r="I310" s="18"/>
      <c r="J310" s="18"/>
      <c r="K310" s="18"/>
      <c r="L310" s="16">
        <f t="shared" si="385"/>
        <v>0</v>
      </c>
      <c r="M310" s="18"/>
      <c r="N310" s="18"/>
      <c r="O310" s="18"/>
      <c r="P310" s="16">
        <f t="shared" si="420"/>
        <v>0</v>
      </c>
      <c r="Q310" s="18">
        <v>0</v>
      </c>
      <c r="R310" s="18">
        <v>0</v>
      </c>
      <c r="S310" s="18">
        <v>0</v>
      </c>
      <c r="T310" s="16">
        <f t="shared" si="384"/>
        <v>0</v>
      </c>
      <c r="U310" s="18"/>
      <c r="V310" s="18"/>
      <c r="W310" s="18"/>
      <c r="X310" s="16"/>
      <c r="Y310" s="18"/>
      <c r="Z310" s="18"/>
      <c r="AA310" s="18"/>
      <c r="AB310" s="62"/>
      <c r="AC310" s="81"/>
      <c r="AD310" s="81"/>
    </row>
    <row r="311" spans="1:30" s="22" customFormat="1" ht="63" hidden="1" outlineLevel="1" x14ac:dyDescent="0.25">
      <c r="A311" s="45" t="s">
        <v>936</v>
      </c>
      <c r="B311" s="25" t="s">
        <v>943</v>
      </c>
      <c r="C311" s="40" t="s">
        <v>944</v>
      </c>
      <c r="D311" s="16">
        <f t="shared" si="401"/>
        <v>0</v>
      </c>
      <c r="E311" s="18"/>
      <c r="F311" s="18"/>
      <c r="G311" s="18"/>
      <c r="H311" s="16">
        <f t="shared" si="403"/>
        <v>0</v>
      </c>
      <c r="I311" s="18"/>
      <c r="J311" s="18"/>
      <c r="K311" s="18"/>
      <c r="L311" s="16">
        <f t="shared" si="385"/>
        <v>0</v>
      </c>
      <c r="M311" s="18"/>
      <c r="N311" s="18"/>
      <c r="O311" s="18"/>
      <c r="P311" s="16">
        <f t="shared" si="420"/>
        <v>0</v>
      </c>
      <c r="Q311" s="18">
        <v>0</v>
      </c>
      <c r="R311" s="18">
        <v>0</v>
      </c>
      <c r="S311" s="18">
        <v>0</v>
      </c>
      <c r="T311" s="16">
        <f t="shared" si="384"/>
        <v>0</v>
      </c>
      <c r="U311" s="18"/>
      <c r="V311" s="18"/>
      <c r="W311" s="18"/>
      <c r="X311" s="16"/>
      <c r="Y311" s="18"/>
      <c r="Z311" s="18"/>
      <c r="AA311" s="18"/>
      <c r="AB311" s="62"/>
      <c r="AC311" s="81"/>
      <c r="AD311" s="81"/>
    </row>
    <row r="312" spans="1:30" s="22" customFormat="1" ht="63" hidden="1" outlineLevel="1" x14ac:dyDescent="0.25">
      <c r="A312" s="45" t="s">
        <v>937</v>
      </c>
      <c r="B312" s="25" t="s">
        <v>945</v>
      </c>
      <c r="C312" s="40" t="s">
        <v>116</v>
      </c>
      <c r="D312" s="16">
        <f t="shared" si="401"/>
        <v>0</v>
      </c>
      <c r="E312" s="18"/>
      <c r="F312" s="18"/>
      <c r="G312" s="18"/>
      <c r="H312" s="16">
        <f t="shared" si="403"/>
        <v>0</v>
      </c>
      <c r="I312" s="18"/>
      <c r="J312" s="18"/>
      <c r="K312" s="18"/>
      <c r="L312" s="16">
        <f t="shared" si="385"/>
        <v>0</v>
      </c>
      <c r="M312" s="18"/>
      <c r="N312" s="18"/>
      <c r="O312" s="18"/>
      <c r="P312" s="16">
        <f t="shared" si="420"/>
        <v>0</v>
      </c>
      <c r="Q312" s="18">
        <v>0</v>
      </c>
      <c r="R312" s="18">
        <v>0</v>
      </c>
      <c r="S312" s="18">
        <v>0</v>
      </c>
      <c r="T312" s="16">
        <f t="shared" si="384"/>
        <v>0</v>
      </c>
      <c r="U312" s="18"/>
      <c r="V312" s="18"/>
      <c r="W312" s="18"/>
      <c r="X312" s="16"/>
      <c r="Y312" s="18"/>
      <c r="Z312" s="18"/>
      <c r="AA312" s="18"/>
      <c r="AB312" s="62"/>
      <c r="AC312" s="81"/>
      <c r="AD312" s="81"/>
    </row>
    <row r="313" spans="1:30" s="22" customFormat="1" ht="47.25" hidden="1" outlineLevel="1" x14ac:dyDescent="0.25">
      <c r="A313" s="45" t="s">
        <v>938</v>
      </c>
      <c r="B313" s="25" t="s">
        <v>946</v>
      </c>
      <c r="C313" s="40" t="s">
        <v>116</v>
      </c>
      <c r="D313" s="16">
        <f t="shared" si="401"/>
        <v>0</v>
      </c>
      <c r="E313" s="18"/>
      <c r="F313" s="18"/>
      <c r="G313" s="18"/>
      <c r="H313" s="16">
        <f t="shared" si="403"/>
        <v>0</v>
      </c>
      <c r="I313" s="18"/>
      <c r="J313" s="18"/>
      <c r="K313" s="18"/>
      <c r="L313" s="16">
        <f t="shared" si="385"/>
        <v>0</v>
      </c>
      <c r="M313" s="18"/>
      <c r="N313" s="18"/>
      <c r="O313" s="18"/>
      <c r="P313" s="16">
        <f t="shared" si="420"/>
        <v>0</v>
      </c>
      <c r="Q313" s="18">
        <v>0</v>
      </c>
      <c r="R313" s="18">
        <v>0</v>
      </c>
      <c r="S313" s="18">
        <v>0</v>
      </c>
      <c r="T313" s="16">
        <f t="shared" si="384"/>
        <v>0</v>
      </c>
      <c r="U313" s="18"/>
      <c r="V313" s="18"/>
      <c r="W313" s="18"/>
      <c r="X313" s="16"/>
      <c r="Y313" s="18"/>
      <c r="Z313" s="18"/>
      <c r="AA313" s="18"/>
      <c r="AB313" s="62"/>
      <c r="AC313" s="81"/>
      <c r="AD313" s="81"/>
    </row>
    <row r="314" spans="1:30" s="22" customFormat="1" ht="189" hidden="1" outlineLevel="1" x14ac:dyDescent="0.25">
      <c r="A314" s="45" t="s">
        <v>939</v>
      </c>
      <c r="B314" s="25" t="s">
        <v>947</v>
      </c>
      <c r="C314" s="40" t="s">
        <v>116</v>
      </c>
      <c r="D314" s="16">
        <f t="shared" si="401"/>
        <v>0</v>
      </c>
      <c r="E314" s="18"/>
      <c r="F314" s="18"/>
      <c r="G314" s="18"/>
      <c r="H314" s="16">
        <f t="shared" si="403"/>
        <v>0</v>
      </c>
      <c r="I314" s="18"/>
      <c r="J314" s="18"/>
      <c r="K314" s="18"/>
      <c r="L314" s="16">
        <f t="shared" si="385"/>
        <v>0</v>
      </c>
      <c r="M314" s="18"/>
      <c r="N314" s="18"/>
      <c r="O314" s="18"/>
      <c r="P314" s="16">
        <f t="shared" si="420"/>
        <v>0</v>
      </c>
      <c r="Q314" s="18">
        <v>0</v>
      </c>
      <c r="R314" s="18">
        <v>0</v>
      </c>
      <c r="S314" s="18">
        <v>0</v>
      </c>
      <c r="T314" s="16">
        <f t="shared" si="384"/>
        <v>0</v>
      </c>
      <c r="U314" s="18"/>
      <c r="V314" s="18"/>
      <c r="W314" s="18"/>
      <c r="X314" s="16"/>
      <c r="Y314" s="18"/>
      <c r="Z314" s="18"/>
      <c r="AA314" s="18"/>
      <c r="AB314" s="62"/>
      <c r="AC314" s="81"/>
      <c r="AD314" s="81"/>
    </row>
    <row r="315" spans="1:30" s="22" customFormat="1" ht="31.5" hidden="1" outlineLevel="1" x14ac:dyDescent="0.25">
      <c r="A315" s="45" t="s">
        <v>940</v>
      </c>
      <c r="B315" s="25" t="s">
        <v>948</v>
      </c>
      <c r="C315" s="40" t="s">
        <v>116</v>
      </c>
      <c r="D315" s="16">
        <f t="shared" si="401"/>
        <v>0</v>
      </c>
      <c r="E315" s="18"/>
      <c r="F315" s="18"/>
      <c r="G315" s="18"/>
      <c r="H315" s="16">
        <f t="shared" si="403"/>
        <v>0</v>
      </c>
      <c r="I315" s="18"/>
      <c r="J315" s="18"/>
      <c r="K315" s="18"/>
      <c r="L315" s="16">
        <f t="shared" si="385"/>
        <v>0</v>
      </c>
      <c r="M315" s="18"/>
      <c r="N315" s="18"/>
      <c r="O315" s="18"/>
      <c r="P315" s="16">
        <f t="shared" si="420"/>
        <v>0</v>
      </c>
      <c r="Q315" s="18">
        <v>0</v>
      </c>
      <c r="R315" s="18">
        <v>0</v>
      </c>
      <c r="S315" s="18">
        <v>0</v>
      </c>
      <c r="T315" s="16">
        <f t="shared" si="384"/>
        <v>0</v>
      </c>
      <c r="U315" s="18"/>
      <c r="V315" s="18"/>
      <c r="W315" s="18"/>
      <c r="X315" s="16"/>
      <c r="Y315" s="18"/>
      <c r="Z315" s="18"/>
      <c r="AA315" s="18"/>
      <c r="AB315" s="62"/>
      <c r="AC315" s="81"/>
      <c r="AD315" s="81"/>
    </row>
    <row r="316" spans="1:30" s="22" customFormat="1" ht="63" hidden="1" outlineLevel="1" x14ac:dyDescent="0.25">
      <c r="A316" s="45" t="s">
        <v>941</v>
      </c>
      <c r="B316" s="25" t="s">
        <v>949</v>
      </c>
      <c r="C316" s="40" t="s">
        <v>116</v>
      </c>
      <c r="D316" s="16">
        <f t="shared" si="401"/>
        <v>0</v>
      </c>
      <c r="E316" s="18"/>
      <c r="F316" s="18"/>
      <c r="G316" s="18"/>
      <c r="H316" s="16">
        <f t="shared" si="403"/>
        <v>0</v>
      </c>
      <c r="I316" s="18"/>
      <c r="J316" s="18"/>
      <c r="K316" s="18"/>
      <c r="L316" s="16">
        <f t="shared" si="385"/>
        <v>0</v>
      </c>
      <c r="M316" s="18"/>
      <c r="N316" s="18"/>
      <c r="O316" s="18"/>
      <c r="P316" s="16">
        <f t="shared" si="420"/>
        <v>0</v>
      </c>
      <c r="Q316" s="18">
        <v>0</v>
      </c>
      <c r="R316" s="18">
        <v>0</v>
      </c>
      <c r="S316" s="18">
        <v>0</v>
      </c>
      <c r="T316" s="16">
        <f t="shared" si="384"/>
        <v>0</v>
      </c>
      <c r="U316" s="18">
        <v>0</v>
      </c>
      <c r="V316" s="18">
        <v>0</v>
      </c>
      <c r="W316" s="18">
        <v>0</v>
      </c>
      <c r="X316" s="16">
        <f t="shared" si="421"/>
        <v>0</v>
      </c>
      <c r="Y316" s="18">
        <v>0</v>
      </c>
      <c r="Z316" s="18">
        <v>0</v>
      </c>
      <c r="AA316" s="18">
        <v>0</v>
      </c>
      <c r="AB316" s="62"/>
      <c r="AC316" s="81"/>
      <c r="AD316" s="81"/>
    </row>
    <row r="317" spans="1:30" s="67" customFormat="1" ht="31.5" hidden="1" collapsed="1" x14ac:dyDescent="0.25">
      <c r="A317" s="46" t="s">
        <v>234</v>
      </c>
      <c r="B317" s="14" t="s">
        <v>746</v>
      </c>
      <c r="C317" s="39"/>
      <c r="D317" s="6">
        <f t="shared" si="401"/>
        <v>287742.3</v>
      </c>
      <c r="E317" s="6">
        <f>E318+E323</f>
        <v>0</v>
      </c>
      <c r="F317" s="6">
        <f>F318+F323</f>
        <v>84.8</v>
      </c>
      <c r="G317" s="6">
        <f>G318+G323</f>
        <v>287657.5</v>
      </c>
      <c r="H317" s="6">
        <f t="shared" si="403"/>
        <v>56077</v>
      </c>
      <c r="I317" s="6">
        <f>I318+I323</f>
        <v>0</v>
      </c>
      <c r="J317" s="6">
        <f>J318+J323</f>
        <v>84.8</v>
      </c>
      <c r="K317" s="6">
        <f>K318+K323</f>
        <v>55992.2</v>
      </c>
      <c r="L317" s="6">
        <f t="shared" si="385"/>
        <v>0</v>
      </c>
      <c r="M317" s="6">
        <f>M318+M323</f>
        <v>0</v>
      </c>
      <c r="N317" s="6">
        <f>N318+N323</f>
        <v>0</v>
      </c>
      <c r="O317" s="6">
        <f>O318+O323</f>
        <v>0</v>
      </c>
      <c r="P317" s="6">
        <f t="shared" si="420"/>
        <v>56077</v>
      </c>
      <c r="Q317" s="6">
        <f>Q318+Q323</f>
        <v>0</v>
      </c>
      <c r="R317" s="6">
        <f>R318+R323</f>
        <v>84.8</v>
      </c>
      <c r="S317" s="6">
        <f>S318+S323</f>
        <v>55992.2</v>
      </c>
      <c r="T317" s="6">
        <f t="shared" si="384"/>
        <v>0</v>
      </c>
      <c r="U317" s="6">
        <f>U318+U323</f>
        <v>0</v>
      </c>
      <c r="V317" s="6">
        <f>V318+V323</f>
        <v>0</v>
      </c>
      <c r="W317" s="6">
        <f>W318+W323</f>
        <v>0</v>
      </c>
      <c r="X317" s="6">
        <f t="shared" si="421"/>
        <v>0</v>
      </c>
      <c r="Y317" s="15">
        <f>Y318+Y323</f>
        <v>0</v>
      </c>
      <c r="Z317" s="15">
        <f>Z318+Z323</f>
        <v>0</v>
      </c>
      <c r="AA317" s="15">
        <f>AA318+AA323</f>
        <v>0</v>
      </c>
      <c r="AB317" s="64"/>
      <c r="AC317" s="83"/>
      <c r="AD317" s="83"/>
    </row>
    <row r="318" spans="1:30" s="22" customFormat="1" ht="47.25" hidden="1" outlineLevel="1" x14ac:dyDescent="0.25">
      <c r="A318" s="45" t="s">
        <v>183</v>
      </c>
      <c r="B318" s="23" t="s">
        <v>564</v>
      </c>
      <c r="C318" s="44"/>
      <c r="D318" s="16">
        <f t="shared" si="401"/>
        <v>172450.09999999998</v>
      </c>
      <c r="E318" s="18">
        <f>SUM(E319:E322)</f>
        <v>0</v>
      </c>
      <c r="F318" s="18">
        <f>SUM(F319:F322)</f>
        <v>84.8</v>
      </c>
      <c r="G318" s="18">
        <f>SUM(G319:G322)</f>
        <v>172365.3</v>
      </c>
      <c r="H318" s="16">
        <f t="shared" si="403"/>
        <v>56077</v>
      </c>
      <c r="I318" s="18">
        <f>SUM(I319:I322)</f>
        <v>0</v>
      </c>
      <c r="J318" s="18">
        <f>SUM(J319:J322)</f>
        <v>84.8</v>
      </c>
      <c r="K318" s="18">
        <f>SUM(K319:K322)</f>
        <v>55992.2</v>
      </c>
      <c r="L318" s="16">
        <f t="shared" si="385"/>
        <v>0</v>
      </c>
      <c r="M318" s="18">
        <f>SUM(M319:M322)</f>
        <v>0</v>
      </c>
      <c r="N318" s="18">
        <f>SUM(N319:N322)</f>
        <v>0</v>
      </c>
      <c r="O318" s="18">
        <f>SUM(O319:O322)</f>
        <v>0</v>
      </c>
      <c r="P318" s="16">
        <f t="shared" si="420"/>
        <v>56077</v>
      </c>
      <c r="Q318" s="18">
        <f>SUM(Q319:Q322)</f>
        <v>0</v>
      </c>
      <c r="R318" s="18">
        <f>SUM(R319:R322)</f>
        <v>84.8</v>
      </c>
      <c r="S318" s="18">
        <f>SUM(S319:S322)</f>
        <v>55992.2</v>
      </c>
      <c r="T318" s="16">
        <f t="shared" si="384"/>
        <v>0</v>
      </c>
      <c r="U318" s="18">
        <f>SUM(U319:U322)</f>
        <v>0</v>
      </c>
      <c r="V318" s="18">
        <f>SUM(V319:V322)</f>
        <v>0</v>
      </c>
      <c r="W318" s="18">
        <f>SUM(W319:W322)</f>
        <v>0</v>
      </c>
      <c r="X318" s="16">
        <f t="shared" si="421"/>
        <v>0</v>
      </c>
      <c r="Y318" s="18">
        <f>SUM(Y319:Y322)</f>
        <v>0</v>
      </c>
      <c r="Z318" s="18">
        <f>SUM(Z319:Z322)</f>
        <v>0</v>
      </c>
      <c r="AA318" s="18">
        <f>SUM(AA319:AA322)</f>
        <v>0</v>
      </c>
      <c r="AB318" s="62"/>
      <c r="AC318" s="81"/>
      <c r="AD318" s="81"/>
    </row>
    <row r="319" spans="1:30" s="22" customFormat="1" ht="47.25" hidden="1" outlineLevel="1" x14ac:dyDescent="0.25">
      <c r="A319" s="45" t="s">
        <v>32</v>
      </c>
      <c r="B319" s="23" t="s">
        <v>251</v>
      </c>
      <c r="C319" s="40" t="s">
        <v>116</v>
      </c>
      <c r="D319" s="16">
        <f t="shared" si="401"/>
        <v>84.8</v>
      </c>
      <c r="E319" s="18"/>
      <c r="F319" s="18">
        <v>84.8</v>
      </c>
      <c r="G319" s="18"/>
      <c r="H319" s="16">
        <f t="shared" si="403"/>
        <v>84.8</v>
      </c>
      <c r="I319" s="18"/>
      <c r="J319" s="18">
        <v>84.8</v>
      </c>
      <c r="K319" s="18"/>
      <c r="L319" s="16">
        <f t="shared" si="385"/>
        <v>0</v>
      </c>
      <c r="M319" s="18"/>
      <c r="N319" s="18"/>
      <c r="O319" s="18"/>
      <c r="P319" s="16">
        <f t="shared" si="420"/>
        <v>84.8</v>
      </c>
      <c r="Q319" s="18"/>
      <c r="R319" s="18">
        <v>84.8</v>
      </c>
      <c r="S319" s="18"/>
      <c r="T319" s="16">
        <f t="shared" si="384"/>
        <v>0</v>
      </c>
      <c r="U319" s="18"/>
      <c r="V319" s="18"/>
      <c r="W319" s="18"/>
      <c r="X319" s="16">
        <f t="shared" si="421"/>
        <v>0</v>
      </c>
      <c r="Y319" s="18"/>
      <c r="Z319" s="18"/>
      <c r="AA319" s="18"/>
      <c r="AB319" s="62"/>
      <c r="AC319" s="81"/>
      <c r="AD319" s="81"/>
    </row>
    <row r="320" spans="1:30" s="22" customFormat="1" ht="31.5" hidden="1" outlineLevel="1" x14ac:dyDescent="0.25">
      <c r="A320" s="45" t="s">
        <v>33</v>
      </c>
      <c r="B320" s="30" t="s">
        <v>252</v>
      </c>
      <c r="C320" s="40" t="s">
        <v>188</v>
      </c>
      <c r="D320" s="16">
        <f t="shared" si="401"/>
        <v>157365.29999999999</v>
      </c>
      <c r="E320" s="18"/>
      <c r="F320" s="18"/>
      <c r="G320" s="18">
        <v>157365.29999999999</v>
      </c>
      <c r="H320" s="16">
        <f t="shared" si="403"/>
        <v>55992.2</v>
      </c>
      <c r="I320" s="18"/>
      <c r="J320" s="18"/>
      <c r="K320" s="18">
        <v>55992.2</v>
      </c>
      <c r="L320" s="16">
        <f t="shared" si="385"/>
        <v>0</v>
      </c>
      <c r="M320" s="18"/>
      <c r="N320" s="18"/>
      <c r="O320" s="18"/>
      <c r="P320" s="16">
        <f t="shared" si="420"/>
        <v>55992.2</v>
      </c>
      <c r="Q320" s="18"/>
      <c r="R320" s="18"/>
      <c r="S320" s="18">
        <v>55992.2</v>
      </c>
      <c r="T320" s="16">
        <f t="shared" si="384"/>
        <v>0</v>
      </c>
      <c r="U320" s="18"/>
      <c r="V320" s="18"/>
      <c r="W320" s="18"/>
      <c r="X320" s="16">
        <f t="shared" si="421"/>
        <v>0</v>
      </c>
      <c r="Y320" s="18"/>
      <c r="Z320" s="18"/>
      <c r="AA320" s="18"/>
      <c r="AB320" s="62"/>
      <c r="AC320" s="81"/>
      <c r="AD320" s="81"/>
    </row>
    <row r="321" spans="1:30" s="22" customFormat="1" ht="47.25" hidden="1" outlineLevel="1" x14ac:dyDescent="0.25">
      <c r="A321" s="45" t="s">
        <v>34</v>
      </c>
      <c r="B321" s="23" t="s">
        <v>565</v>
      </c>
      <c r="C321" s="40" t="s">
        <v>188</v>
      </c>
      <c r="D321" s="16">
        <f t="shared" si="401"/>
        <v>0</v>
      </c>
      <c r="E321" s="18"/>
      <c r="F321" s="18"/>
      <c r="G321" s="18"/>
      <c r="H321" s="16">
        <f t="shared" si="403"/>
        <v>0</v>
      </c>
      <c r="I321" s="18"/>
      <c r="J321" s="18"/>
      <c r="K321" s="18"/>
      <c r="L321" s="16">
        <f t="shared" si="385"/>
        <v>0</v>
      </c>
      <c r="M321" s="18"/>
      <c r="N321" s="18"/>
      <c r="O321" s="18"/>
      <c r="P321" s="16">
        <f t="shared" si="420"/>
        <v>0</v>
      </c>
      <c r="Q321" s="18"/>
      <c r="R321" s="18"/>
      <c r="S321" s="18"/>
      <c r="T321" s="16">
        <f t="shared" si="384"/>
        <v>0</v>
      </c>
      <c r="U321" s="18"/>
      <c r="V321" s="18"/>
      <c r="W321" s="18"/>
      <c r="X321" s="16">
        <f t="shared" si="421"/>
        <v>0</v>
      </c>
      <c r="Y321" s="18"/>
      <c r="Z321" s="18"/>
      <c r="AA321" s="18"/>
      <c r="AB321" s="62"/>
      <c r="AC321" s="81"/>
      <c r="AD321" s="81"/>
    </row>
    <row r="322" spans="1:30" s="22" customFormat="1" ht="31.5" hidden="1" outlineLevel="1" x14ac:dyDescent="0.25">
      <c r="A322" s="45" t="s">
        <v>35</v>
      </c>
      <c r="B322" s="23" t="s">
        <v>253</v>
      </c>
      <c r="C322" s="44" t="s">
        <v>188</v>
      </c>
      <c r="D322" s="16">
        <f t="shared" si="401"/>
        <v>15000</v>
      </c>
      <c r="E322" s="18"/>
      <c r="F322" s="18"/>
      <c r="G322" s="18">
        <v>15000</v>
      </c>
      <c r="H322" s="16">
        <f t="shared" si="403"/>
        <v>0</v>
      </c>
      <c r="I322" s="18"/>
      <c r="J322" s="18"/>
      <c r="K322" s="18"/>
      <c r="L322" s="16">
        <f t="shared" si="385"/>
        <v>0</v>
      </c>
      <c r="M322" s="18"/>
      <c r="N322" s="18"/>
      <c r="O322" s="18"/>
      <c r="P322" s="16">
        <f t="shared" si="420"/>
        <v>0</v>
      </c>
      <c r="Q322" s="18"/>
      <c r="R322" s="18"/>
      <c r="S322" s="18"/>
      <c r="T322" s="16">
        <f t="shared" si="384"/>
        <v>0</v>
      </c>
      <c r="U322" s="18"/>
      <c r="V322" s="18"/>
      <c r="W322" s="18"/>
      <c r="X322" s="16">
        <f t="shared" si="421"/>
        <v>0</v>
      </c>
      <c r="Y322" s="18"/>
      <c r="Z322" s="18"/>
      <c r="AA322" s="18"/>
      <c r="AB322" s="62"/>
      <c r="AC322" s="81"/>
      <c r="AD322" s="81"/>
    </row>
    <row r="323" spans="1:30" s="22" customFormat="1" ht="31.5" hidden="1" outlineLevel="1" x14ac:dyDescent="0.25">
      <c r="A323" s="45" t="s">
        <v>14</v>
      </c>
      <c r="B323" s="23" t="s">
        <v>566</v>
      </c>
      <c r="C323" s="44" t="s">
        <v>116</v>
      </c>
      <c r="D323" s="16">
        <f t="shared" si="401"/>
        <v>115292.2</v>
      </c>
      <c r="E323" s="18">
        <f>E324+E325</f>
        <v>0</v>
      </c>
      <c r="F323" s="18">
        <f t="shared" ref="F323" si="426">F324+F325</f>
        <v>0</v>
      </c>
      <c r="G323" s="18">
        <f>G324+G325</f>
        <v>115292.2</v>
      </c>
      <c r="H323" s="16">
        <f t="shared" si="403"/>
        <v>0</v>
      </c>
      <c r="I323" s="18">
        <f>I324+I325</f>
        <v>0</v>
      </c>
      <c r="J323" s="18">
        <f t="shared" ref="J323" si="427">J324+J325</f>
        <v>0</v>
      </c>
      <c r="K323" s="18">
        <f>K324+K325</f>
        <v>0</v>
      </c>
      <c r="L323" s="16">
        <f t="shared" si="385"/>
        <v>0</v>
      </c>
      <c r="M323" s="18">
        <f>M324+M325</f>
        <v>0</v>
      </c>
      <c r="N323" s="18">
        <f t="shared" ref="N323" si="428">N324+N325</f>
        <v>0</v>
      </c>
      <c r="O323" s="18">
        <f>O324+O325</f>
        <v>0</v>
      </c>
      <c r="P323" s="16">
        <f t="shared" si="420"/>
        <v>0</v>
      </c>
      <c r="Q323" s="18">
        <f>Q324+Q325</f>
        <v>0</v>
      </c>
      <c r="R323" s="18">
        <f t="shared" ref="R323" si="429">R324+R325</f>
        <v>0</v>
      </c>
      <c r="S323" s="18">
        <f>S324+S325</f>
        <v>0</v>
      </c>
      <c r="T323" s="16">
        <f t="shared" si="384"/>
        <v>0</v>
      </c>
      <c r="U323" s="18">
        <f>U324+U325</f>
        <v>0</v>
      </c>
      <c r="V323" s="18">
        <f t="shared" ref="V323" si="430">V324+V325</f>
        <v>0</v>
      </c>
      <c r="W323" s="18">
        <f>W324+W325</f>
        <v>0</v>
      </c>
      <c r="X323" s="16">
        <f t="shared" si="421"/>
        <v>0</v>
      </c>
      <c r="Y323" s="18">
        <f>Y324+Y325</f>
        <v>0</v>
      </c>
      <c r="Z323" s="18">
        <f t="shared" ref="Z323" si="431">Z324+Z325</f>
        <v>0</v>
      </c>
      <c r="AA323" s="18">
        <f>AA324+AA325</f>
        <v>0</v>
      </c>
      <c r="AB323" s="62"/>
      <c r="AC323" s="81"/>
      <c r="AD323" s="81"/>
    </row>
    <row r="324" spans="1:30" s="22" customFormat="1" ht="31.5" hidden="1" outlineLevel="1" x14ac:dyDescent="0.25">
      <c r="A324" s="45" t="s">
        <v>82</v>
      </c>
      <c r="B324" s="23" t="s">
        <v>254</v>
      </c>
      <c r="C324" s="44" t="s">
        <v>188</v>
      </c>
      <c r="D324" s="16">
        <f t="shared" si="401"/>
        <v>0</v>
      </c>
      <c r="E324" s="18"/>
      <c r="F324" s="18"/>
      <c r="G324" s="18"/>
      <c r="H324" s="16">
        <f t="shared" si="403"/>
        <v>0</v>
      </c>
      <c r="I324" s="18"/>
      <c r="J324" s="18"/>
      <c r="K324" s="18"/>
      <c r="L324" s="16">
        <f t="shared" si="385"/>
        <v>0</v>
      </c>
      <c r="M324" s="18"/>
      <c r="N324" s="18"/>
      <c r="O324" s="18"/>
      <c r="P324" s="16">
        <f t="shared" si="420"/>
        <v>0</v>
      </c>
      <c r="Q324" s="18"/>
      <c r="R324" s="18"/>
      <c r="S324" s="18"/>
      <c r="T324" s="16">
        <f t="shared" si="384"/>
        <v>0</v>
      </c>
      <c r="U324" s="18"/>
      <c r="V324" s="18"/>
      <c r="W324" s="18"/>
      <c r="X324" s="16">
        <f t="shared" si="421"/>
        <v>0</v>
      </c>
      <c r="Y324" s="18"/>
      <c r="Z324" s="18"/>
      <c r="AA324" s="18"/>
      <c r="AB324" s="62"/>
      <c r="AC324" s="81"/>
      <c r="AD324" s="81"/>
    </row>
    <row r="325" spans="1:30" s="22" customFormat="1" hidden="1" outlineLevel="1" x14ac:dyDescent="0.25">
      <c r="A325" s="125" t="s">
        <v>84</v>
      </c>
      <c r="B325" s="130" t="s">
        <v>1002</v>
      </c>
      <c r="C325" s="44" t="s">
        <v>1003</v>
      </c>
      <c r="D325" s="16">
        <f t="shared" si="401"/>
        <v>115292.2</v>
      </c>
      <c r="E325" s="18">
        <f>E326+E327</f>
        <v>0</v>
      </c>
      <c r="F325" s="18">
        <f>F326+F327</f>
        <v>0</v>
      </c>
      <c r="G325" s="18">
        <f>G326+G327</f>
        <v>115292.2</v>
      </c>
      <c r="H325" s="16">
        <f t="shared" si="403"/>
        <v>0</v>
      </c>
      <c r="I325" s="18">
        <f>I326+I327</f>
        <v>0</v>
      </c>
      <c r="J325" s="18">
        <f>J326+J327</f>
        <v>0</v>
      </c>
      <c r="K325" s="18">
        <f>K326+K327</f>
        <v>0</v>
      </c>
      <c r="L325" s="16">
        <f t="shared" si="385"/>
        <v>0</v>
      </c>
      <c r="M325" s="18">
        <f>M326+M327</f>
        <v>0</v>
      </c>
      <c r="N325" s="18">
        <f>N326+N327</f>
        <v>0</v>
      </c>
      <c r="O325" s="18">
        <f>O326+O327</f>
        <v>0</v>
      </c>
      <c r="P325" s="16">
        <f t="shared" si="420"/>
        <v>0</v>
      </c>
      <c r="Q325" s="18">
        <f>Q326+Q327</f>
        <v>0</v>
      </c>
      <c r="R325" s="18">
        <f>R326+R327</f>
        <v>0</v>
      </c>
      <c r="S325" s="18">
        <f>S326+S327</f>
        <v>0</v>
      </c>
      <c r="T325" s="16">
        <f t="shared" si="384"/>
        <v>0</v>
      </c>
      <c r="U325" s="18">
        <f>U326+U327</f>
        <v>0</v>
      </c>
      <c r="V325" s="18">
        <f>V326+V327</f>
        <v>0</v>
      </c>
      <c r="W325" s="18">
        <f>W326+W327</f>
        <v>0</v>
      </c>
      <c r="X325" s="16">
        <f t="shared" si="421"/>
        <v>0</v>
      </c>
      <c r="Y325" s="18">
        <f>Y326+Y327</f>
        <v>0</v>
      </c>
      <c r="Z325" s="18">
        <f>Z326+Z327</f>
        <v>0</v>
      </c>
      <c r="AA325" s="18">
        <f>AA326+AA327</f>
        <v>0</v>
      </c>
      <c r="AB325" s="62"/>
      <c r="AC325" s="81"/>
      <c r="AD325" s="81"/>
    </row>
    <row r="326" spans="1:30" s="22" customFormat="1" hidden="1" outlineLevel="1" x14ac:dyDescent="0.25">
      <c r="A326" s="129"/>
      <c r="B326" s="131"/>
      <c r="C326" s="44" t="s">
        <v>116</v>
      </c>
      <c r="D326" s="16">
        <f t="shared" si="401"/>
        <v>30292.2</v>
      </c>
      <c r="E326" s="18"/>
      <c r="F326" s="18"/>
      <c r="G326" s="18">
        <v>30292.2</v>
      </c>
      <c r="H326" s="16">
        <f t="shared" si="403"/>
        <v>0</v>
      </c>
      <c r="I326" s="18"/>
      <c r="J326" s="18"/>
      <c r="K326" s="18"/>
      <c r="L326" s="16">
        <f t="shared" si="385"/>
        <v>0</v>
      </c>
      <c r="M326" s="18"/>
      <c r="N326" s="18"/>
      <c r="O326" s="18"/>
      <c r="P326" s="16">
        <f t="shared" si="420"/>
        <v>0</v>
      </c>
      <c r="Q326" s="18"/>
      <c r="R326" s="18"/>
      <c r="S326" s="18"/>
      <c r="T326" s="16">
        <f t="shared" si="384"/>
        <v>0</v>
      </c>
      <c r="U326" s="18"/>
      <c r="V326" s="18"/>
      <c r="W326" s="18"/>
      <c r="X326" s="16">
        <f t="shared" si="421"/>
        <v>0</v>
      </c>
      <c r="Y326" s="18"/>
      <c r="Z326" s="18"/>
      <c r="AA326" s="18"/>
      <c r="AB326" s="62"/>
      <c r="AC326" s="81"/>
      <c r="AD326" s="81"/>
    </row>
    <row r="327" spans="1:30" s="22" customFormat="1" hidden="1" outlineLevel="1" x14ac:dyDescent="0.25">
      <c r="A327" s="126"/>
      <c r="B327" s="132"/>
      <c r="C327" s="44" t="s">
        <v>769</v>
      </c>
      <c r="D327" s="16">
        <f t="shared" si="401"/>
        <v>85000</v>
      </c>
      <c r="E327" s="18"/>
      <c r="F327" s="18"/>
      <c r="G327" s="18">
        <v>85000</v>
      </c>
      <c r="H327" s="16">
        <f t="shared" si="403"/>
        <v>0</v>
      </c>
      <c r="I327" s="18"/>
      <c r="J327" s="18"/>
      <c r="K327" s="18"/>
      <c r="L327" s="16">
        <f t="shared" si="385"/>
        <v>0</v>
      </c>
      <c r="M327" s="18"/>
      <c r="N327" s="18"/>
      <c r="O327" s="18"/>
      <c r="P327" s="16">
        <f t="shared" si="420"/>
        <v>0</v>
      </c>
      <c r="Q327" s="18"/>
      <c r="R327" s="18"/>
      <c r="S327" s="18"/>
      <c r="T327" s="16">
        <f t="shared" si="384"/>
        <v>0</v>
      </c>
      <c r="U327" s="18"/>
      <c r="V327" s="18"/>
      <c r="W327" s="18"/>
      <c r="X327" s="16">
        <f t="shared" si="421"/>
        <v>0</v>
      </c>
      <c r="Y327" s="18"/>
      <c r="Z327" s="18"/>
      <c r="AA327" s="18"/>
      <c r="AB327" s="62"/>
      <c r="AC327" s="81"/>
      <c r="AD327" s="81"/>
    </row>
    <row r="328" spans="1:30" s="22" customFormat="1" ht="31.5" hidden="1" outlineLevel="1" x14ac:dyDescent="0.25">
      <c r="A328" s="46" t="s">
        <v>250</v>
      </c>
      <c r="B328" s="14" t="s">
        <v>747</v>
      </c>
      <c r="C328" s="39"/>
      <c r="D328" s="6">
        <f>SUM(E328:G328)</f>
        <v>16960.3</v>
      </c>
      <c r="E328" s="6">
        <f>E329+E340</f>
        <v>0</v>
      </c>
      <c r="F328" s="6">
        <f>F329+F340</f>
        <v>13226.6</v>
      </c>
      <c r="G328" s="6">
        <f>G329+G340</f>
        <v>3733.7</v>
      </c>
      <c r="H328" s="6">
        <f>SUM(I328:K328)</f>
        <v>14861.300000000001</v>
      </c>
      <c r="I328" s="6">
        <f>I329+I340</f>
        <v>0</v>
      </c>
      <c r="J328" s="6">
        <f>J329+J340</f>
        <v>13226.6</v>
      </c>
      <c r="K328" s="6">
        <f>K329+K340</f>
        <v>1634.7</v>
      </c>
      <c r="L328" s="6">
        <f>SUM(M328:O328)</f>
        <v>0</v>
      </c>
      <c r="M328" s="6">
        <f>M329+M340</f>
        <v>0</v>
      </c>
      <c r="N328" s="6">
        <f>N329+N340</f>
        <v>0</v>
      </c>
      <c r="O328" s="6">
        <f>O329+O340</f>
        <v>0</v>
      </c>
      <c r="P328" s="6">
        <f>SUM(Q328:S328)</f>
        <v>14861.300000000001</v>
      </c>
      <c r="Q328" s="6">
        <f>Q329+Q340</f>
        <v>0</v>
      </c>
      <c r="R328" s="6">
        <f>R329+R340</f>
        <v>13226.6</v>
      </c>
      <c r="S328" s="6">
        <f>S329+S340</f>
        <v>1634.7</v>
      </c>
      <c r="T328" s="6">
        <f t="shared" ref="T328:T330" si="432">SUM(U328:W328)</f>
        <v>0</v>
      </c>
      <c r="U328" s="6">
        <f>U329+U374+U377+U383</f>
        <v>0</v>
      </c>
      <c r="V328" s="6">
        <f>V329+V374+V377+V383</f>
        <v>0</v>
      </c>
      <c r="W328" s="6">
        <f>W329+W374+W377+W383</f>
        <v>0</v>
      </c>
      <c r="X328" s="6">
        <f t="shared" ref="X328:X330" si="433">SUM(Y328:AA328)</f>
        <v>0</v>
      </c>
      <c r="Y328" s="6">
        <f>Y329+Y374+Y377+Y383</f>
        <v>0</v>
      </c>
      <c r="Z328" s="6">
        <f>Z329+Z374+Z377+Z383</f>
        <v>0</v>
      </c>
      <c r="AA328" s="6">
        <f>AA329+AA374+AA377+AA383</f>
        <v>0</v>
      </c>
      <c r="AB328" s="62"/>
      <c r="AC328" s="81"/>
      <c r="AD328" s="81"/>
    </row>
    <row r="329" spans="1:30" s="22" customFormat="1" ht="47.25" hidden="1" outlineLevel="1" x14ac:dyDescent="0.25">
      <c r="A329" s="45" t="s">
        <v>183</v>
      </c>
      <c r="B329" s="23" t="s">
        <v>567</v>
      </c>
      <c r="C329" s="71"/>
      <c r="D329" s="16">
        <f>SUM(E329:G329)</f>
        <v>2391.8000000000002</v>
      </c>
      <c r="E329" s="18">
        <f>SUM(E330:E339)</f>
        <v>0</v>
      </c>
      <c r="F329" s="18">
        <f>SUM(F330:F339)</f>
        <v>793.7</v>
      </c>
      <c r="G329" s="18">
        <f>SUM(G330:G339)</f>
        <v>1598.1</v>
      </c>
      <c r="H329" s="16">
        <f>SUM(I329:K329)</f>
        <v>0</v>
      </c>
      <c r="I329" s="18">
        <f>SUM(I330:I339)</f>
        <v>0</v>
      </c>
      <c r="J329" s="18">
        <f>SUM(J330:J339)</f>
        <v>0</v>
      </c>
      <c r="K329" s="18">
        <f>SUM(K330:K339)</f>
        <v>0</v>
      </c>
      <c r="L329" s="16">
        <f>SUM(M329:O329)</f>
        <v>0</v>
      </c>
      <c r="M329" s="18">
        <f>SUM(M330:M339)</f>
        <v>0</v>
      </c>
      <c r="N329" s="18">
        <f>SUM(N330:N339)</f>
        <v>0</v>
      </c>
      <c r="O329" s="18">
        <f>SUM(O330:O339)</f>
        <v>0</v>
      </c>
      <c r="P329" s="16">
        <f>SUM(Q329:S329)</f>
        <v>0</v>
      </c>
      <c r="Q329" s="18">
        <f>SUM(Q330:Q339)</f>
        <v>0</v>
      </c>
      <c r="R329" s="18">
        <f>SUM(R330:R339)</f>
        <v>0</v>
      </c>
      <c r="S329" s="18">
        <f>SUM(S330:S339)</f>
        <v>0</v>
      </c>
      <c r="T329" s="16">
        <f t="shared" si="432"/>
        <v>0</v>
      </c>
      <c r="U329" s="17">
        <f>U330+U335+U367+U369+U372</f>
        <v>0</v>
      </c>
      <c r="V329" s="17">
        <f>V330+V335+V367+V369+V372</f>
        <v>0</v>
      </c>
      <c r="W329" s="17">
        <f>W330+W335+W367+W369+W372</f>
        <v>0</v>
      </c>
      <c r="X329" s="16">
        <f t="shared" si="433"/>
        <v>0</v>
      </c>
      <c r="Y329" s="17">
        <f>Y330+Y335+Y367+Y369+Y372</f>
        <v>0</v>
      </c>
      <c r="Z329" s="17">
        <f>Z330+Z335+Z367+Z369+Z372</f>
        <v>0</v>
      </c>
      <c r="AA329" s="17">
        <f>AA330+AA335+AA367+AA369+AA372</f>
        <v>0</v>
      </c>
      <c r="AB329" s="62"/>
      <c r="AC329" s="81"/>
      <c r="AD329" s="81"/>
    </row>
    <row r="330" spans="1:30" s="22" customFormat="1" ht="31.5" hidden="1" outlineLevel="1" x14ac:dyDescent="0.25">
      <c r="A330" s="45" t="s">
        <v>32</v>
      </c>
      <c r="B330" s="23" t="s">
        <v>568</v>
      </c>
      <c r="C330" s="44" t="s">
        <v>116</v>
      </c>
      <c r="D330" s="16">
        <f t="shared" ref="D330:D343" si="434">SUM(E330:G330)</f>
        <v>0</v>
      </c>
      <c r="E330" s="18"/>
      <c r="F330" s="18"/>
      <c r="G330" s="18"/>
      <c r="H330" s="16">
        <f t="shared" ref="H330:H343" si="435">SUM(I330:K330)</f>
        <v>0</v>
      </c>
      <c r="I330" s="18"/>
      <c r="J330" s="18"/>
      <c r="K330" s="18"/>
      <c r="L330" s="16">
        <f t="shared" ref="L330:L343" si="436">SUM(M330:O330)</f>
        <v>0</v>
      </c>
      <c r="M330" s="18"/>
      <c r="N330" s="18"/>
      <c r="O330" s="18"/>
      <c r="P330" s="16">
        <f t="shared" ref="P330:P343" si="437">SUM(Q330:S330)</f>
        <v>0</v>
      </c>
      <c r="Q330" s="18"/>
      <c r="R330" s="18"/>
      <c r="S330" s="18"/>
      <c r="T330" s="16">
        <f t="shared" si="432"/>
        <v>0</v>
      </c>
      <c r="U330" s="17">
        <f>SUM(U331:U334)</f>
        <v>0</v>
      </c>
      <c r="V330" s="17">
        <f>SUM(V331:V334)</f>
        <v>0</v>
      </c>
      <c r="W330" s="17">
        <f t="shared" ref="W330" si="438">SUM(W331:W334)</f>
        <v>0</v>
      </c>
      <c r="X330" s="16">
        <f t="shared" si="433"/>
        <v>0</v>
      </c>
      <c r="Y330" s="17">
        <f>SUM(Y331:Y334)</f>
        <v>0</v>
      </c>
      <c r="Z330" s="17">
        <f>SUM(Z331:Z334)</f>
        <v>0</v>
      </c>
      <c r="AA330" s="17">
        <f t="shared" ref="AA330" si="439">SUM(AA331:AA334)</f>
        <v>0</v>
      </c>
      <c r="AB330" s="62"/>
      <c r="AC330" s="81"/>
      <c r="AD330" s="81"/>
    </row>
    <row r="331" spans="1:30" s="22" customFormat="1" ht="47.25" hidden="1" outlineLevel="1" x14ac:dyDescent="0.25">
      <c r="A331" s="45" t="s">
        <v>33</v>
      </c>
      <c r="B331" s="23" t="s">
        <v>258</v>
      </c>
      <c r="C331" s="44" t="s">
        <v>116</v>
      </c>
      <c r="D331" s="16">
        <f t="shared" si="434"/>
        <v>0</v>
      </c>
      <c r="E331" s="18"/>
      <c r="F331" s="18"/>
      <c r="G331" s="18"/>
      <c r="H331" s="16">
        <f t="shared" si="435"/>
        <v>0</v>
      </c>
      <c r="I331" s="18"/>
      <c r="J331" s="18"/>
      <c r="K331" s="18"/>
      <c r="L331" s="16">
        <f t="shared" si="436"/>
        <v>0</v>
      </c>
      <c r="M331" s="18"/>
      <c r="N331" s="18"/>
      <c r="O331" s="18"/>
      <c r="P331" s="16">
        <f t="shared" si="437"/>
        <v>0</v>
      </c>
      <c r="Q331" s="18"/>
      <c r="R331" s="18"/>
      <c r="S331" s="18"/>
      <c r="T331" s="16">
        <f>SUM(U331:W331)</f>
        <v>0</v>
      </c>
      <c r="U331" s="18"/>
      <c r="V331" s="18"/>
      <c r="W331" s="18"/>
      <c r="X331" s="16">
        <f>SUM(Y331:AA331)</f>
        <v>0</v>
      </c>
      <c r="Y331" s="18"/>
      <c r="Z331" s="18"/>
      <c r="AA331" s="18"/>
      <c r="AB331" s="62"/>
      <c r="AC331" s="81"/>
      <c r="AD331" s="81"/>
    </row>
    <row r="332" spans="1:30" s="22" customFormat="1" ht="47.25" hidden="1" outlineLevel="1" x14ac:dyDescent="0.25">
      <c r="A332" s="45" t="s">
        <v>34</v>
      </c>
      <c r="B332" s="23" t="s">
        <v>574</v>
      </c>
      <c r="C332" s="44" t="s">
        <v>116</v>
      </c>
      <c r="D332" s="16">
        <f t="shared" si="434"/>
        <v>135.30000000000001</v>
      </c>
      <c r="E332" s="18"/>
      <c r="F332" s="18">
        <v>120.4</v>
      </c>
      <c r="G332" s="18">
        <v>14.9</v>
      </c>
      <c r="H332" s="16">
        <f t="shared" si="435"/>
        <v>0</v>
      </c>
      <c r="I332" s="18"/>
      <c r="J332" s="18"/>
      <c r="K332" s="18"/>
      <c r="L332" s="16">
        <f t="shared" si="436"/>
        <v>0</v>
      </c>
      <c r="M332" s="18"/>
      <c r="N332" s="18"/>
      <c r="O332" s="18"/>
      <c r="P332" s="16">
        <f t="shared" si="437"/>
        <v>0</v>
      </c>
      <c r="Q332" s="18"/>
      <c r="R332" s="18"/>
      <c r="S332" s="18"/>
      <c r="T332" s="16">
        <f t="shared" ref="T332:T334" si="440">SUM(U332:W332)</f>
        <v>0</v>
      </c>
      <c r="U332" s="18"/>
      <c r="V332" s="18"/>
      <c r="W332" s="18"/>
      <c r="X332" s="16">
        <f t="shared" ref="X332:X334" si="441">SUM(Y332:AA332)</f>
        <v>0</v>
      </c>
      <c r="Y332" s="18"/>
      <c r="Z332" s="18"/>
      <c r="AA332" s="18"/>
      <c r="AB332" s="62"/>
      <c r="AC332" s="81"/>
      <c r="AD332" s="81"/>
    </row>
    <row r="333" spans="1:30" s="67" customFormat="1" ht="63" hidden="1" collapsed="1" x14ac:dyDescent="0.25">
      <c r="A333" s="45" t="s">
        <v>35</v>
      </c>
      <c r="B333" s="23" t="s">
        <v>575</v>
      </c>
      <c r="C333" s="44" t="s">
        <v>116</v>
      </c>
      <c r="D333" s="16">
        <f t="shared" si="434"/>
        <v>336.4</v>
      </c>
      <c r="E333" s="18"/>
      <c r="F333" s="18">
        <v>299.39999999999998</v>
      </c>
      <c r="G333" s="18">
        <v>37</v>
      </c>
      <c r="H333" s="16">
        <f t="shared" si="435"/>
        <v>0</v>
      </c>
      <c r="I333" s="18"/>
      <c r="J333" s="18"/>
      <c r="K333" s="18"/>
      <c r="L333" s="16">
        <f t="shared" si="436"/>
        <v>0</v>
      </c>
      <c r="M333" s="18"/>
      <c r="N333" s="18"/>
      <c r="O333" s="18"/>
      <c r="P333" s="16">
        <f t="shared" si="437"/>
        <v>0</v>
      </c>
      <c r="Q333" s="18"/>
      <c r="R333" s="18"/>
      <c r="S333" s="18"/>
      <c r="T333" s="16">
        <f t="shared" si="440"/>
        <v>0</v>
      </c>
      <c r="U333" s="18"/>
      <c r="V333" s="18"/>
      <c r="W333" s="18"/>
      <c r="X333" s="16">
        <f t="shared" si="441"/>
        <v>0</v>
      </c>
      <c r="Y333" s="18"/>
      <c r="Z333" s="18"/>
      <c r="AA333" s="18"/>
      <c r="AB333" s="64"/>
      <c r="AC333" s="83"/>
      <c r="AD333" s="83"/>
    </row>
    <row r="334" spans="1:30" s="22" customFormat="1" ht="47.25" hidden="1" outlineLevel="1" x14ac:dyDescent="0.25">
      <c r="A334" s="45" t="s">
        <v>73</v>
      </c>
      <c r="B334" s="23" t="s">
        <v>576</v>
      </c>
      <c r="C334" s="44" t="s">
        <v>116</v>
      </c>
      <c r="D334" s="16">
        <f t="shared" si="434"/>
        <v>0</v>
      </c>
      <c r="E334" s="18"/>
      <c r="F334" s="18"/>
      <c r="G334" s="18"/>
      <c r="H334" s="16">
        <f t="shared" si="435"/>
        <v>0</v>
      </c>
      <c r="I334" s="18"/>
      <c r="J334" s="18"/>
      <c r="K334" s="18"/>
      <c r="L334" s="16">
        <f t="shared" si="436"/>
        <v>0</v>
      </c>
      <c r="M334" s="18"/>
      <c r="N334" s="18"/>
      <c r="O334" s="18"/>
      <c r="P334" s="16">
        <f t="shared" si="437"/>
        <v>0</v>
      </c>
      <c r="Q334" s="18"/>
      <c r="R334" s="18"/>
      <c r="S334" s="18"/>
      <c r="T334" s="16">
        <f t="shared" si="440"/>
        <v>0</v>
      </c>
      <c r="U334" s="18"/>
      <c r="V334" s="18"/>
      <c r="W334" s="18"/>
      <c r="X334" s="16">
        <f t="shared" si="441"/>
        <v>0</v>
      </c>
      <c r="Y334" s="18"/>
      <c r="Z334" s="18"/>
      <c r="AA334" s="18"/>
      <c r="AB334" s="62"/>
      <c r="AC334" s="81"/>
      <c r="AD334" s="81"/>
    </row>
    <row r="335" spans="1:30" s="22" customFormat="1" ht="47.25" hidden="1" outlineLevel="1" x14ac:dyDescent="0.25">
      <c r="A335" s="45" t="s">
        <v>444</v>
      </c>
      <c r="B335" s="23" t="s">
        <v>577</v>
      </c>
      <c r="C335" s="44" t="s">
        <v>116</v>
      </c>
      <c r="D335" s="16">
        <f t="shared" si="434"/>
        <v>299.7</v>
      </c>
      <c r="E335" s="18"/>
      <c r="F335" s="18">
        <v>266.7</v>
      </c>
      <c r="G335" s="18">
        <v>33</v>
      </c>
      <c r="H335" s="16">
        <f t="shared" si="435"/>
        <v>0</v>
      </c>
      <c r="I335" s="18"/>
      <c r="J335" s="18"/>
      <c r="K335" s="18"/>
      <c r="L335" s="16">
        <f t="shared" si="436"/>
        <v>0</v>
      </c>
      <c r="M335" s="18"/>
      <c r="N335" s="18"/>
      <c r="O335" s="18"/>
      <c r="P335" s="16">
        <f t="shared" si="437"/>
        <v>0</v>
      </c>
      <c r="Q335" s="18"/>
      <c r="R335" s="18"/>
      <c r="S335" s="18"/>
      <c r="T335" s="16">
        <f>SUM(U335:W335)</f>
        <v>0</v>
      </c>
      <c r="U335" s="17">
        <f t="shared" ref="U335" si="442">SUM(U336:U366)</f>
        <v>0</v>
      </c>
      <c r="V335" s="17">
        <f t="shared" ref="V335" si="443">SUM(V336:V366)</f>
        <v>0</v>
      </c>
      <c r="W335" s="17">
        <f t="shared" ref="W335" si="444">SUM(W336:W366)</f>
        <v>0</v>
      </c>
      <c r="X335" s="16">
        <f>SUM(Y335:AA335)</f>
        <v>0</v>
      </c>
      <c r="Y335" s="17">
        <f t="shared" ref="Y335" si="445">SUM(Y336:Y366)</f>
        <v>0</v>
      </c>
      <c r="Z335" s="17">
        <f t="shared" ref="Z335" si="446">SUM(Z336:Z366)</f>
        <v>0</v>
      </c>
      <c r="AA335" s="17">
        <f t="shared" ref="AA335" si="447">SUM(AA336:AA366)</f>
        <v>0</v>
      </c>
      <c r="AB335" s="62"/>
      <c r="AC335" s="81"/>
      <c r="AD335" s="81"/>
    </row>
    <row r="336" spans="1:30" s="22" customFormat="1" ht="63" hidden="1" outlineLevel="1" x14ac:dyDescent="0.25">
      <c r="A336" s="45" t="s">
        <v>569</v>
      </c>
      <c r="B336" s="23" t="s">
        <v>578</v>
      </c>
      <c r="C336" s="44" t="s">
        <v>116</v>
      </c>
      <c r="D336" s="16">
        <f t="shared" si="434"/>
        <v>120.4</v>
      </c>
      <c r="E336" s="18"/>
      <c r="F336" s="18">
        <v>107.2</v>
      </c>
      <c r="G336" s="18">
        <v>13.2</v>
      </c>
      <c r="H336" s="16">
        <f t="shared" si="435"/>
        <v>0</v>
      </c>
      <c r="I336" s="18"/>
      <c r="J336" s="18"/>
      <c r="K336" s="18"/>
      <c r="L336" s="16">
        <f t="shared" si="436"/>
        <v>0</v>
      </c>
      <c r="M336" s="18"/>
      <c r="N336" s="18"/>
      <c r="O336" s="18"/>
      <c r="P336" s="16">
        <f t="shared" si="437"/>
        <v>0</v>
      </c>
      <c r="Q336" s="18"/>
      <c r="R336" s="18"/>
      <c r="S336" s="18"/>
      <c r="T336" s="16">
        <f t="shared" ref="T336:T342" si="448">SUM(U336:W336)</f>
        <v>0</v>
      </c>
      <c r="U336" s="18"/>
      <c r="V336" s="18"/>
      <c r="W336" s="18"/>
      <c r="X336" s="16">
        <f t="shared" ref="X336:X342" si="449">SUM(Y336:AA336)</f>
        <v>0</v>
      </c>
      <c r="Y336" s="18"/>
      <c r="Z336" s="18"/>
      <c r="AA336" s="18"/>
      <c r="AB336" s="62"/>
      <c r="AC336" s="81"/>
      <c r="AD336" s="81"/>
    </row>
    <row r="337" spans="1:30" s="22" customFormat="1" ht="63" hidden="1" outlineLevel="1" x14ac:dyDescent="0.25">
      <c r="A337" s="45" t="s">
        <v>570</v>
      </c>
      <c r="B337" s="23" t="s">
        <v>257</v>
      </c>
      <c r="C337" s="44" t="s">
        <v>116</v>
      </c>
      <c r="D337" s="16">
        <f t="shared" si="434"/>
        <v>0</v>
      </c>
      <c r="E337" s="18"/>
      <c r="F337" s="18"/>
      <c r="G337" s="18"/>
      <c r="H337" s="16">
        <f t="shared" si="435"/>
        <v>0</v>
      </c>
      <c r="I337" s="18"/>
      <c r="J337" s="18"/>
      <c r="K337" s="18"/>
      <c r="L337" s="16">
        <f t="shared" si="436"/>
        <v>0</v>
      </c>
      <c r="M337" s="18"/>
      <c r="N337" s="18"/>
      <c r="O337" s="18"/>
      <c r="P337" s="16">
        <f t="shared" si="437"/>
        <v>0</v>
      </c>
      <c r="Q337" s="18"/>
      <c r="R337" s="18"/>
      <c r="S337" s="18"/>
      <c r="T337" s="16">
        <f t="shared" si="448"/>
        <v>0</v>
      </c>
      <c r="U337" s="18"/>
      <c r="V337" s="18"/>
      <c r="W337" s="18"/>
      <c r="X337" s="16">
        <f t="shared" si="449"/>
        <v>0</v>
      </c>
      <c r="Y337" s="18"/>
      <c r="Z337" s="18"/>
      <c r="AA337" s="18"/>
      <c r="AB337" s="62"/>
      <c r="AC337" s="81"/>
      <c r="AD337" s="81"/>
    </row>
    <row r="338" spans="1:30" s="22" customFormat="1" ht="31.5" hidden="1" outlineLevel="1" x14ac:dyDescent="0.25">
      <c r="A338" s="45" t="s">
        <v>571</v>
      </c>
      <c r="B338" s="23" t="s">
        <v>579</v>
      </c>
      <c r="C338" s="44" t="s">
        <v>116</v>
      </c>
      <c r="D338" s="16">
        <f t="shared" si="434"/>
        <v>0</v>
      </c>
      <c r="E338" s="18"/>
      <c r="F338" s="18"/>
      <c r="G338" s="18"/>
      <c r="H338" s="16">
        <f t="shared" si="435"/>
        <v>0</v>
      </c>
      <c r="I338" s="18"/>
      <c r="J338" s="18"/>
      <c r="K338" s="18"/>
      <c r="L338" s="16">
        <f t="shared" si="436"/>
        <v>0</v>
      </c>
      <c r="M338" s="18"/>
      <c r="N338" s="18"/>
      <c r="O338" s="18"/>
      <c r="P338" s="16">
        <f t="shared" si="437"/>
        <v>0</v>
      </c>
      <c r="Q338" s="18"/>
      <c r="R338" s="18"/>
      <c r="S338" s="18"/>
      <c r="T338" s="16">
        <f t="shared" si="448"/>
        <v>0</v>
      </c>
      <c r="U338" s="18"/>
      <c r="V338" s="18"/>
      <c r="W338" s="18"/>
      <c r="X338" s="16">
        <f t="shared" si="449"/>
        <v>0</v>
      </c>
      <c r="Y338" s="18"/>
      <c r="Z338" s="18"/>
      <c r="AA338" s="18"/>
      <c r="AB338" s="62"/>
      <c r="AC338" s="81"/>
      <c r="AD338" s="81"/>
    </row>
    <row r="339" spans="1:30" s="22" customFormat="1" ht="47.25" hidden="1" outlineLevel="1" x14ac:dyDescent="0.25">
      <c r="A339" s="45" t="s">
        <v>1004</v>
      </c>
      <c r="B339" s="23" t="s">
        <v>1005</v>
      </c>
      <c r="C339" s="44" t="s">
        <v>116</v>
      </c>
      <c r="D339" s="16">
        <f t="shared" si="434"/>
        <v>1500</v>
      </c>
      <c r="E339" s="18"/>
      <c r="F339" s="18"/>
      <c r="G339" s="18">
        <v>1500</v>
      </c>
      <c r="H339" s="16">
        <f t="shared" si="435"/>
        <v>0</v>
      </c>
      <c r="I339" s="18"/>
      <c r="J339" s="18"/>
      <c r="K339" s="18"/>
      <c r="L339" s="16">
        <f t="shared" si="436"/>
        <v>0</v>
      </c>
      <c r="M339" s="18"/>
      <c r="N339" s="18"/>
      <c r="O339" s="18"/>
      <c r="P339" s="16">
        <f t="shared" si="437"/>
        <v>0</v>
      </c>
      <c r="Q339" s="18"/>
      <c r="R339" s="18"/>
      <c r="S339" s="18"/>
      <c r="T339" s="16">
        <f t="shared" si="448"/>
        <v>0</v>
      </c>
      <c r="U339" s="18"/>
      <c r="V339" s="18"/>
      <c r="W339" s="18"/>
      <c r="X339" s="16">
        <f t="shared" si="449"/>
        <v>0</v>
      </c>
      <c r="Y339" s="18"/>
      <c r="Z339" s="18"/>
      <c r="AA339" s="18"/>
      <c r="AB339" s="62"/>
      <c r="AC339" s="81"/>
      <c r="AD339" s="81"/>
    </row>
    <row r="340" spans="1:30" s="22" customFormat="1" ht="47.25" hidden="1" outlineLevel="1" x14ac:dyDescent="0.25">
      <c r="A340" s="45" t="s">
        <v>13</v>
      </c>
      <c r="B340" s="23" t="s">
        <v>580</v>
      </c>
      <c r="C340" s="44"/>
      <c r="D340" s="16">
        <f t="shared" si="434"/>
        <v>14568.5</v>
      </c>
      <c r="E340" s="18">
        <f>SUM(E341:E343)</f>
        <v>0</v>
      </c>
      <c r="F340" s="18">
        <f>SUM(F341:F343)</f>
        <v>12432.9</v>
      </c>
      <c r="G340" s="18">
        <f>SUM(G341:G343)</f>
        <v>2135.6</v>
      </c>
      <c r="H340" s="16">
        <f t="shared" si="435"/>
        <v>14861.300000000001</v>
      </c>
      <c r="I340" s="18">
        <f>SUM(I341:I343)</f>
        <v>0</v>
      </c>
      <c r="J340" s="18">
        <f>SUM(J341:J343)</f>
        <v>13226.6</v>
      </c>
      <c r="K340" s="18">
        <f>SUM(K341:K343)</f>
        <v>1634.7</v>
      </c>
      <c r="L340" s="16">
        <f t="shared" si="436"/>
        <v>0</v>
      </c>
      <c r="M340" s="18">
        <f>SUM(M341:M343)</f>
        <v>0</v>
      </c>
      <c r="N340" s="18">
        <f>SUM(N341:N343)</f>
        <v>0</v>
      </c>
      <c r="O340" s="18">
        <f>SUM(O341:O343)</f>
        <v>0</v>
      </c>
      <c r="P340" s="16">
        <f t="shared" si="437"/>
        <v>14861.300000000001</v>
      </c>
      <c r="Q340" s="18">
        <f>SUM(Q341:Q343)</f>
        <v>0</v>
      </c>
      <c r="R340" s="18">
        <f>SUM(R341:R343)</f>
        <v>13226.6</v>
      </c>
      <c r="S340" s="18">
        <f>SUM(S341:S343)</f>
        <v>1634.7</v>
      </c>
      <c r="T340" s="16">
        <f t="shared" si="448"/>
        <v>0</v>
      </c>
      <c r="U340" s="18"/>
      <c r="V340" s="18"/>
      <c r="W340" s="18"/>
      <c r="X340" s="16">
        <f t="shared" si="449"/>
        <v>0</v>
      </c>
      <c r="Y340" s="18"/>
      <c r="Z340" s="18"/>
      <c r="AA340" s="18"/>
      <c r="AB340" s="62"/>
      <c r="AC340" s="81"/>
      <c r="AD340" s="81"/>
    </row>
    <row r="341" spans="1:30" s="22" customFormat="1" ht="31.5" hidden="1" outlineLevel="1" x14ac:dyDescent="0.25">
      <c r="A341" s="45" t="s">
        <v>40</v>
      </c>
      <c r="B341" s="23" t="s">
        <v>572</v>
      </c>
      <c r="C341" s="44" t="s">
        <v>116</v>
      </c>
      <c r="D341" s="16">
        <f t="shared" si="434"/>
        <v>13743.8</v>
      </c>
      <c r="E341" s="18"/>
      <c r="F341" s="18">
        <v>12232</v>
      </c>
      <c r="G341" s="18">
        <v>1511.8</v>
      </c>
      <c r="H341" s="16">
        <f t="shared" si="435"/>
        <v>14861.300000000001</v>
      </c>
      <c r="I341" s="18"/>
      <c r="J341" s="18">
        <v>13226.6</v>
      </c>
      <c r="K341" s="18">
        <v>1634.7</v>
      </c>
      <c r="L341" s="16">
        <f t="shared" si="436"/>
        <v>0</v>
      </c>
      <c r="M341" s="18"/>
      <c r="N341" s="18"/>
      <c r="O341" s="18"/>
      <c r="P341" s="16">
        <f t="shared" si="437"/>
        <v>14861.300000000001</v>
      </c>
      <c r="Q341" s="18"/>
      <c r="R341" s="18">
        <v>13226.6</v>
      </c>
      <c r="S341" s="18">
        <v>1634.7</v>
      </c>
      <c r="T341" s="16">
        <f t="shared" si="448"/>
        <v>0</v>
      </c>
      <c r="U341" s="18"/>
      <c r="V341" s="18"/>
      <c r="W341" s="18"/>
      <c r="X341" s="16">
        <f t="shared" si="449"/>
        <v>0</v>
      </c>
      <c r="Y341" s="18"/>
      <c r="Z341" s="18"/>
      <c r="AA341" s="18"/>
      <c r="AB341" s="62"/>
      <c r="AC341" s="81"/>
      <c r="AD341" s="81"/>
    </row>
    <row r="342" spans="1:30" s="22" customFormat="1" ht="31.5" hidden="1" outlineLevel="1" x14ac:dyDescent="0.25">
      <c r="A342" s="45" t="s">
        <v>41</v>
      </c>
      <c r="B342" s="23" t="s">
        <v>573</v>
      </c>
      <c r="C342" s="44" t="s">
        <v>116</v>
      </c>
      <c r="D342" s="16">
        <f t="shared" si="434"/>
        <v>225.70000000000002</v>
      </c>
      <c r="E342" s="18"/>
      <c r="F342" s="18">
        <v>200.9</v>
      </c>
      <c r="G342" s="18">
        <v>24.8</v>
      </c>
      <c r="H342" s="16">
        <f t="shared" si="435"/>
        <v>0</v>
      </c>
      <c r="I342" s="18"/>
      <c r="J342" s="18"/>
      <c r="K342" s="18"/>
      <c r="L342" s="16">
        <f t="shared" si="436"/>
        <v>0</v>
      </c>
      <c r="M342" s="18"/>
      <c r="N342" s="18"/>
      <c r="O342" s="18"/>
      <c r="P342" s="16">
        <f t="shared" si="437"/>
        <v>0</v>
      </c>
      <c r="Q342" s="18"/>
      <c r="R342" s="18"/>
      <c r="S342" s="18"/>
      <c r="T342" s="16">
        <f t="shared" si="448"/>
        <v>0</v>
      </c>
      <c r="U342" s="18"/>
      <c r="V342" s="18"/>
      <c r="W342" s="18"/>
      <c r="X342" s="16">
        <f t="shared" si="449"/>
        <v>0</v>
      </c>
      <c r="Y342" s="18"/>
      <c r="Z342" s="18"/>
      <c r="AA342" s="18"/>
      <c r="AB342" s="62"/>
      <c r="AC342" s="81"/>
      <c r="AD342" s="81"/>
    </row>
    <row r="343" spans="1:30" s="22" customFormat="1" ht="47.25" hidden="1" outlineLevel="1" x14ac:dyDescent="0.25">
      <c r="A343" s="45" t="s">
        <v>43</v>
      </c>
      <c r="B343" s="23" t="s">
        <v>722</v>
      </c>
      <c r="C343" s="44" t="s">
        <v>116</v>
      </c>
      <c r="D343" s="16">
        <f t="shared" si="434"/>
        <v>599</v>
      </c>
      <c r="E343" s="18"/>
      <c r="F343" s="18"/>
      <c r="G343" s="18">
        <v>599</v>
      </c>
      <c r="H343" s="16">
        <f t="shared" si="435"/>
        <v>0</v>
      </c>
      <c r="I343" s="18"/>
      <c r="J343" s="18"/>
      <c r="K343" s="18"/>
      <c r="L343" s="16">
        <f t="shared" si="436"/>
        <v>0</v>
      </c>
      <c r="M343" s="18"/>
      <c r="N343" s="18"/>
      <c r="O343" s="18"/>
      <c r="P343" s="16">
        <f t="shared" si="437"/>
        <v>0</v>
      </c>
      <c r="Q343" s="18"/>
      <c r="R343" s="18"/>
      <c r="S343" s="18"/>
      <c r="T343" s="16"/>
      <c r="U343" s="18"/>
      <c r="V343" s="18"/>
      <c r="W343" s="18"/>
      <c r="X343" s="16"/>
      <c r="Y343" s="18"/>
      <c r="Z343" s="18"/>
      <c r="AA343" s="18"/>
      <c r="AB343" s="62"/>
      <c r="AC343" s="81"/>
      <c r="AD343" s="81"/>
    </row>
    <row r="344" spans="1:30" s="67" customFormat="1" ht="31.5" hidden="1" collapsed="1" x14ac:dyDescent="0.25">
      <c r="A344" s="46" t="s">
        <v>255</v>
      </c>
      <c r="B344" s="14" t="s">
        <v>748</v>
      </c>
      <c r="C344" s="72"/>
      <c r="D344" s="6">
        <f>SUM(E344:G344)</f>
        <v>64818.799999999996</v>
      </c>
      <c r="E344" s="6">
        <f>E345+E349+E412+E431</f>
        <v>1180.3</v>
      </c>
      <c r="F344" s="6">
        <f>F345+F349+F412+F431</f>
        <v>3072</v>
      </c>
      <c r="G344" s="6">
        <f>G345+G349+G412</f>
        <v>60566.499999999993</v>
      </c>
      <c r="H344" s="6">
        <f>SUM(I344:K344)</f>
        <v>6448.4</v>
      </c>
      <c r="I344" s="6">
        <f>I345+I349+I412+I431</f>
        <v>0</v>
      </c>
      <c r="J344" s="6">
        <f>J345+J349+J412+J431</f>
        <v>0</v>
      </c>
      <c r="K344" s="6">
        <f>K345+K349+K412</f>
        <v>6448.4</v>
      </c>
      <c r="L344" s="6">
        <f>SUM(M344:O344)</f>
        <v>0</v>
      </c>
      <c r="M344" s="6">
        <f>M345+M349+M412+M431</f>
        <v>0</v>
      </c>
      <c r="N344" s="6">
        <f>N345+N349+N412+N431</f>
        <v>0</v>
      </c>
      <c r="O344" s="6">
        <f>O345+O349+O412</f>
        <v>0</v>
      </c>
      <c r="P344" s="6">
        <f>SUM(Q344:S344)</f>
        <v>0</v>
      </c>
      <c r="Q344" s="6">
        <f>Q345+Q349+Q412+Q431</f>
        <v>0</v>
      </c>
      <c r="R344" s="6">
        <f>R345+R349+R412+R431</f>
        <v>0</v>
      </c>
      <c r="S344" s="6">
        <f>S345+S349+S412</f>
        <v>0</v>
      </c>
      <c r="T344" s="6">
        <f>SUM(U344:W344)</f>
        <v>0</v>
      </c>
      <c r="U344" s="6">
        <f>U345+U349+U412+U431</f>
        <v>0</v>
      </c>
      <c r="V344" s="6">
        <f>V345+V349+V412+V431</f>
        <v>0</v>
      </c>
      <c r="W344" s="6">
        <f>W345+W349+W412</f>
        <v>0</v>
      </c>
      <c r="X344" s="6">
        <f>SUM(Y344:AA344)</f>
        <v>0</v>
      </c>
      <c r="Y344" s="6">
        <f>Y345+Y349+Y412+Y431</f>
        <v>0</v>
      </c>
      <c r="Z344" s="6">
        <f>Z345+Z349+Z412+Z431</f>
        <v>0</v>
      </c>
      <c r="AA344" s="6">
        <f>AA345+AA349+AA412</f>
        <v>0</v>
      </c>
      <c r="AB344" s="64"/>
      <c r="AC344" s="83"/>
      <c r="AD344" s="83"/>
    </row>
    <row r="345" spans="1:30" s="22" customFormat="1" ht="31.5" hidden="1" outlineLevel="1" x14ac:dyDescent="0.25">
      <c r="A345" s="45" t="s">
        <v>32</v>
      </c>
      <c r="B345" s="19" t="s">
        <v>581</v>
      </c>
      <c r="C345" s="40"/>
      <c r="D345" s="16">
        <f>SUM(E345:G345)</f>
        <v>2554</v>
      </c>
      <c r="E345" s="17">
        <f>SUM(E346:E348)</f>
        <v>994.2</v>
      </c>
      <c r="F345" s="17">
        <f t="shared" ref="F345:G345" si="450">SUM(F346:F348)</f>
        <v>1559.8</v>
      </c>
      <c r="G345" s="17">
        <f t="shared" si="450"/>
        <v>0</v>
      </c>
      <c r="H345" s="16">
        <f>SUM(I345:K345)</f>
        <v>0</v>
      </c>
      <c r="I345" s="17">
        <f>SUM(I346:I348)</f>
        <v>0</v>
      </c>
      <c r="J345" s="17">
        <f t="shared" ref="J345:K345" si="451">SUM(J346:J348)</f>
        <v>0</v>
      </c>
      <c r="K345" s="17">
        <f t="shared" si="451"/>
        <v>0</v>
      </c>
      <c r="L345" s="16">
        <f>SUM(M345:O345)</f>
        <v>0</v>
      </c>
      <c r="M345" s="17">
        <f>SUM(M346:M348)</f>
        <v>0</v>
      </c>
      <c r="N345" s="17">
        <f t="shared" ref="N345:O345" si="452">SUM(N346:N348)</f>
        <v>0</v>
      </c>
      <c r="O345" s="17">
        <f t="shared" si="452"/>
        <v>0</v>
      </c>
      <c r="P345" s="16">
        <f>SUM(Q345:S345)</f>
        <v>0</v>
      </c>
      <c r="Q345" s="17">
        <f>SUM(Q346:Q348)</f>
        <v>0</v>
      </c>
      <c r="R345" s="17">
        <f t="shared" ref="R345:S345" si="453">SUM(R346:R348)</f>
        <v>0</v>
      </c>
      <c r="S345" s="17">
        <f t="shared" si="453"/>
        <v>0</v>
      </c>
      <c r="T345" s="16">
        <f>SUM(U345:W345)</f>
        <v>0</v>
      </c>
      <c r="U345" s="17">
        <f>SUM(U346:U348)</f>
        <v>0</v>
      </c>
      <c r="V345" s="17">
        <f t="shared" ref="V345:W345" si="454">SUM(V346:V348)</f>
        <v>0</v>
      </c>
      <c r="W345" s="17">
        <f t="shared" si="454"/>
        <v>0</v>
      </c>
      <c r="X345" s="16">
        <f>SUM(Y345:AA345)</f>
        <v>0</v>
      </c>
      <c r="Y345" s="17">
        <f>SUM(Y346:Y348)</f>
        <v>0</v>
      </c>
      <c r="Z345" s="17">
        <f t="shared" ref="Z345:AA345" si="455">SUM(Z346:Z348)</f>
        <v>0</v>
      </c>
      <c r="AA345" s="17">
        <f t="shared" si="455"/>
        <v>0</v>
      </c>
      <c r="AB345" s="62"/>
      <c r="AC345" s="81"/>
      <c r="AD345" s="81"/>
    </row>
    <row r="346" spans="1:30" s="22" customFormat="1" ht="47.25" hidden="1" outlineLevel="1" x14ac:dyDescent="0.25">
      <c r="A346" s="45" t="s">
        <v>48</v>
      </c>
      <c r="B346" s="25" t="s">
        <v>756</v>
      </c>
      <c r="C346" s="44" t="s">
        <v>759</v>
      </c>
      <c r="D346" s="16">
        <f t="shared" ref="D346:D433" si="456">SUM(E346:G346)</f>
        <v>0</v>
      </c>
      <c r="E346" s="18"/>
      <c r="F346" s="18"/>
      <c r="G346" s="18"/>
      <c r="H346" s="16">
        <f t="shared" ref="H346:H429" si="457">SUM(I346:K346)</f>
        <v>0</v>
      </c>
      <c r="I346" s="18"/>
      <c r="J346" s="18"/>
      <c r="K346" s="18"/>
      <c r="L346" s="16">
        <f t="shared" ref="L346:L429" si="458">SUM(M346:O346)</f>
        <v>0</v>
      </c>
      <c r="M346" s="18"/>
      <c r="N346" s="18"/>
      <c r="O346" s="18"/>
      <c r="P346" s="16">
        <f t="shared" ref="P346" si="459">SUM(Q346:S346)</f>
        <v>0</v>
      </c>
      <c r="Q346" s="18"/>
      <c r="R346" s="18"/>
      <c r="S346" s="18"/>
      <c r="T346" s="16">
        <f t="shared" ref="T346" si="460">SUM(U346:W346)</f>
        <v>0</v>
      </c>
      <c r="U346" s="18"/>
      <c r="V346" s="18"/>
      <c r="W346" s="18"/>
      <c r="X346" s="16">
        <f t="shared" ref="X346" si="461">SUM(Y346:AA346)</f>
        <v>0</v>
      </c>
      <c r="Y346" s="18"/>
      <c r="Z346" s="18"/>
      <c r="AA346" s="18"/>
      <c r="AB346" s="62"/>
      <c r="AC346" s="81"/>
      <c r="AD346" s="81"/>
    </row>
    <row r="347" spans="1:30" s="22" customFormat="1" ht="63" hidden="1" outlineLevel="1" x14ac:dyDescent="0.25">
      <c r="A347" s="45" t="s">
        <v>504</v>
      </c>
      <c r="B347" s="25" t="s">
        <v>757</v>
      </c>
      <c r="C347" s="44" t="s">
        <v>759</v>
      </c>
      <c r="D347" s="16">
        <f t="shared" si="456"/>
        <v>0</v>
      </c>
      <c r="E347" s="18"/>
      <c r="F347" s="18"/>
      <c r="G347" s="18"/>
      <c r="H347" s="16">
        <f t="shared" si="457"/>
        <v>0</v>
      </c>
      <c r="I347" s="18"/>
      <c r="J347" s="18"/>
      <c r="K347" s="18"/>
      <c r="L347" s="16">
        <v>0</v>
      </c>
      <c r="M347" s="18"/>
      <c r="N347" s="18"/>
      <c r="O347" s="18"/>
      <c r="P347" s="16">
        <v>0</v>
      </c>
      <c r="Q347" s="18"/>
      <c r="R347" s="18"/>
      <c r="S347" s="18"/>
      <c r="T347" s="16">
        <v>0</v>
      </c>
      <c r="U347" s="18"/>
      <c r="V347" s="18"/>
      <c r="W347" s="18"/>
      <c r="X347" s="16">
        <v>0</v>
      </c>
      <c r="Y347" s="18"/>
      <c r="Z347" s="18"/>
      <c r="AA347" s="18"/>
      <c r="AB347" s="62"/>
      <c r="AC347" s="81"/>
      <c r="AD347" s="81"/>
    </row>
    <row r="348" spans="1:30" s="22" customFormat="1" ht="31.5" hidden="1" outlineLevel="1" x14ac:dyDescent="0.25">
      <c r="A348" s="45" t="s">
        <v>505</v>
      </c>
      <c r="B348" s="25" t="s">
        <v>758</v>
      </c>
      <c r="C348" s="44" t="s">
        <v>759</v>
      </c>
      <c r="D348" s="16">
        <f t="shared" si="456"/>
        <v>2554</v>
      </c>
      <c r="E348" s="18">
        <v>994.2</v>
      </c>
      <c r="F348" s="18">
        <v>1559.8</v>
      </c>
      <c r="G348" s="18"/>
      <c r="H348" s="16">
        <f t="shared" si="457"/>
        <v>0</v>
      </c>
      <c r="I348" s="18"/>
      <c r="J348" s="18"/>
      <c r="K348" s="18"/>
      <c r="L348" s="16">
        <v>0</v>
      </c>
      <c r="M348" s="18"/>
      <c r="N348" s="18"/>
      <c r="O348" s="18"/>
      <c r="P348" s="16">
        <v>0</v>
      </c>
      <c r="Q348" s="18"/>
      <c r="R348" s="18"/>
      <c r="S348" s="18"/>
      <c r="T348" s="16">
        <v>0</v>
      </c>
      <c r="U348" s="18"/>
      <c r="V348" s="18"/>
      <c r="W348" s="18"/>
      <c r="X348" s="16">
        <v>0</v>
      </c>
      <c r="Y348" s="18"/>
      <c r="Z348" s="18"/>
      <c r="AA348" s="18"/>
      <c r="AB348" s="62"/>
      <c r="AC348" s="81"/>
      <c r="AD348" s="81"/>
    </row>
    <row r="349" spans="1:30" s="22" customFormat="1" ht="31.5" hidden="1" outlineLevel="1" x14ac:dyDescent="0.25">
      <c r="A349" s="45" t="s">
        <v>33</v>
      </c>
      <c r="B349" s="19" t="s">
        <v>582</v>
      </c>
      <c r="C349" s="40"/>
      <c r="D349" s="16">
        <f>SUM(E349:G349)</f>
        <v>48997.399999999994</v>
      </c>
      <c r="E349" s="17">
        <f>SUM(E350:E411)</f>
        <v>0</v>
      </c>
      <c r="F349" s="17">
        <f>SUM(F350:F411)</f>
        <v>0</v>
      </c>
      <c r="G349" s="17">
        <f>SUM(G350:G411)</f>
        <v>48997.399999999994</v>
      </c>
      <c r="H349" s="16">
        <f>SUM(I349:K349)</f>
        <v>6448.4</v>
      </c>
      <c r="I349" s="17">
        <f>SUM(I350:I411)</f>
        <v>0</v>
      </c>
      <c r="J349" s="17">
        <f>SUM(J350:J411)</f>
        <v>0</v>
      </c>
      <c r="K349" s="17">
        <f>SUM(K350:K411)</f>
        <v>6448.4</v>
      </c>
      <c r="L349" s="16">
        <f>SUM(M349:O349)</f>
        <v>0</v>
      </c>
      <c r="M349" s="17">
        <f>SUM(M350:M411)</f>
        <v>0</v>
      </c>
      <c r="N349" s="17">
        <f>SUM(N350:N411)</f>
        <v>0</v>
      </c>
      <c r="O349" s="17">
        <f>SUM(O350:O411)</f>
        <v>0</v>
      </c>
      <c r="P349" s="16">
        <f>SUM(Q349:S349)</f>
        <v>0</v>
      </c>
      <c r="Q349" s="17">
        <f>SUM(Q350:Q411)</f>
        <v>0</v>
      </c>
      <c r="R349" s="17">
        <f>SUM(R350:R411)</f>
        <v>0</v>
      </c>
      <c r="S349" s="17">
        <f>SUM(S350:S411)</f>
        <v>0</v>
      </c>
      <c r="T349" s="16">
        <f>SUM(U349:W349)</f>
        <v>0</v>
      </c>
      <c r="U349" s="17">
        <f>SUM(U350:U411)</f>
        <v>0</v>
      </c>
      <c r="V349" s="17">
        <f>SUM(V350:V411)</f>
        <v>0</v>
      </c>
      <c r="W349" s="17">
        <f>SUM(W350:W411)</f>
        <v>0</v>
      </c>
      <c r="X349" s="16">
        <f>SUM(Y349:AA349)</f>
        <v>0</v>
      </c>
      <c r="Y349" s="17">
        <f>SUM(Y350:Y411)</f>
        <v>0</v>
      </c>
      <c r="Z349" s="17">
        <f>SUM(Z350:Z411)</f>
        <v>0</v>
      </c>
      <c r="AA349" s="17">
        <f>SUM(AA350:AA411)</f>
        <v>0</v>
      </c>
      <c r="AB349" s="62"/>
      <c r="AC349" s="81"/>
      <c r="AD349" s="81"/>
    </row>
    <row r="350" spans="1:30" s="22" customFormat="1" ht="31.5" hidden="1" outlineLevel="1" x14ac:dyDescent="0.25">
      <c r="A350" s="45" t="s">
        <v>267</v>
      </c>
      <c r="B350" s="25" t="s">
        <v>767</v>
      </c>
      <c r="C350" s="44" t="s">
        <v>117</v>
      </c>
      <c r="D350" s="16">
        <f t="shared" si="456"/>
        <v>0</v>
      </c>
      <c r="E350" s="18"/>
      <c r="F350" s="18"/>
      <c r="G350" s="18"/>
      <c r="H350" s="16">
        <f t="shared" si="457"/>
        <v>0</v>
      </c>
      <c r="I350" s="18"/>
      <c r="J350" s="18"/>
      <c r="K350" s="18"/>
      <c r="L350" s="16">
        <f t="shared" si="458"/>
        <v>0</v>
      </c>
      <c r="M350" s="18"/>
      <c r="N350" s="18"/>
      <c r="O350" s="18"/>
      <c r="P350" s="16">
        <f t="shared" ref="P350:P351" si="462">SUM(Q350:S350)</f>
        <v>0</v>
      </c>
      <c r="Q350" s="18"/>
      <c r="R350" s="18"/>
      <c r="S350" s="18"/>
      <c r="T350" s="16">
        <f t="shared" ref="T350:T351" si="463">SUM(U350:W350)</f>
        <v>0</v>
      </c>
      <c r="U350" s="18"/>
      <c r="V350" s="18"/>
      <c r="W350" s="18"/>
      <c r="X350" s="16">
        <f t="shared" ref="X350:X351" si="464">SUM(Y350:AA350)</f>
        <v>0</v>
      </c>
      <c r="Y350" s="18"/>
      <c r="Z350" s="18"/>
      <c r="AA350" s="18"/>
      <c r="AB350" s="62"/>
      <c r="AC350" s="81"/>
      <c r="AD350" s="81"/>
    </row>
    <row r="351" spans="1:30" s="22" customFormat="1" hidden="1" outlineLevel="1" x14ac:dyDescent="0.25">
      <c r="A351" s="45" t="s">
        <v>268</v>
      </c>
      <c r="B351" s="25" t="s">
        <v>768</v>
      </c>
      <c r="C351" s="44" t="s">
        <v>769</v>
      </c>
      <c r="D351" s="16">
        <f t="shared" si="456"/>
        <v>0</v>
      </c>
      <c r="E351" s="18"/>
      <c r="F351" s="18"/>
      <c r="G351" s="18"/>
      <c r="H351" s="16">
        <f t="shared" si="457"/>
        <v>0</v>
      </c>
      <c r="I351" s="18"/>
      <c r="J351" s="18"/>
      <c r="K351" s="18"/>
      <c r="L351" s="16">
        <f t="shared" si="458"/>
        <v>0</v>
      </c>
      <c r="M351" s="18"/>
      <c r="N351" s="18"/>
      <c r="O351" s="18"/>
      <c r="P351" s="16">
        <f t="shared" si="462"/>
        <v>0</v>
      </c>
      <c r="Q351" s="18"/>
      <c r="R351" s="18"/>
      <c r="S351" s="18"/>
      <c r="T351" s="16">
        <f t="shared" si="463"/>
        <v>0</v>
      </c>
      <c r="U351" s="18"/>
      <c r="V351" s="18"/>
      <c r="W351" s="18"/>
      <c r="X351" s="16">
        <f t="shared" si="464"/>
        <v>0</v>
      </c>
      <c r="Y351" s="18"/>
      <c r="Z351" s="18"/>
      <c r="AA351" s="18"/>
      <c r="AB351" s="62"/>
      <c r="AC351" s="81"/>
      <c r="AD351" s="81"/>
    </row>
    <row r="352" spans="1:30" s="22" customFormat="1" hidden="1" outlineLevel="1" x14ac:dyDescent="0.25">
      <c r="A352" s="45" t="s">
        <v>760</v>
      </c>
      <c r="B352" s="25" t="s">
        <v>770</v>
      </c>
      <c r="C352" s="44" t="s">
        <v>121</v>
      </c>
      <c r="D352" s="16">
        <f t="shared" si="456"/>
        <v>0</v>
      </c>
      <c r="E352" s="18"/>
      <c r="F352" s="18"/>
      <c r="G352" s="18"/>
      <c r="H352" s="16">
        <f t="shared" si="457"/>
        <v>0</v>
      </c>
      <c r="I352" s="18"/>
      <c r="J352" s="18"/>
      <c r="K352" s="18"/>
      <c r="L352" s="16">
        <f>SUM(M352:O352)</f>
        <v>0</v>
      </c>
      <c r="M352" s="18"/>
      <c r="N352" s="18"/>
      <c r="O352" s="18"/>
      <c r="P352" s="16">
        <f>SUM(Q352:S352)</f>
        <v>0</v>
      </c>
      <c r="Q352" s="18"/>
      <c r="R352" s="18"/>
      <c r="S352" s="18"/>
      <c r="T352" s="16">
        <f>SUM(U352:W352)</f>
        <v>0</v>
      </c>
      <c r="U352" s="18"/>
      <c r="V352" s="18"/>
      <c r="W352" s="18"/>
      <c r="X352" s="16">
        <f>SUM(Y352:AA352)</f>
        <v>0</v>
      </c>
      <c r="Y352" s="18"/>
      <c r="Z352" s="18"/>
      <c r="AA352" s="18"/>
      <c r="AB352" s="62"/>
      <c r="AC352" s="81"/>
      <c r="AD352" s="81"/>
    </row>
    <row r="353" spans="1:30" s="22" customFormat="1" hidden="1" outlineLevel="1" x14ac:dyDescent="0.25">
      <c r="A353" s="45" t="s">
        <v>761</v>
      </c>
      <c r="B353" s="25" t="s">
        <v>771</v>
      </c>
      <c r="C353" s="44" t="s">
        <v>124</v>
      </c>
      <c r="D353" s="16">
        <f t="shared" si="456"/>
        <v>0</v>
      </c>
      <c r="E353" s="18"/>
      <c r="F353" s="18"/>
      <c r="G353" s="18"/>
      <c r="H353" s="16">
        <f t="shared" si="457"/>
        <v>0</v>
      </c>
      <c r="I353" s="18"/>
      <c r="J353" s="18"/>
      <c r="K353" s="18"/>
      <c r="L353" s="16">
        <f t="shared" si="458"/>
        <v>0</v>
      </c>
      <c r="M353" s="18"/>
      <c r="N353" s="18"/>
      <c r="O353" s="18"/>
      <c r="P353" s="16">
        <f t="shared" ref="P353:P368" si="465">SUM(Q353:S353)</f>
        <v>0</v>
      </c>
      <c r="Q353" s="18"/>
      <c r="R353" s="18"/>
      <c r="S353" s="18"/>
      <c r="T353" s="16">
        <f t="shared" ref="T353:T368" si="466">SUM(U353:W353)</f>
        <v>0</v>
      </c>
      <c r="U353" s="18"/>
      <c r="V353" s="18"/>
      <c r="W353" s="18"/>
      <c r="X353" s="16">
        <f t="shared" ref="X353:X368" si="467">SUM(Y353:AA353)</f>
        <v>0</v>
      </c>
      <c r="Y353" s="18"/>
      <c r="Z353" s="18"/>
      <c r="AA353" s="18"/>
      <c r="AB353" s="62"/>
      <c r="AC353" s="81"/>
      <c r="AD353" s="81"/>
    </row>
    <row r="354" spans="1:30" s="22" customFormat="1" hidden="1" outlineLevel="1" x14ac:dyDescent="0.25">
      <c r="A354" s="45" t="s">
        <v>762</v>
      </c>
      <c r="B354" s="25" t="s">
        <v>772</v>
      </c>
      <c r="C354" s="44" t="s">
        <v>27</v>
      </c>
      <c r="D354" s="16">
        <f t="shared" si="456"/>
        <v>2000</v>
      </c>
      <c r="E354" s="18"/>
      <c r="F354" s="18"/>
      <c r="G354" s="18">
        <v>2000</v>
      </c>
      <c r="H354" s="16">
        <f t="shared" si="457"/>
        <v>0</v>
      </c>
      <c r="I354" s="18"/>
      <c r="J354" s="18"/>
      <c r="K354" s="18"/>
      <c r="L354" s="16">
        <f t="shared" si="458"/>
        <v>0</v>
      </c>
      <c r="M354" s="18"/>
      <c r="N354" s="18"/>
      <c r="O354" s="18"/>
      <c r="P354" s="16">
        <f t="shared" si="465"/>
        <v>0</v>
      </c>
      <c r="Q354" s="18"/>
      <c r="R354" s="18"/>
      <c r="S354" s="18"/>
      <c r="T354" s="16">
        <f t="shared" si="466"/>
        <v>0</v>
      </c>
      <c r="U354" s="18"/>
      <c r="V354" s="18"/>
      <c r="W354" s="18"/>
      <c r="X354" s="16">
        <f t="shared" si="467"/>
        <v>0</v>
      </c>
      <c r="Y354" s="18"/>
      <c r="Z354" s="18"/>
      <c r="AA354" s="18"/>
      <c r="AB354" s="62"/>
      <c r="AC354" s="81"/>
      <c r="AD354" s="81"/>
    </row>
    <row r="355" spans="1:30" s="22" customFormat="1" hidden="1" outlineLevel="1" x14ac:dyDescent="0.25">
      <c r="A355" s="45" t="s">
        <v>763</v>
      </c>
      <c r="B355" s="25" t="s">
        <v>773</v>
      </c>
      <c r="C355" s="44" t="s">
        <v>119</v>
      </c>
      <c r="D355" s="16">
        <f t="shared" si="456"/>
        <v>0</v>
      </c>
      <c r="E355" s="18">
        <f>E356+E357</f>
        <v>0</v>
      </c>
      <c r="F355" s="18">
        <f>F356+F357</f>
        <v>0</v>
      </c>
      <c r="G355" s="18">
        <f>G356+G357</f>
        <v>0</v>
      </c>
      <c r="H355" s="16">
        <f t="shared" si="457"/>
        <v>0</v>
      </c>
      <c r="I355" s="18">
        <f>I356+I357</f>
        <v>0</v>
      </c>
      <c r="J355" s="18">
        <f t="shared" ref="J355:K355" si="468">J356+J357</f>
        <v>0</v>
      </c>
      <c r="K355" s="18">
        <f t="shared" si="468"/>
        <v>0</v>
      </c>
      <c r="L355" s="16">
        <f t="shared" si="458"/>
        <v>0</v>
      </c>
      <c r="M355" s="18">
        <f t="shared" ref="M355:O355" si="469">M356+M357</f>
        <v>0</v>
      </c>
      <c r="N355" s="18">
        <f t="shared" si="469"/>
        <v>0</v>
      </c>
      <c r="O355" s="18">
        <f t="shared" si="469"/>
        <v>0</v>
      </c>
      <c r="P355" s="16">
        <f t="shared" si="465"/>
        <v>0</v>
      </c>
      <c r="Q355" s="18">
        <f t="shared" ref="Q355" si="470">Q356+Q357</f>
        <v>0</v>
      </c>
      <c r="R355" s="18">
        <f t="shared" ref="R355" si="471">R356+R357</f>
        <v>0</v>
      </c>
      <c r="S355" s="18">
        <f t="shared" ref="S355" si="472">S356+S357</f>
        <v>0</v>
      </c>
      <c r="T355" s="16">
        <f t="shared" si="466"/>
        <v>0</v>
      </c>
      <c r="U355" s="18">
        <f t="shared" ref="U355" si="473">U356+U357</f>
        <v>0</v>
      </c>
      <c r="V355" s="18">
        <f t="shared" ref="V355" si="474">V356+V357</f>
        <v>0</v>
      </c>
      <c r="W355" s="18">
        <f t="shared" ref="W355" si="475">W356+W357</f>
        <v>0</v>
      </c>
      <c r="X355" s="16">
        <f t="shared" si="467"/>
        <v>0</v>
      </c>
      <c r="Y355" s="18">
        <f t="shared" ref="Y355" si="476">Y356+Y357</f>
        <v>0</v>
      </c>
      <c r="Z355" s="18">
        <f t="shared" ref="Z355" si="477">Z356+Z357</f>
        <v>0</v>
      </c>
      <c r="AA355" s="18">
        <f t="shared" ref="AA355" si="478">AA356+AA357</f>
        <v>0</v>
      </c>
      <c r="AB355" s="62"/>
      <c r="AC355" s="81"/>
      <c r="AD355" s="81"/>
    </row>
    <row r="356" spans="1:30" s="22" customFormat="1" ht="31.5" hidden="1" outlineLevel="1" x14ac:dyDescent="0.25">
      <c r="A356" s="45" t="s">
        <v>774</v>
      </c>
      <c r="B356" s="25" t="s">
        <v>775</v>
      </c>
      <c r="C356" s="44" t="s">
        <v>119</v>
      </c>
      <c r="D356" s="16">
        <f t="shared" si="456"/>
        <v>0</v>
      </c>
      <c r="E356" s="18"/>
      <c r="F356" s="18"/>
      <c r="G356" s="18"/>
      <c r="H356" s="16">
        <f t="shared" si="457"/>
        <v>0</v>
      </c>
      <c r="I356" s="18"/>
      <c r="J356" s="18"/>
      <c r="K356" s="18"/>
      <c r="L356" s="16">
        <f t="shared" si="458"/>
        <v>0</v>
      </c>
      <c r="M356" s="18"/>
      <c r="N356" s="18"/>
      <c r="O356" s="18"/>
      <c r="P356" s="16">
        <f t="shared" si="465"/>
        <v>0</v>
      </c>
      <c r="Q356" s="18"/>
      <c r="R356" s="18"/>
      <c r="S356" s="18"/>
      <c r="T356" s="16">
        <f t="shared" si="466"/>
        <v>0</v>
      </c>
      <c r="U356" s="18"/>
      <c r="V356" s="18"/>
      <c r="W356" s="18"/>
      <c r="X356" s="16">
        <f t="shared" si="467"/>
        <v>0</v>
      </c>
      <c r="Y356" s="18"/>
      <c r="Z356" s="18"/>
      <c r="AA356" s="18"/>
      <c r="AB356" s="62"/>
      <c r="AC356" s="81"/>
      <c r="AD356" s="81"/>
    </row>
    <row r="357" spans="1:30" s="22" customFormat="1" ht="31.5" hidden="1" outlineLevel="1" x14ac:dyDescent="0.25">
      <c r="A357" s="45" t="s">
        <v>776</v>
      </c>
      <c r="B357" s="25" t="s">
        <v>777</v>
      </c>
      <c r="C357" s="44" t="s">
        <v>119</v>
      </c>
      <c r="D357" s="16">
        <f t="shared" si="456"/>
        <v>0</v>
      </c>
      <c r="E357" s="18"/>
      <c r="F357" s="18"/>
      <c r="G357" s="18"/>
      <c r="H357" s="16">
        <f t="shared" si="457"/>
        <v>0</v>
      </c>
      <c r="I357" s="18"/>
      <c r="J357" s="18"/>
      <c r="K357" s="18"/>
      <c r="L357" s="16">
        <f t="shared" si="458"/>
        <v>0</v>
      </c>
      <c r="M357" s="18"/>
      <c r="N357" s="18"/>
      <c r="O357" s="18"/>
      <c r="P357" s="16">
        <f t="shared" si="465"/>
        <v>0</v>
      </c>
      <c r="Q357" s="18"/>
      <c r="R357" s="18"/>
      <c r="S357" s="18"/>
      <c r="T357" s="16">
        <f t="shared" si="466"/>
        <v>0</v>
      </c>
      <c r="U357" s="18"/>
      <c r="V357" s="18"/>
      <c r="W357" s="18"/>
      <c r="X357" s="16">
        <f t="shared" si="467"/>
        <v>0</v>
      </c>
      <c r="Y357" s="18"/>
      <c r="Z357" s="18"/>
      <c r="AA357" s="18"/>
      <c r="AB357" s="62"/>
      <c r="AC357" s="81"/>
      <c r="AD357" s="81"/>
    </row>
    <row r="358" spans="1:30" s="22" customFormat="1" hidden="1" outlineLevel="1" x14ac:dyDescent="0.25">
      <c r="A358" s="45" t="s">
        <v>764</v>
      </c>
      <c r="B358" s="25" t="s">
        <v>778</v>
      </c>
      <c r="C358" s="40" t="s">
        <v>769</v>
      </c>
      <c r="D358" s="16">
        <f t="shared" si="456"/>
        <v>0</v>
      </c>
      <c r="E358" s="18"/>
      <c r="F358" s="18"/>
      <c r="G358" s="18"/>
      <c r="H358" s="16">
        <f t="shared" si="457"/>
        <v>0</v>
      </c>
      <c r="I358" s="18"/>
      <c r="J358" s="18"/>
      <c r="K358" s="18"/>
      <c r="L358" s="16">
        <f t="shared" si="458"/>
        <v>0</v>
      </c>
      <c r="M358" s="18"/>
      <c r="N358" s="18"/>
      <c r="O358" s="18"/>
      <c r="P358" s="16">
        <f t="shared" si="465"/>
        <v>0</v>
      </c>
      <c r="Q358" s="18"/>
      <c r="R358" s="18"/>
      <c r="S358" s="18"/>
      <c r="T358" s="16">
        <f t="shared" si="466"/>
        <v>0</v>
      </c>
      <c r="U358" s="18"/>
      <c r="V358" s="18"/>
      <c r="W358" s="18"/>
      <c r="X358" s="16">
        <f t="shared" si="467"/>
        <v>0</v>
      </c>
      <c r="Y358" s="18"/>
      <c r="Z358" s="18"/>
      <c r="AA358" s="18"/>
      <c r="AB358" s="62"/>
      <c r="AC358" s="81"/>
      <c r="AD358" s="81"/>
    </row>
    <row r="359" spans="1:30" s="22" customFormat="1" hidden="1" outlineLevel="1" x14ac:dyDescent="0.25">
      <c r="A359" s="45" t="s">
        <v>765</v>
      </c>
      <c r="B359" s="25" t="s">
        <v>261</v>
      </c>
      <c r="C359" s="40" t="s">
        <v>769</v>
      </c>
      <c r="D359" s="16">
        <f t="shared" si="456"/>
        <v>0</v>
      </c>
      <c r="E359" s="18"/>
      <c r="F359" s="18"/>
      <c r="G359" s="18"/>
      <c r="H359" s="16">
        <f t="shared" si="457"/>
        <v>0</v>
      </c>
      <c r="I359" s="18"/>
      <c r="J359" s="18"/>
      <c r="K359" s="18"/>
      <c r="L359" s="16">
        <f t="shared" si="458"/>
        <v>0</v>
      </c>
      <c r="M359" s="18"/>
      <c r="N359" s="18"/>
      <c r="O359" s="18"/>
      <c r="P359" s="16">
        <f t="shared" si="465"/>
        <v>0</v>
      </c>
      <c r="Q359" s="18"/>
      <c r="R359" s="18"/>
      <c r="S359" s="18"/>
      <c r="T359" s="16">
        <f t="shared" si="466"/>
        <v>0</v>
      </c>
      <c r="U359" s="18"/>
      <c r="V359" s="18"/>
      <c r="W359" s="18"/>
      <c r="X359" s="16">
        <f t="shared" si="467"/>
        <v>0</v>
      </c>
      <c r="Y359" s="18"/>
      <c r="Z359" s="18"/>
      <c r="AA359" s="18"/>
      <c r="AB359" s="62"/>
      <c r="AC359" s="81"/>
      <c r="AD359" s="81"/>
    </row>
    <row r="360" spans="1:30" s="22" customFormat="1" ht="31.5" hidden="1" outlineLevel="1" x14ac:dyDescent="0.25">
      <c r="A360" s="45" t="s">
        <v>766</v>
      </c>
      <c r="B360" s="25" t="s">
        <v>779</v>
      </c>
      <c r="C360" s="40" t="s">
        <v>120</v>
      </c>
      <c r="D360" s="16">
        <f t="shared" si="456"/>
        <v>0</v>
      </c>
      <c r="E360" s="18"/>
      <c r="F360" s="18"/>
      <c r="G360" s="18"/>
      <c r="H360" s="16">
        <f t="shared" si="457"/>
        <v>0</v>
      </c>
      <c r="I360" s="18"/>
      <c r="J360" s="18"/>
      <c r="K360" s="18"/>
      <c r="L360" s="16">
        <f t="shared" si="458"/>
        <v>0</v>
      </c>
      <c r="M360" s="18"/>
      <c r="N360" s="18"/>
      <c r="O360" s="18"/>
      <c r="P360" s="16">
        <f t="shared" si="465"/>
        <v>0</v>
      </c>
      <c r="Q360" s="18"/>
      <c r="R360" s="18"/>
      <c r="S360" s="18"/>
      <c r="T360" s="16">
        <f t="shared" si="466"/>
        <v>0</v>
      </c>
      <c r="U360" s="18"/>
      <c r="V360" s="18"/>
      <c r="W360" s="18"/>
      <c r="X360" s="16">
        <f t="shared" si="467"/>
        <v>0</v>
      </c>
      <c r="Y360" s="18"/>
      <c r="Z360" s="18"/>
      <c r="AA360" s="18"/>
      <c r="AB360" s="62"/>
      <c r="AC360" s="81"/>
      <c r="AD360" s="81"/>
    </row>
    <row r="361" spans="1:30" s="22" customFormat="1" hidden="1" outlineLevel="1" x14ac:dyDescent="0.25">
      <c r="A361" s="45" t="s">
        <v>780</v>
      </c>
      <c r="B361" s="25" t="s">
        <v>781</v>
      </c>
      <c r="C361" s="40" t="s">
        <v>120</v>
      </c>
      <c r="D361" s="16">
        <f t="shared" si="456"/>
        <v>4000</v>
      </c>
      <c r="E361" s="18"/>
      <c r="F361" s="18"/>
      <c r="G361" s="18">
        <v>4000</v>
      </c>
      <c r="H361" s="16">
        <f t="shared" si="457"/>
        <v>0</v>
      </c>
      <c r="I361" s="18"/>
      <c r="J361" s="18"/>
      <c r="K361" s="18"/>
      <c r="L361" s="16">
        <f t="shared" si="458"/>
        <v>0</v>
      </c>
      <c r="M361" s="18"/>
      <c r="N361" s="18"/>
      <c r="O361" s="18"/>
      <c r="P361" s="16">
        <f t="shared" si="465"/>
        <v>0</v>
      </c>
      <c r="Q361" s="18"/>
      <c r="R361" s="18"/>
      <c r="S361" s="18"/>
      <c r="T361" s="16">
        <f t="shared" si="466"/>
        <v>0</v>
      </c>
      <c r="U361" s="18"/>
      <c r="V361" s="18"/>
      <c r="W361" s="18"/>
      <c r="X361" s="16">
        <f t="shared" si="467"/>
        <v>0</v>
      </c>
      <c r="Y361" s="18"/>
      <c r="Z361" s="18"/>
      <c r="AA361" s="18"/>
      <c r="AB361" s="62"/>
      <c r="AC361" s="81"/>
      <c r="AD361" s="81"/>
    </row>
    <row r="362" spans="1:30" s="22" customFormat="1" hidden="1" outlineLevel="1" x14ac:dyDescent="0.25">
      <c r="A362" s="45" t="s">
        <v>782</v>
      </c>
      <c r="B362" s="25" t="s">
        <v>783</v>
      </c>
      <c r="C362" s="40" t="s">
        <v>120</v>
      </c>
      <c r="D362" s="16">
        <f t="shared" si="456"/>
        <v>0</v>
      </c>
      <c r="E362" s="18"/>
      <c r="F362" s="18"/>
      <c r="G362" s="18"/>
      <c r="H362" s="16">
        <f t="shared" si="457"/>
        <v>0</v>
      </c>
      <c r="I362" s="18"/>
      <c r="J362" s="18"/>
      <c r="K362" s="18"/>
      <c r="L362" s="16">
        <f t="shared" si="458"/>
        <v>0</v>
      </c>
      <c r="M362" s="18"/>
      <c r="N362" s="18"/>
      <c r="O362" s="18"/>
      <c r="P362" s="16">
        <f t="shared" si="465"/>
        <v>0</v>
      </c>
      <c r="Q362" s="18"/>
      <c r="R362" s="18"/>
      <c r="S362" s="18"/>
      <c r="T362" s="16">
        <f t="shared" si="466"/>
        <v>0</v>
      </c>
      <c r="U362" s="18"/>
      <c r="V362" s="18"/>
      <c r="W362" s="18"/>
      <c r="X362" s="16">
        <f t="shared" si="467"/>
        <v>0</v>
      </c>
      <c r="Y362" s="18"/>
      <c r="Z362" s="18"/>
      <c r="AA362" s="18"/>
      <c r="AB362" s="62"/>
      <c r="AC362" s="81"/>
      <c r="AD362" s="81"/>
    </row>
    <row r="363" spans="1:30" s="22" customFormat="1" ht="31.5" hidden="1" outlineLevel="1" x14ac:dyDescent="0.25">
      <c r="A363" s="45" t="s">
        <v>784</v>
      </c>
      <c r="B363" s="25" t="s">
        <v>789</v>
      </c>
      <c r="C363" s="40" t="s">
        <v>120</v>
      </c>
      <c r="D363" s="16">
        <f t="shared" si="456"/>
        <v>0</v>
      </c>
      <c r="E363" s="18"/>
      <c r="F363" s="18"/>
      <c r="G363" s="18"/>
      <c r="H363" s="16">
        <f t="shared" si="457"/>
        <v>0</v>
      </c>
      <c r="I363" s="18"/>
      <c r="J363" s="18"/>
      <c r="K363" s="18"/>
      <c r="L363" s="16">
        <f t="shared" si="458"/>
        <v>0</v>
      </c>
      <c r="M363" s="18"/>
      <c r="N363" s="18"/>
      <c r="O363" s="18"/>
      <c r="P363" s="16">
        <f t="shared" si="465"/>
        <v>0</v>
      </c>
      <c r="Q363" s="18"/>
      <c r="R363" s="18"/>
      <c r="S363" s="18"/>
      <c r="T363" s="16">
        <f t="shared" si="466"/>
        <v>0</v>
      </c>
      <c r="U363" s="18"/>
      <c r="V363" s="18"/>
      <c r="W363" s="18"/>
      <c r="X363" s="16">
        <f t="shared" si="467"/>
        <v>0</v>
      </c>
      <c r="Y363" s="18"/>
      <c r="Z363" s="18"/>
      <c r="AA363" s="18"/>
      <c r="AB363" s="62"/>
      <c r="AC363" s="81"/>
      <c r="AD363" s="81"/>
    </row>
    <row r="364" spans="1:30" s="22" customFormat="1" ht="63" hidden="1" outlineLevel="1" x14ac:dyDescent="0.25">
      <c r="A364" s="45" t="s">
        <v>785</v>
      </c>
      <c r="B364" s="25" t="s">
        <v>790</v>
      </c>
      <c r="C364" s="40" t="s">
        <v>120</v>
      </c>
      <c r="D364" s="16">
        <f t="shared" si="456"/>
        <v>0</v>
      </c>
      <c r="E364" s="18"/>
      <c r="F364" s="18"/>
      <c r="G364" s="18"/>
      <c r="H364" s="16">
        <f t="shared" si="457"/>
        <v>0</v>
      </c>
      <c r="I364" s="18"/>
      <c r="J364" s="18"/>
      <c r="K364" s="18"/>
      <c r="L364" s="16">
        <f t="shared" si="458"/>
        <v>0</v>
      </c>
      <c r="M364" s="18"/>
      <c r="N364" s="18"/>
      <c r="O364" s="18"/>
      <c r="P364" s="16">
        <f t="shared" si="465"/>
        <v>0</v>
      </c>
      <c r="Q364" s="18"/>
      <c r="R364" s="18"/>
      <c r="S364" s="18"/>
      <c r="T364" s="16">
        <f t="shared" si="466"/>
        <v>0</v>
      </c>
      <c r="U364" s="18"/>
      <c r="V364" s="18"/>
      <c r="W364" s="18"/>
      <c r="X364" s="16">
        <f t="shared" si="467"/>
        <v>0</v>
      </c>
      <c r="Y364" s="18"/>
      <c r="Z364" s="18"/>
      <c r="AA364" s="18"/>
      <c r="AB364" s="62"/>
      <c r="AC364" s="81"/>
      <c r="AD364" s="81"/>
    </row>
    <row r="365" spans="1:30" s="22" customFormat="1" hidden="1" outlineLevel="1" x14ac:dyDescent="0.25">
      <c r="A365" s="45" t="s">
        <v>786</v>
      </c>
      <c r="B365" s="25" t="s">
        <v>791</v>
      </c>
      <c r="C365" s="40" t="s">
        <v>120</v>
      </c>
      <c r="D365" s="16">
        <f t="shared" si="456"/>
        <v>0</v>
      </c>
      <c r="E365" s="18"/>
      <c r="F365" s="18"/>
      <c r="G365" s="18"/>
      <c r="H365" s="16">
        <f t="shared" si="457"/>
        <v>0</v>
      </c>
      <c r="I365" s="18"/>
      <c r="J365" s="18"/>
      <c r="K365" s="18"/>
      <c r="L365" s="16">
        <f t="shared" si="458"/>
        <v>0</v>
      </c>
      <c r="M365" s="18"/>
      <c r="N365" s="18"/>
      <c r="O365" s="18"/>
      <c r="P365" s="16">
        <f t="shared" si="465"/>
        <v>0</v>
      </c>
      <c r="Q365" s="18"/>
      <c r="R365" s="18"/>
      <c r="S365" s="18"/>
      <c r="T365" s="16">
        <f t="shared" si="466"/>
        <v>0</v>
      </c>
      <c r="U365" s="18"/>
      <c r="V365" s="18"/>
      <c r="W365" s="18"/>
      <c r="X365" s="16">
        <f t="shared" si="467"/>
        <v>0</v>
      </c>
      <c r="Y365" s="18"/>
      <c r="Z365" s="18"/>
      <c r="AA365" s="18"/>
      <c r="AB365" s="62"/>
      <c r="AC365" s="81"/>
      <c r="AD365" s="81"/>
    </row>
    <row r="366" spans="1:30" s="22" customFormat="1" ht="31.5" hidden="1" outlineLevel="1" x14ac:dyDescent="0.25">
      <c r="A366" s="45" t="s">
        <v>787</v>
      </c>
      <c r="B366" s="25" t="s">
        <v>792</v>
      </c>
      <c r="C366" s="40" t="s">
        <v>120</v>
      </c>
      <c r="D366" s="16">
        <f t="shared" si="456"/>
        <v>0</v>
      </c>
      <c r="E366" s="18"/>
      <c r="F366" s="18"/>
      <c r="G366" s="18"/>
      <c r="H366" s="16">
        <f t="shared" si="457"/>
        <v>0</v>
      </c>
      <c r="I366" s="18"/>
      <c r="J366" s="18"/>
      <c r="K366" s="18"/>
      <c r="L366" s="16">
        <f t="shared" si="458"/>
        <v>0</v>
      </c>
      <c r="M366" s="18"/>
      <c r="N366" s="18"/>
      <c r="O366" s="18"/>
      <c r="P366" s="16">
        <f t="shared" si="465"/>
        <v>0</v>
      </c>
      <c r="Q366" s="18"/>
      <c r="R366" s="18"/>
      <c r="S366" s="18"/>
      <c r="T366" s="16">
        <f t="shared" si="466"/>
        <v>0</v>
      </c>
      <c r="U366" s="18"/>
      <c r="V366" s="18"/>
      <c r="W366" s="18"/>
      <c r="X366" s="16">
        <f t="shared" si="467"/>
        <v>0</v>
      </c>
      <c r="Y366" s="18"/>
      <c r="Z366" s="18"/>
      <c r="AA366" s="18"/>
      <c r="AB366" s="62"/>
      <c r="AC366" s="81"/>
      <c r="AD366" s="81"/>
    </row>
    <row r="367" spans="1:30" s="22" customFormat="1" ht="31.5" hidden="1" outlineLevel="1" x14ac:dyDescent="0.25">
      <c r="A367" s="45" t="s">
        <v>788</v>
      </c>
      <c r="B367" s="25" t="s">
        <v>262</v>
      </c>
      <c r="C367" s="40" t="s">
        <v>120</v>
      </c>
      <c r="D367" s="16">
        <f t="shared" si="456"/>
        <v>0</v>
      </c>
      <c r="E367" s="18"/>
      <c r="F367" s="18"/>
      <c r="G367" s="18"/>
      <c r="H367" s="16">
        <f t="shared" si="457"/>
        <v>0</v>
      </c>
      <c r="I367" s="18"/>
      <c r="J367" s="18"/>
      <c r="K367" s="18"/>
      <c r="L367" s="16">
        <f t="shared" si="458"/>
        <v>0</v>
      </c>
      <c r="M367" s="18"/>
      <c r="N367" s="18"/>
      <c r="O367" s="18"/>
      <c r="P367" s="16">
        <f t="shared" si="465"/>
        <v>0</v>
      </c>
      <c r="Q367" s="18"/>
      <c r="R367" s="18"/>
      <c r="S367" s="18"/>
      <c r="T367" s="16">
        <f t="shared" si="466"/>
        <v>0</v>
      </c>
      <c r="U367" s="18"/>
      <c r="V367" s="18"/>
      <c r="W367" s="18"/>
      <c r="X367" s="16">
        <f t="shared" si="467"/>
        <v>0</v>
      </c>
      <c r="Y367" s="18"/>
      <c r="Z367" s="18"/>
      <c r="AA367" s="18"/>
      <c r="AB367" s="62"/>
      <c r="AC367" s="81"/>
      <c r="AD367" s="81"/>
    </row>
    <row r="368" spans="1:30" s="22" customFormat="1" ht="31.5" hidden="1" outlineLevel="1" x14ac:dyDescent="0.25">
      <c r="A368" s="45" t="s">
        <v>793</v>
      </c>
      <c r="B368" s="25" t="s">
        <v>798</v>
      </c>
      <c r="C368" s="40" t="s">
        <v>118</v>
      </c>
      <c r="D368" s="16">
        <f t="shared" si="456"/>
        <v>0</v>
      </c>
      <c r="E368" s="18"/>
      <c r="F368" s="18"/>
      <c r="G368" s="18"/>
      <c r="H368" s="16">
        <f t="shared" si="457"/>
        <v>0</v>
      </c>
      <c r="I368" s="18"/>
      <c r="J368" s="18"/>
      <c r="K368" s="18"/>
      <c r="L368" s="16">
        <f t="shared" si="458"/>
        <v>0</v>
      </c>
      <c r="M368" s="18"/>
      <c r="N368" s="18"/>
      <c r="O368" s="18"/>
      <c r="P368" s="16">
        <f t="shared" si="465"/>
        <v>0</v>
      </c>
      <c r="Q368" s="18"/>
      <c r="R368" s="18"/>
      <c r="S368" s="18"/>
      <c r="T368" s="16">
        <f t="shared" si="466"/>
        <v>0</v>
      </c>
      <c r="U368" s="18"/>
      <c r="V368" s="18"/>
      <c r="W368" s="18"/>
      <c r="X368" s="16">
        <f t="shared" si="467"/>
        <v>0</v>
      </c>
      <c r="Y368" s="18"/>
      <c r="Z368" s="18"/>
      <c r="AA368" s="18"/>
      <c r="AB368" s="62"/>
      <c r="AC368" s="81"/>
      <c r="AD368" s="81"/>
    </row>
    <row r="369" spans="1:30" s="22" customFormat="1" ht="47.25" hidden="1" outlineLevel="1" x14ac:dyDescent="0.25">
      <c r="A369" s="45" t="s">
        <v>794</v>
      </c>
      <c r="B369" s="25" t="s">
        <v>799</v>
      </c>
      <c r="C369" s="40" t="s">
        <v>118</v>
      </c>
      <c r="D369" s="16">
        <f t="shared" si="456"/>
        <v>0</v>
      </c>
      <c r="E369" s="18"/>
      <c r="F369" s="18"/>
      <c r="G369" s="18"/>
      <c r="H369" s="16">
        <f t="shared" si="457"/>
        <v>0</v>
      </c>
      <c r="I369" s="18"/>
      <c r="J369" s="18"/>
      <c r="K369" s="18"/>
      <c r="L369" s="16">
        <f>SUM(M369:O369)</f>
        <v>0</v>
      </c>
      <c r="M369" s="18"/>
      <c r="N369" s="18"/>
      <c r="O369" s="18"/>
      <c r="P369" s="16">
        <f>SUM(Q369:S369)</f>
        <v>0</v>
      </c>
      <c r="Q369" s="18"/>
      <c r="R369" s="18"/>
      <c r="S369" s="18"/>
      <c r="T369" s="16">
        <f>SUM(U369:W369)</f>
        <v>0</v>
      </c>
      <c r="U369" s="18"/>
      <c r="V369" s="18"/>
      <c r="W369" s="18"/>
      <c r="X369" s="16">
        <f>SUM(Y369:AA369)</f>
        <v>0</v>
      </c>
      <c r="Y369" s="18"/>
      <c r="Z369" s="18"/>
      <c r="AA369" s="18"/>
      <c r="AB369" s="62"/>
      <c r="AC369" s="81"/>
      <c r="AD369" s="81"/>
    </row>
    <row r="370" spans="1:30" s="22" customFormat="1" ht="31.5" hidden="1" outlineLevel="1" x14ac:dyDescent="0.25">
      <c r="A370" s="45" t="s">
        <v>795</v>
      </c>
      <c r="B370" s="25" t="s">
        <v>800</v>
      </c>
      <c r="C370" s="40" t="s">
        <v>118</v>
      </c>
      <c r="D370" s="16">
        <f t="shared" si="456"/>
        <v>0</v>
      </c>
      <c r="E370" s="18"/>
      <c r="F370" s="18"/>
      <c r="G370" s="18"/>
      <c r="H370" s="16">
        <f t="shared" si="457"/>
        <v>0</v>
      </c>
      <c r="I370" s="18"/>
      <c r="J370" s="18"/>
      <c r="K370" s="18"/>
      <c r="L370" s="16">
        <f t="shared" si="458"/>
        <v>0</v>
      </c>
      <c r="M370" s="18"/>
      <c r="N370" s="18"/>
      <c r="O370" s="18"/>
      <c r="P370" s="16">
        <f t="shared" ref="P370:P411" si="479">SUM(Q370:S370)</f>
        <v>0</v>
      </c>
      <c r="Q370" s="18"/>
      <c r="R370" s="18"/>
      <c r="S370" s="18"/>
      <c r="T370" s="16">
        <f t="shared" ref="T370:T411" si="480">SUM(U370:W370)</f>
        <v>0</v>
      </c>
      <c r="U370" s="18"/>
      <c r="V370" s="18"/>
      <c r="W370" s="18"/>
      <c r="X370" s="16">
        <f t="shared" ref="X370:X411" si="481">SUM(Y370:AA370)</f>
        <v>0</v>
      </c>
      <c r="Y370" s="18"/>
      <c r="Z370" s="18"/>
      <c r="AA370" s="18"/>
      <c r="AB370" s="62"/>
      <c r="AC370" s="81"/>
      <c r="AD370" s="81"/>
    </row>
    <row r="371" spans="1:30" s="22" customFormat="1" ht="31.5" hidden="1" outlineLevel="1" x14ac:dyDescent="0.25">
      <c r="A371" s="45" t="s">
        <v>796</v>
      </c>
      <c r="B371" s="25" t="s">
        <v>801</v>
      </c>
      <c r="C371" s="40" t="s">
        <v>118</v>
      </c>
      <c r="D371" s="16">
        <f t="shared" si="456"/>
        <v>0</v>
      </c>
      <c r="E371" s="18"/>
      <c r="F371" s="18"/>
      <c r="G371" s="18"/>
      <c r="H371" s="16">
        <f t="shared" si="457"/>
        <v>0</v>
      </c>
      <c r="I371" s="18"/>
      <c r="J371" s="18"/>
      <c r="K371" s="18"/>
      <c r="L371" s="16">
        <f t="shared" si="458"/>
        <v>0</v>
      </c>
      <c r="M371" s="18"/>
      <c r="N371" s="18"/>
      <c r="O371" s="18"/>
      <c r="P371" s="16">
        <f t="shared" si="479"/>
        <v>0</v>
      </c>
      <c r="Q371" s="18"/>
      <c r="R371" s="18"/>
      <c r="S371" s="18"/>
      <c r="T371" s="16">
        <f t="shared" si="480"/>
        <v>0</v>
      </c>
      <c r="U371" s="18"/>
      <c r="V371" s="18"/>
      <c r="W371" s="18"/>
      <c r="X371" s="16">
        <f t="shared" si="481"/>
        <v>0</v>
      </c>
      <c r="Y371" s="18"/>
      <c r="Z371" s="18"/>
      <c r="AA371" s="18"/>
      <c r="AB371" s="62"/>
      <c r="AC371" s="81"/>
      <c r="AD371" s="81"/>
    </row>
    <row r="372" spans="1:30" s="22" customFormat="1" hidden="1" outlineLevel="1" x14ac:dyDescent="0.25">
      <c r="A372" s="125" t="s">
        <v>797</v>
      </c>
      <c r="B372" s="118" t="s">
        <v>808</v>
      </c>
      <c r="C372" s="40" t="s">
        <v>809</v>
      </c>
      <c r="D372" s="16">
        <f t="shared" si="456"/>
        <v>0</v>
      </c>
      <c r="E372" s="18"/>
      <c r="F372" s="18"/>
      <c r="G372" s="18"/>
      <c r="H372" s="16">
        <f t="shared" si="457"/>
        <v>0</v>
      </c>
      <c r="I372" s="18"/>
      <c r="J372" s="18"/>
      <c r="K372" s="18"/>
      <c r="L372" s="16">
        <f t="shared" si="458"/>
        <v>0</v>
      </c>
      <c r="M372" s="18"/>
      <c r="N372" s="18"/>
      <c r="O372" s="18"/>
      <c r="P372" s="16">
        <f t="shared" si="479"/>
        <v>0</v>
      </c>
      <c r="Q372" s="18"/>
      <c r="R372" s="18"/>
      <c r="S372" s="18"/>
      <c r="T372" s="16">
        <f t="shared" si="480"/>
        <v>0</v>
      </c>
      <c r="U372" s="18"/>
      <c r="V372" s="18"/>
      <c r="W372" s="18"/>
      <c r="X372" s="16">
        <f t="shared" si="481"/>
        <v>0</v>
      </c>
      <c r="Y372" s="18"/>
      <c r="Z372" s="18"/>
      <c r="AA372" s="18"/>
      <c r="AB372" s="62"/>
      <c r="AC372" s="81"/>
      <c r="AD372" s="81"/>
    </row>
    <row r="373" spans="1:30" s="22" customFormat="1" hidden="1" outlineLevel="1" x14ac:dyDescent="0.25">
      <c r="A373" s="126"/>
      <c r="B373" s="119"/>
      <c r="C373" s="40" t="s">
        <v>122</v>
      </c>
      <c r="D373" s="16">
        <f t="shared" si="456"/>
        <v>0</v>
      </c>
      <c r="E373" s="18"/>
      <c r="F373" s="18"/>
      <c r="G373" s="18"/>
      <c r="H373" s="16">
        <f t="shared" si="457"/>
        <v>0</v>
      </c>
      <c r="I373" s="18"/>
      <c r="J373" s="18"/>
      <c r="K373" s="18"/>
      <c r="L373" s="16">
        <f t="shared" si="458"/>
        <v>0</v>
      </c>
      <c r="M373" s="18"/>
      <c r="N373" s="18"/>
      <c r="O373" s="18"/>
      <c r="P373" s="16">
        <f t="shared" si="479"/>
        <v>0</v>
      </c>
      <c r="Q373" s="18"/>
      <c r="R373" s="18"/>
      <c r="S373" s="18"/>
      <c r="T373" s="16">
        <f t="shared" si="480"/>
        <v>0</v>
      </c>
      <c r="U373" s="18"/>
      <c r="V373" s="18"/>
      <c r="W373" s="18"/>
      <c r="X373" s="16">
        <f t="shared" si="481"/>
        <v>0</v>
      </c>
      <c r="Y373" s="18"/>
      <c r="Z373" s="18"/>
      <c r="AA373" s="18"/>
      <c r="AB373" s="62"/>
      <c r="AC373" s="81"/>
      <c r="AD373" s="81"/>
    </row>
    <row r="374" spans="1:30" s="22" customFormat="1" hidden="1" outlineLevel="1" x14ac:dyDescent="0.25">
      <c r="A374" s="125" t="s">
        <v>802</v>
      </c>
      <c r="B374" s="127" t="s">
        <v>260</v>
      </c>
      <c r="C374" s="40" t="s">
        <v>809</v>
      </c>
      <c r="D374" s="16">
        <f t="shared" si="456"/>
        <v>0</v>
      </c>
      <c r="E374" s="18"/>
      <c r="F374" s="18"/>
      <c r="G374" s="18"/>
      <c r="H374" s="16">
        <f t="shared" si="457"/>
        <v>0</v>
      </c>
      <c r="I374" s="18"/>
      <c r="J374" s="18"/>
      <c r="K374" s="18"/>
      <c r="L374" s="16">
        <f t="shared" si="458"/>
        <v>0</v>
      </c>
      <c r="M374" s="18"/>
      <c r="N374" s="18"/>
      <c r="O374" s="18"/>
      <c r="P374" s="16">
        <f t="shared" si="479"/>
        <v>0</v>
      </c>
      <c r="Q374" s="18"/>
      <c r="R374" s="18"/>
      <c r="S374" s="18"/>
      <c r="T374" s="16">
        <f t="shared" si="480"/>
        <v>0</v>
      </c>
      <c r="U374" s="18"/>
      <c r="V374" s="18"/>
      <c r="W374" s="18"/>
      <c r="X374" s="16">
        <f t="shared" si="481"/>
        <v>0</v>
      </c>
      <c r="Y374" s="18"/>
      <c r="Z374" s="18"/>
      <c r="AA374" s="18"/>
      <c r="AB374" s="62"/>
      <c r="AC374" s="81"/>
      <c r="AD374" s="81"/>
    </row>
    <row r="375" spans="1:30" s="22" customFormat="1" hidden="1" outlineLevel="1" x14ac:dyDescent="0.25">
      <c r="A375" s="126"/>
      <c r="B375" s="128"/>
      <c r="C375" s="40" t="s">
        <v>122</v>
      </c>
      <c r="D375" s="16">
        <f t="shared" si="456"/>
        <v>0</v>
      </c>
      <c r="E375" s="18"/>
      <c r="F375" s="18"/>
      <c r="G375" s="18"/>
      <c r="H375" s="16">
        <f t="shared" si="457"/>
        <v>0</v>
      </c>
      <c r="I375" s="18"/>
      <c r="J375" s="18"/>
      <c r="K375" s="18"/>
      <c r="L375" s="16">
        <f t="shared" ref="L375:L406" si="482">SUM(M375:O375)</f>
        <v>0</v>
      </c>
      <c r="M375" s="18"/>
      <c r="N375" s="18"/>
      <c r="O375" s="18"/>
      <c r="P375" s="16">
        <f t="shared" si="479"/>
        <v>0</v>
      </c>
      <c r="Q375" s="18"/>
      <c r="R375" s="18"/>
      <c r="S375" s="18"/>
      <c r="T375" s="16">
        <f t="shared" si="480"/>
        <v>0</v>
      </c>
      <c r="U375" s="18"/>
      <c r="V375" s="18"/>
      <c r="W375" s="18"/>
      <c r="X375" s="16">
        <f t="shared" si="481"/>
        <v>0</v>
      </c>
      <c r="Y375" s="18"/>
      <c r="Z375" s="18"/>
      <c r="AA375" s="18"/>
      <c r="AB375" s="62"/>
      <c r="AC375" s="81"/>
      <c r="AD375" s="81"/>
    </row>
    <row r="376" spans="1:30" s="22" customFormat="1" ht="31.5" hidden="1" outlineLevel="1" x14ac:dyDescent="0.25">
      <c r="A376" s="45" t="s">
        <v>803</v>
      </c>
      <c r="B376" s="25" t="s">
        <v>810</v>
      </c>
      <c r="C376" s="40" t="s">
        <v>123</v>
      </c>
      <c r="D376" s="16">
        <f t="shared" si="456"/>
        <v>0</v>
      </c>
      <c r="E376" s="18"/>
      <c r="F376" s="18"/>
      <c r="G376" s="18"/>
      <c r="H376" s="16">
        <f t="shared" si="457"/>
        <v>0</v>
      </c>
      <c r="I376" s="18"/>
      <c r="J376" s="18"/>
      <c r="K376" s="18"/>
      <c r="L376" s="16">
        <f t="shared" si="482"/>
        <v>0</v>
      </c>
      <c r="M376" s="18"/>
      <c r="N376" s="18"/>
      <c r="O376" s="18"/>
      <c r="P376" s="16">
        <f t="shared" si="479"/>
        <v>0</v>
      </c>
      <c r="Q376" s="18"/>
      <c r="R376" s="18"/>
      <c r="S376" s="18"/>
      <c r="T376" s="16">
        <f t="shared" si="480"/>
        <v>0</v>
      </c>
      <c r="U376" s="18"/>
      <c r="V376" s="18"/>
      <c r="W376" s="18"/>
      <c r="X376" s="16">
        <f t="shared" si="481"/>
        <v>0</v>
      </c>
      <c r="Y376" s="18"/>
      <c r="Z376" s="18"/>
      <c r="AA376" s="18"/>
      <c r="AB376" s="62"/>
      <c r="AC376" s="81"/>
      <c r="AD376" s="81"/>
    </row>
    <row r="377" spans="1:30" s="22" customFormat="1" ht="31.5" hidden="1" outlineLevel="1" x14ac:dyDescent="0.25">
      <c r="A377" s="45" t="s">
        <v>804</v>
      </c>
      <c r="B377" s="25" t="s">
        <v>811</v>
      </c>
      <c r="C377" s="40" t="s">
        <v>118</v>
      </c>
      <c r="D377" s="16">
        <f t="shared" si="456"/>
        <v>0</v>
      </c>
      <c r="E377" s="18"/>
      <c r="F377" s="18"/>
      <c r="G377" s="18"/>
      <c r="H377" s="16">
        <f t="shared" si="457"/>
        <v>0</v>
      </c>
      <c r="I377" s="18"/>
      <c r="J377" s="18"/>
      <c r="K377" s="18"/>
      <c r="L377" s="16">
        <f t="shared" si="482"/>
        <v>0</v>
      </c>
      <c r="M377" s="18"/>
      <c r="N377" s="18"/>
      <c r="O377" s="18"/>
      <c r="P377" s="16">
        <f t="shared" si="479"/>
        <v>0</v>
      </c>
      <c r="Q377" s="18"/>
      <c r="R377" s="18"/>
      <c r="S377" s="18"/>
      <c r="T377" s="16">
        <f t="shared" si="480"/>
        <v>0</v>
      </c>
      <c r="U377" s="18"/>
      <c r="V377" s="18"/>
      <c r="W377" s="18"/>
      <c r="X377" s="16">
        <f t="shared" si="481"/>
        <v>0</v>
      </c>
      <c r="Y377" s="18"/>
      <c r="Z377" s="18"/>
      <c r="AA377" s="18"/>
      <c r="AB377" s="62"/>
      <c r="AC377" s="81"/>
      <c r="AD377" s="81"/>
    </row>
    <row r="378" spans="1:30" s="22" customFormat="1" ht="31.5" hidden="1" outlineLevel="1" x14ac:dyDescent="0.25">
      <c r="A378" s="45" t="s">
        <v>805</v>
      </c>
      <c r="B378" s="25" t="s">
        <v>812</v>
      </c>
      <c r="C378" s="40" t="s">
        <v>118</v>
      </c>
      <c r="D378" s="16">
        <f t="shared" si="456"/>
        <v>0</v>
      </c>
      <c r="E378" s="18"/>
      <c r="F378" s="18"/>
      <c r="G378" s="18"/>
      <c r="H378" s="16">
        <f t="shared" si="457"/>
        <v>0</v>
      </c>
      <c r="I378" s="18"/>
      <c r="J378" s="18"/>
      <c r="K378" s="18"/>
      <c r="L378" s="16">
        <f t="shared" si="482"/>
        <v>0</v>
      </c>
      <c r="M378" s="18"/>
      <c r="N378" s="18"/>
      <c r="O378" s="18"/>
      <c r="P378" s="16">
        <f t="shared" si="479"/>
        <v>0</v>
      </c>
      <c r="Q378" s="18"/>
      <c r="R378" s="18"/>
      <c r="S378" s="18"/>
      <c r="T378" s="16">
        <f t="shared" si="480"/>
        <v>0</v>
      </c>
      <c r="U378" s="18"/>
      <c r="V378" s="18"/>
      <c r="W378" s="18"/>
      <c r="X378" s="16">
        <f t="shared" si="481"/>
        <v>0</v>
      </c>
      <c r="Y378" s="18"/>
      <c r="Z378" s="18"/>
      <c r="AA378" s="18"/>
      <c r="AB378" s="62"/>
      <c r="AC378" s="81"/>
      <c r="AD378" s="81"/>
    </row>
    <row r="379" spans="1:30" s="22" customFormat="1" hidden="1" outlineLevel="1" x14ac:dyDescent="0.25">
      <c r="A379" s="45" t="s">
        <v>806</v>
      </c>
      <c r="B379" s="25" t="s">
        <v>816</v>
      </c>
      <c r="C379" s="40" t="s">
        <v>120</v>
      </c>
      <c r="D379" s="16">
        <f t="shared" si="456"/>
        <v>0</v>
      </c>
      <c r="E379" s="18"/>
      <c r="F379" s="18"/>
      <c r="G379" s="18"/>
      <c r="H379" s="16">
        <f t="shared" si="457"/>
        <v>0</v>
      </c>
      <c r="I379" s="18"/>
      <c r="J379" s="18"/>
      <c r="K379" s="18"/>
      <c r="L379" s="16">
        <f t="shared" si="482"/>
        <v>0</v>
      </c>
      <c r="M379" s="18"/>
      <c r="N379" s="18"/>
      <c r="O379" s="18"/>
      <c r="P379" s="16">
        <f t="shared" si="479"/>
        <v>0</v>
      </c>
      <c r="Q379" s="18"/>
      <c r="R379" s="18"/>
      <c r="S379" s="18"/>
      <c r="T379" s="16">
        <f t="shared" si="480"/>
        <v>0</v>
      </c>
      <c r="U379" s="18"/>
      <c r="V379" s="18"/>
      <c r="W379" s="18"/>
      <c r="X379" s="16">
        <f t="shared" si="481"/>
        <v>0</v>
      </c>
      <c r="Y379" s="18"/>
      <c r="Z379" s="18"/>
      <c r="AA379" s="18"/>
      <c r="AB379" s="62"/>
      <c r="AC379" s="81"/>
      <c r="AD379" s="81"/>
    </row>
    <row r="380" spans="1:30" s="22" customFormat="1" hidden="1" outlineLevel="1" x14ac:dyDescent="0.25">
      <c r="A380" s="45" t="s">
        <v>807</v>
      </c>
      <c r="B380" s="25" t="s">
        <v>585</v>
      </c>
      <c r="C380" s="68" t="s">
        <v>769</v>
      </c>
      <c r="D380" s="16">
        <f t="shared" si="456"/>
        <v>0</v>
      </c>
      <c r="E380" s="18"/>
      <c r="F380" s="18"/>
      <c r="G380" s="18"/>
      <c r="H380" s="16">
        <f t="shared" si="457"/>
        <v>0</v>
      </c>
      <c r="I380" s="18"/>
      <c r="J380" s="18"/>
      <c r="K380" s="18"/>
      <c r="L380" s="16">
        <f t="shared" si="482"/>
        <v>0</v>
      </c>
      <c r="M380" s="18"/>
      <c r="N380" s="18"/>
      <c r="O380" s="18"/>
      <c r="P380" s="16">
        <f t="shared" si="479"/>
        <v>0</v>
      </c>
      <c r="Q380" s="18"/>
      <c r="R380" s="18"/>
      <c r="S380" s="18"/>
      <c r="T380" s="16">
        <f t="shared" si="480"/>
        <v>0</v>
      </c>
      <c r="U380" s="18"/>
      <c r="V380" s="18"/>
      <c r="W380" s="18"/>
      <c r="X380" s="16">
        <f t="shared" si="481"/>
        <v>0</v>
      </c>
      <c r="Y380" s="18"/>
      <c r="Z380" s="18"/>
      <c r="AA380" s="18"/>
      <c r="AB380" s="62"/>
      <c r="AC380" s="81"/>
      <c r="AD380" s="81"/>
    </row>
    <row r="381" spans="1:30" s="22" customFormat="1" hidden="1" outlineLevel="1" x14ac:dyDescent="0.25">
      <c r="A381" s="45" t="s">
        <v>813</v>
      </c>
      <c r="B381" s="25" t="s">
        <v>583</v>
      </c>
      <c r="C381" s="68" t="s">
        <v>769</v>
      </c>
      <c r="D381" s="16">
        <f t="shared" si="456"/>
        <v>0</v>
      </c>
      <c r="E381" s="18"/>
      <c r="F381" s="18"/>
      <c r="G381" s="18"/>
      <c r="H381" s="16">
        <f t="shared" si="457"/>
        <v>0</v>
      </c>
      <c r="I381" s="18"/>
      <c r="J381" s="18"/>
      <c r="K381" s="18"/>
      <c r="L381" s="16">
        <f t="shared" si="482"/>
        <v>0</v>
      </c>
      <c r="M381" s="18"/>
      <c r="N381" s="18"/>
      <c r="O381" s="18"/>
      <c r="P381" s="16">
        <f t="shared" si="479"/>
        <v>0</v>
      </c>
      <c r="Q381" s="18"/>
      <c r="R381" s="18"/>
      <c r="S381" s="18"/>
      <c r="T381" s="16">
        <f t="shared" si="480"/>
        <v>0</v>
      </c>
      <c r="U381" s="18"/>
      <c r="V381" s="18"/>
      <c r="W381" s="18"/>
      <c r="X381" s="16">
        <f t="shared" si="481"/>
        <v>0</v>
      </c>
      <c r="Y381" s="18"/>
      <c r="Z381" s="18"/>
      <c r="AA381" s="18"/>
      <c r="AB381" s="62"/>
      <c r="AC381" s="81"/>
      <c r="AD381" s="81"/>
    </row>
    <row r="382" spans="1:30" s="22" customFormat="1" hidden="1" outlineLevel="1" x14ac:dyDescent="0.25">
      <c r="A382" s="45" t="s">
        <v>814</v>
      </c>
      <c r="B382" s="25" t="s">
        <v>584</v>
      </c>
      <c r="C382" s="68" t="s">
        <v>769</v>
      </c>
      <c r="D382" s="16">
        <f t="shared" si="456"/>
        <v>0</v>
      </c>
      <c r="E382" s="18"/>
      <c r="F382" s="18"/>
      <c r="G382" s="18"/>
      <c r="H382" s="16">
        <f t="shared" si="457"/>
        <v>0</v>
      </c>
      <c r="I382" s="18"/>
      <c r="J382" s="18"/>
      <c r="K382" s="18"/>
      <c r="L382" s="16">
        <f t="shared" si="482"/>
        <v>0</v>
      </c>
      <c r="M382" s="18"/>
      <c r="N382" s="18"/>
      <c r="O382" s="18"/>
      <c r="P382" s="16">
        <f t="shared" si="479"/>
        <v>0</v>
      </c>
      <c r="Q382" s="18"/>
      <c r="R382" s="18"/>
      <c r="S382" s="18"/>
      <c r="T382" s="16">
        <f t="shared" si="480"/>
        <v>0</v>
      </c>
      <c r="U382" s="18"/>
      <c r="V382" s="18"/>
      <c r="W382" s="18"/>
      <c r="X382" s="16">
        <f t="shared" si="481"/>
        <v>0</v>
      </c>
      <c r="Y382" s="18"/>
      <c r="Z382" s="18"/>
      <c r="AA382" s="18"/>
      <c r="AB382" s="62"/>
      <c r="AC382" s="81"/>
      <c r="AD382" s="81"/>
    </row>
    <row r="383" spans="1:30" s="22" customFormat="1" hidden="1" outlineLevel="1" x14ac:dyDescent="0.25">
      <c r="A383" s="45" t="s">
        <v>815</v>
      </c>
      <c r="B383" s="25" t="s">
        <v>817</v>
      </c>
      <c r="C383" s="40" t="s">
        <v>120</v>
      </c>
      <c r="D383" s="16">
        <f t="shared" si="456"/>
        <v>0.1</v>
      </c>
      <c r="E383" s="18"/>
      <c r="F383" s="18"/>
      <c r="G383" s="18">
        <v>0.1</v>
      </c>
      <c r="H383" s="16">
        <f t="shared" si="457"/>
        <v>0</v>
      </c>
      <c r="I383" s="18"/>
      <c r="J383" s="18"/>
      <c r="K383" s="18"/>
      <c r="L383" s="16">
        <f t="shared" si="482"/>
        <v>0</v>
      </c>
      <c r="M383" s="18"/>
      <c r="N383" s="18"/>
      <c r="O383" s="18"/>
      <c r="P383" s="16">
        <f t="shared" si="479"/>
        <v>0</v>
      </c>
      <c r="Q383" s="18"/>
      <c r="R383" s="18"/>
      <c r="S383" s="18"/>
      <c r="T383" s="16">
        <f t="shared" si="480"/>
        <v>0</v>
      </c>
      <c r="U383" s="18"/>
      <c r="V383" s="18"/>
      <c r="W383" s="18"/>
      <c r="X383" s="16">
        <f t="shared" si="481"/>
        <v>0</v>
      </c>
      <c r="Y383" s="18"/>
      <c r="Z383" s="18"/>
      <c r="AA383" s="18"/>
      <c r="AB383" s="62"/>
      <c r="AC383" s="81"/>
      <c r="AD383" s="81"/>
    </row>
    <row r="384" spans="1:30" s="22" customFormat="1" ht="47.25" hidden="1" outlineLevel="1" x14ac:dyDescent="0.25">
      <c r="A384" s="45" t="s">
        <v>818</v>
      </c>
      <c r="B384" s="25" t="s">
        <v>824</v>
      </c>
      <c r="C384" s="40" t="s">
        <v>118</v>
      </c>
      <c r="D384" s="16">
        <f t="shared" si="456"/>
        <v>0</v>
      </c>
      <c r="E384" s="18"/>
      <c r="F384" s="18"/>
      <c r="G384" s="18"/>
      <c r="H384" s="16">
        <f t="shared" si="457"/>
        <v>0</v>
      </c>
      <c r="I384" s="18"/>
      <c r="J384" s="18"/>
      <c r="K384" s="18"/>
      <c r="L384" s="16">
        <f t="shared" si="482"/>
        <v>0</v>
      </c>
      <c r="M384" s="18"/>
      <c r="N384" s="18"/>
      <c r="O384" s="18"/>
      <c r="P384" s="16">
        <f t="shared" si="479"/>
        <v>0</v>
      </c>
      <c r="Q384" s="18"/>
      <c r="R384" s="18"/>
      <c r="S384" s="18"/>
      <c r="T384" s="16">
        <f t="shared" si="480"/>
        <v>0</v>
      </c>
      <c r="U384" s="18"/>
      <c r="V384" s="18"/>
      <c r="W384" s="18"/>
      <c r="X384" s="16">
        <f t="shared" si="481"/>
        <v>0</v>
      </c>
      <c r="Y384" s="18"/>
      <c r="Z384" s="18"/>
      <c r="AA384" s="18"/>
      <c r="AB384" s="62"/>
      <c r="AC384" s="81"/>
      <c r="AD384" s="81"/>
    </row>
    <row r="385" spans="1:30" s="22" customFormat="1" ht="31.5" hidden="1" outlineLevel="1" x14ac:dyDescent="0.25">
      <c r="A385" s="47" t="s">
        <v>819</v>
      </c>
      <c r="B385" s="13" t="s">
        <v>825</v>
      </c>
      <c r="C385" s="69" t="s">
        <v>118</v>
      </c>
      <c r="D385" s="16">
        <f t="shared" si="456"/>
        <v>0</v>
      </c>
      <c r="E385" s="18"/>
      <c r="F385" s="18"/>
      <c r="G385" s="18"/>
      <c r="H385" s="16">
        <f t="shared" si="457"/>
        <v>0</v>
      </c>
      <c r="I385" s="18"/>
      <c r="J385" s="18"/>
      <c r="K385" s="18"/>
      <c r="L385" s="16">
        <f t="shared" si="482"/>
        <v>0</v>
      </c>
      <c r="M385" s="18"/>
      <c r="N385" s="18"/>
      <c r="O385" s="18"/>
      <c r="P385" s="16">
        <f t="shared" si="479"/>
        <v>0</v>
      </c>
      <c r="Q385" s="18"/>
      <c r="R385" s="18"/>
      <c r="S385" s="18"/>
      <c r="T385" s="16">
        <f t="shared" si="480"/>
        <v>0</v>
      </c>
      <c r="U385" s="18"/>
      <c r="V385" s="18"/>
      <c r="W385" s="18"/>
      <c r="X385" s="16">
        <f t="shared" si="481"/>
        <v>0</v>
      </c>
      <c r="Y385" s="18"/>
      <c r="Z385" s="18"/>
      <c r="AA385" s="18"/>
      <c r="AB385" s="62"/>
      <c r="AC385" s="81"/>
      <c r="AD385" s="81"/>
    </row>
    <row r="386" spans="1:30" s="22" customFormat="1" ht="31.5" hidden="1" outlineLevel="1" x14ac:dyDescent="0.25">
      <c r="A386" s="45" t="s">
        <v>820</v>
      </c>
      <c r="B386" s="28" t="s">
        <v>826</v>
      </c>
      <c r="C386" s="40" t="s">
        <v>118</v>
      </c>
      <c r="D386" s="16">
        <f t="shared" si="456"/>
        <v>0</v>
      </c>
      <c r="E386" s="18"/>
      <c r="F386" s="18"/>
      <c r="G386" s="18"/>
      <c r="H386" s="16">
        <f t="shared" si="457"/>
        <v>0</v>
      </c>
      <c r="I386" s="18"/>
      <c r="J386" s="18"/>
      <c r="K386" s="18"/>
      <c r="L386" s="16">
        <f t="shared" si="482"/>
        <v>0</v>
      </c>
      <c r="M386" s="18"/>
      <c r="N386" s="18"/>
      <c r="O386" s="18"/>
      <c r="P386" s="16">
        <f t="shared" si="479"/>
        <v>0</v>
      </c>
      <c r="Q386" s="18"/>
      <c r="R386" s="18"/>
      <c r="S386" s="18"/>
      <c r="T386" s="16">
        <f t="shared" si="480"/>
        <v>0</v>
      </c>
      <c r="U386" s="18"/>
      <c r="V386" s="18"/>
      <c r="W386" s="18"/>
      <c r="X386" s="16">
        <f t="shared" si="481"/>
        <v>0</v>
      </c>
      <c r="Y386" s="18"/>
      <c r="Z386" s="18"/>
      <c r="AA386" s="18"/>
      <c r="AB386" s="62"/>
      <c r="AC386" s="81"/>
      <c r="AD386" s="81"/>
    </row>
    <row r="387" spans="1:30" s="22" customFormat="1" ht="47.25" hidden="1" outlineLevel="1" x14ac:dyDescent="0.25">
      <c r="A387" s="45" t="s">
        <v>821</v>
      </c>
      <c r="B387" s="25" t="s">
        <v>827</v>
      </c>
      <c r="C387" s="40" t="s">
        <v>118</v>
      </c>
      <c r="D387" s="16">
        <f t="shared" si="456"/>
        <v>0</v>
      </c>
      <c r="E387" s="18"/>
      <c r="F387" s="18"/>
      <c r="G387" s="18"/>
      <c r="H387" s="16">
        <f t="shared" si="457"/>
        <v>0</v>
      </c>
      <c r="I387" s="18"/>
      <c r="J387" s="18"/>
      <c r="K387" s="18"/>
      <c r="L387" s="16">
        <f t="shared" si="482"/>
        <v>0</v>
      </c>
      <c r="M387" s="18"/>
      <c r="N387" s="18"/>
      <c r="O387" s="18"/>
      <c r="P387" s="16">
        <f t="shared" si="479"/>
        <v>0</v>
      </c>
      <c r="Q387" s="18"/>
      <c r="R387" s="18"/>
      <c r="S387" s="18"/>
      <c r="T387" s="16">
        <f t="shared" si="480"/>
        <v>0</v>
      </c>
      <c r="U387" s="18"/>
      <c r="V387" s="18"/>
      <c r="W387" s="18"/>
      <c r="X387" s="16">
        <f t="shared" si="481"/>
        <v>0</v>
      </c>
      <c r="Y387" s="18"/>
      <c r="Z387" s="18"/>
      <c r="AA387" s="18"/>
      <c r="AB387" s="62"/>
      <c r="AC387" s="81"/>
      <c r="AD387" s="81"/>
    </row>
    <row r="388" spans="1:30" s="22" customFormat="1" hidden="1" outlineLevel="1" x14ac:dyDescent="0.25">
      <c r="A388" s="45" t="s">
        <v>822</v>
      </c>
      <c r="B388" s="25" t="s">
        <v>658</v>
      </c>
      <c r="C388" s="40" t="s">
        <v>120</v>
      </c>
      <c r="D388" s="16">
        <f t="shared" si="456"/>
        <v>18900</v>
      </c>
      <c r="E388" s="18"/>
      <c r="F388" s="18"/>
      <c r="G388" s="18">
        <v>18900</v>
      </c>
      <c r="H388" s="16">
        <f t="shared" si="457"/>
        <v>0</v>
      </c>
      <c r="I388" s="18"/>
      <c r="J388" s="18"/>
      <c r="K388" s="18"/>
      <c r="L388" s="16">
        <f t="shared" si="482"/>
        <v>0</v>
      </c>
      <c r="M388" s="18"/>
      <c r="N388" s="18"/>
      <c r="O388" s="18"/>
      <c r="P388" s="16">
        <f t="shared" si="479"/>
        <v>0</v>
      </c>
      <c r="Q388" s="18"/>
      <c r="R388" s="18"/>
      <c r="S388" s="18"/>
      <c r="T388" s="16">
        <f t="shared" si="480"/>
        <v>0</v>
      </c>
      <c r="U388" s="18"/>
      <c r="V388" s="18"/>
      <c r="W388" s="18"/>
      <c r="X388" s="16">
        <f t="shared" si="481"/>
        <v>0</v>
      </c>
      <c r="Y388" s="18"/>
      <c r="Z388" s="18"/>
      <c r="AA388" s="18"/>
      <c r="AB388" s="62"/>
      <c r="AC388" s="81"/>
      <c r="AD388" s="81"/>
    </row>
    <row r="389" spans="1:30" s="22" customFormat="1" ht="47.25" hidden="1" outlineLevel="1" x14ac:dyDescent="0.25">
      <c r="A389" s="45" t="s">
        <v>823</v>
      </c>
      <c r="B389" s="25" t="s">
        <v>828</v>
      </c>
      <c r="C389" s="40" t="s">
        <v>120</v>
      </c>
      <c r="D389" s="16">
        <f t="shared" si="456"/>
        <v>0</v>
      </c>
      <c r="E389" s="18"/>
      <c r="F389" s="18"/>
      <c r="G389" s="18"/>
      <c r="H389" s="16">
        <f t="shared" si="457"/>
        <v>0</v>
      </c>
      <c r="I389" s="18"/>
      <c r="J389" s="18"/>
      <c r="K389" s="18"/>
      <c r="L389" s="16">
        <f t="shared" si="482"/>
        <v>0</v>
      </c>
      <c r="M389" s="18"/>
      <c r="N389" s="18"/>
      <c r="O389" s="18"/>
      <c r="P389" s="16">
        <f t="shared" si="479"/>
        <v>0</v>
      </c>
      <c r="Q389" s="18"/>
      <c r="R389" s="18"/>
      <c r="S389" s="18"/>
      <c r="T389" s="16">
        <f t="shared" si="480"/>
        <v>0</v>
      </c>
      <c r="U389" s="18"/>
      <c r="V389" s="18"/>
      <c r="W389" s="18"/>
      <c r="X389" s="16">
        <f t="shared" si="481"/>
        <v>0</v>
      </c>
      <c r="Y389" s="18"/>
      <c r="Z389" s="18"/>
      <c r="AA389" s="18"/>
      <c r="AB389" s="62"/>
      <c r="AC389" s="81"/>
      <c r="AD389" s="81"/>
    </row>
    <row r="390" spans="1:30" s="22" customFormat="1" ht="31.5" hidden="1" outlineLevel="1" x14ac:dyDescent="0.25">
      <c r="A390" s="45" t="s">
        <v>829</v>
      </c>
      <c r="B390" s="25" t="s">
        <v>830</v>
      </c>
      <c r="C390" s="40" t="s">
        <v>123</v>
      </c>
      <c r="D390" s="16">
        <f t="shared" si="456"/>
        <v>1692.5</v>
      </c>
      <c r="E390" s="18"/>
      <c r="F390" s="18"/>
      <c r="G390" s="18">
        <v>1692.5</v>
      </c>
      <c r="H390" s="16">
        <f t="shared" si="457"/>
        <v>0</v>
      </c>
      <c r="I390" s="18"/>
      <c r="J390" s="18"/>
      <c r="K390" s="18"/>
      <c r="L390" s="16">
        <f t="shared" si="482"/>
        <v>0</v>
      </c>
      <c r="M390" s="18"/>
      <c r="N390" s="18"/>
      <c r="O390" s="18"/>
      <c r="P390" s="16">
        <f t="shared" si="479"/>
        <v>0</v>
      </c>
      <c r="Q390" s="18"/>
      <c r="R390" s="18"/>
      <c r="S390" s="18"/>
      <c r="T390" s="16">
        <f t="shared" si="480"/>
        <v>0</v>
      </c>
      <c r="U390" s="18"/>
      <c r="V390" s="18"/>
      <c r="W390" s="18"/>
      <c r="X390" s="16">
        <f t="shared" si="481"/>
        <v>0</v>
      </c>
      <c r="Y390" s="18"/>
      <c r="Z390" s="18"/>
      <c r="AA390" s="18"/>
      <c r="AB390" s="62"/>
      <c r="AC390" s="81"/>
      <c r="AD390" s="81"/>
    </row>
    <row r="391" spans="1:30" s="22" customFormat="1" ht="31.5" hidden="1" outlineLevel="1" x14ac:dyDescent="0.25">
      <c r="A391" s="45" t="s">
        <v>831</v>
      </c>
      <c r="B391" s="25" t="s">
        <v>832</v>
      </c>
      <c r="C391" s="40" t="s">
        <v>123</v>
      </c>
      <c r="D391" s="16">
        <f t="shared" si="456"/>
        <v>1057.7</v>
      </c>
      <c r="E391" s="18"/>
      <c r="F391" s="18"/>
      <c r="G391" s="18">
        <v>1057.7</v>
      </c>
      <c r="H391" s="16">
        <f t="shared" si="457"/>
        <v>0</v>
      </c>
      <c r="I391" s="18"/>
      <c r="J391" s="18"/>
      <c r="K391" s="18"/>
      <c r="L391" s="16">
        <f t="shared" si="482"/>
        <v>0</v>
      </c>
      <c r="M391" s="18"/>
      <c r="N391" s="18"/>
      <c r="O391" s="18"/>
      <c r="P391" s="16">
        <f t="shared" si="479"/>
        <v>0</v>
      </c>
      <c r="Q391" s="18"/>
      <c r="R391" s="18"/>
      <c r="S391" s="18"/>
      <c r="T391" s="16">
        <f t="shared" si="480"/>
        <v>0</v>
      </c>
      <c r="U391" s="18"/>
      <c r="V391" s="18"/>
      <c r="W391" s="18"/>
      <c r="X391" s="16">
        <f t="shared" si="481"/>
        <v>0</v>
      </c>
      <c r="Y391" s="18"/>
      <c r="Z391" s="18"/>
      <c r="AA391" s="18"/>
      <c r="AB391" s="62"/>
      <c r="AC391" s="81"/>
      <c r="AD391" s="81"/>
    </row>
    <row r="392" spans="1:30" s="22" customFormat="1" ht="31.5" hidden="1" outlineLevel="1" x14ac:dyDescent="0.25">
      <c r="A392" s="45" t="s">
        <v>833</v>
      </c>
      <c r="B392" s="25" t="s">
        <v>837</v>
      </c>
      <c r="C392" s="40" t="s">
        <v>123</v>
      </c>
      <c r="D392" s="16">
        <f t="shared" si="456"/>
        <v>17.600000000000001</v>
      </c>
      <c r="E392" s="18"/>
      <c r="F392" s="18"/>
      <c r="G392" s="18">
        <v>17.600000000000001</v>
      </c>
      <c r="H392" s="16">
        <f t="shared" si="457"/>
        <v>0</v>
      </c>
      <c r="I392" s="18"/>
      <c r="J392" s="18"/>
      <c r="K392" s="18"/>
      <c r="L392" s="16">
        <f t="shared" si="482"/>
        <v>0</v>
      </c>
      <c r="M392" s="18"/>
      <c r="N392" s="18"/>
      <c r="O392" s="18"/>
      <c r="P392" s="16">
        <f t="shared" si="479"/>
        <v>0</v>
      </c>
      <c r="Q392" s="18"/>
      <c r="R392" s="18"/>
      <c r="S392" s="18"/>
      <c r="T392" s="16">
        <f t="shared" si="480"/>
        <v>0</v>
      </c>
      <c r="U392" s="18"/>
      <c r="V392" s="18"/>
      <c r="W392" s="18"/>
      <c r="X392" s="16">
        <f t="shared" si="481"/>
        <v>0</v>
      </c>
      <c r="Y392" s="18"/>
      <c r="Z392" s="18"/>
      <c r="AA392" s="18"/>
      <c r="AB392" s="62"/>
      <c r="AC392" s="81"/>
      <c r="AD392" s="81"/>
    </row>
    <row r="393" spans="1:30" s="22" customFormat="1" ht="47.25" hidden="1" outlineLevel="1" x14ac:dyDescent="0.25">
      <c r="A393" s="45" t="s">
        <v>834</v>
      </c>
      <c r="B393" s="25" t="s">
        <v>838</v>
      </c>
      <c r="C393" s="40" t="s">
        <v>124</v>
      </c>
      <c r="D393" s="16">
        <f t="shared" si="456"/>
        <v>0</v>
      </c>
      <c r="E393" s="18"/>
      <c r="F393" s="18"/>
      <c r="G393" s="18"/>
      <c r="H393" s="16">
        <f t="shared" si="457"/>
        <v>0</v>
      </c>
      <c r="I393" s="18"/>
      <c r="J393" s="18"/>
      <c r="K393" s="18"/>
      <c r="L393" s="16">
        <f t="shared" si="482"/>
        <v>0</v>
      </c>
      <c r="M393" s="18"/>
      <c r="N393" s="18"/>
      <c r="O393" s="18"/>
      <c r="P393" s="16">
        <f t="shared" si="479"/>
        <v>0</v>
      </c>
      <c r="Q393" s="18"/>
      <c r="R393" s="18"/>
      <c r="S393" s="18"/>
      <c r="T393" s="16">
        <f t="shared" si="480"/>
        <v>0</v>
      </c>
      <c r="U393" s="18"/>
      <c r="V393" s="18"/>
      <c r="W393" s="18"/>
      <c r="X393" s="16">
        <f t="shared" si="481"/>
        <v>0</v>
      </c>
      <c r="Y393" s="18"/>
      <c r="Z393" s="18"/>
      <c r="AA393" s="18"/>
      <c r="AB393" s="62"/>
      <c r="AC393" s="81"/>
      <c r="AD393" s="81"/>
    </row>
    <row r="394" spans="1:30" s="22" customFormat="1" ht="47.25" hidden="1" outlineLevel="1" x14ac:dyDescent="0.25">
      <c r="A394" s="45" t="s">
        <v>835</v>
      </c>
      <c r="B394" s="25" t="s">
        <v>839</v>
      </c>
      <c r="C394" s="40" t="s">
        <v>196</v>
      </c>
      <c r="D394" s="16">
        <f t="shared" si="456"/>
        <v>0</v>
      </c>
      <c r="E394" s="18"/>
      <c r="F394" s="18"/>
      <c r="G394" s="18"/>
      <c r="H394" s="16">
        <f t="shared" si="457"/>
        <v>0</v>
      </c>
      <c r="I394" s="18"/>
      <c r="J394" s="18"/>
      <c r="K394" s="18"/>
      <c r="L394" s="16">
        <f t="shared" si="482"/>
        <v>0</v>
      </c>
      <c r="M394" s="18"/>
      <c r="N394" s="18"/>
      <c r="O394" s="18"/>
      <c r="P394" s="16">
        <f t="shared" si="479"/>
        <v>0</v>
      </c>
      <c r="Q394" s="18"/>
      <c r="R394" s="18"/>
      <c r="S394" s="18"/>
      <c r="T394" s="16">
        <f t="shared" si="480"/>
        <v>0</v>
      </c>
      <c r="U394" s="18"/>
      <c r="V394" s="18"/>
      <c r="W394" s="18"/>
      <c r="X394" s="16">
        <f t="shared" si="481"/>
        <v>0</v>
      </c>
      <c r="Y394" s="18"/>
      <c r="Z394" s="18"/>
      <c r="AA394" s="18"/>
      <c r="AB394" s="62"/>
      <c r="AC394" s="81"/>
      <c r="AD394" s="81"/>
    </row>
    <row r="395" spans="1:30" s="22" customFormat="1" ht="47.25" hidden="1" outlineLevel="1" x14ac:dyDescent="0.25">
      <c r="A395" s="45" t="s">
        <v>836</v>
      </c>
      <c r="B395" s="25" t="s">
        <v>840</v>
      </c>
      <c r="C395" s="40" t="s">
        <v>196</v>
      </c>
      <c r="D395" s="16">
        <f t="shared" si="456"/>
        <v>0</v>
      </c>
      <c r="E395" s="18"/>
      <c r="F395" s="18"/>
      <c r="G395" s="18"/>
      <c r="H395" s="16">
        <f t="shared" si="457"/>
        <v>0</v>
      </c>
      <c r="I395" s="18"/>
      <c r="J395" s="18"/>
      <c r="K395" s="18"/>
      <c r="L395" s="16">
        <f t="shared" si="482"/>
        <v>0</v>
      </c>
      <c r="M395" s="18"/>
      <c r="N395" s="18"/>
      <c r="O395" s="18"/>
      <c r="P395" s="16">
        <f t="shared" si="479"/>
        <v>0</v>
      </c>
      <c r="Q395" s="18"/>
      <c r="R395" s="18"/>
      <c r="S395" s="18"/>
      <c r="T395" s="16">
        <f t="shared" si="480"/>
        <v>0</v>
      </c>
      <c r="U395" s="18"/>
      <c r="V395" s="18"/>
      <c r="W395" s="18"/>
      <c r="X395" s="16">
        <f t="shared" si="481"/>
        <v>0</v>
      </c>
      <c r="Y395" s="18"/>
      <c r="Z395" s="18"/>
      <c r="AA395" s="18"/>
      <c r="AB395" s="62"/>
      <c r="AC395" s="81"/>
      <c r="AD395" s="81"/>
    </row>
    <row r="396" spans="1:30" s="22" customFormat="1" ht="31.5" hidden="1" outlineLevel="1" x14ac:dyDescent="0.25">
      <c r="A396" s="45" t="s">
        <v>841</v>
      </c>
      <c r="B396" s="25" t="s">
        <v>656</v>
      </c>
      <c r="C396" s="40" t="s">
        <v>769</v>
      </c>
      <c r="D396" s="16">
        <f t="shared" si="456"/>
        <v>701.6</v>
      </c>
      <c r="E396" s="18"/>
      <c r="F396" s="18"/>
      <c r="G396" s="18">
        <v>701.6</v>
      </c>
      <c r="H396" s="16">
        <f t="shared" si="457"/>
        <v>0</v>
      </c>
      <c r="I396" s="18"/>
      <c r="J396" s="18"/>
      <c r="K396" s="18"/>
      <c r="L396" s="16">
        <f t="shared" si="482"/>
        <v>0</v>
      </c>
      <c r="M396" s="18"/>
      <c r="N396" s="18"/>
      <c r="O396" s="18"/>
      <c r="P396" s="16">
        <f t="shared" si="479"/>
        <v>0</v>
      </c>
      <c r="Q396" s="18"/>
      <c r="R396" s="18"/>
      <c r="S396" s="18"/>
      <c r="T396" s="16">
        <f t="shared" si="480"/>
        <v>0</v>
      </c>
      <c r="U396" s="18"/>
      <c r="V396" s="18"/>
      <c r="W396" s="18"/>
      <c r="X396" s="16">
        <f t="shared" si="481"/>
        <v>0</v>
      </c>
      <c r="Y396" s="18"/>
      <c r="Z396" s="18"/>
      <c r="AA396" s="18"/>
      <c r="AB396" s="62"/>
      <c r="AC396" s="81"/>
      <c r="AD396" s="81"/>
    </row>
    <row r="397" spans="1:30" s="22" customFormat="1" ht="31.5" hidden="1" outlineLevel="1" x14ac:dyDescent="0.25">
      <c r="A397" s="45" t="s">
        <v>842</v>
      </c>
      <c r="B397" s="25" t="s">
        <v>846</v>
      </c>
      <c r="C397" s="40" t="s">
        <v>122</v>
      </c>
      <c r="D397" s="16">
        <f t="shared" si="456"/>
        <v>0</v>
      </c>
      <c r="E397" s="18"/>
      <c r="F397" s="18"/>
      <c r="G397" s="18"/>
      <c r="H397" s="16">
        <f t="shared" si="457"/>
        <v>0</v>
      </c>
      <c r="I397" s="18"/>
      <c r="J397" s="18"/>
      <c r="K397" s="18"/>
      <c r="L397" s="16">
        <f t="shared" si="482"/>
        <v>0</v>
      </c>
      <c r="M397" s="18"/>
      <c r="N397" s="18"/>
      <c r="O397" s="18"/>
      <c r="P397" s="16">
        <f t="shared" si="479"/>
        <v>0</v>
      </c>
      <c r="Q397" s="18"/>
      <c r="R397" s="18"/>
      <c r="S397" s="18"/>
      <c r="T397" s="16">
        <f t="shared" si="480"/>
        <v>0</v>
      </c>
      <c r="U397" s="18"/>
      <c r="V397" s="18"/>
      <c r="W397" s="18"/>
      <c r="X397" s="16">
        <f t="shared" si="481"/>
        <v>0</v>
      </c>
      <c r="Y397" s="18"/>
      <c r="Z397" s="18"/>
      <c r="AA397" s="18"/>
      <c r="AB397" s="62"/>
      <c r="AC397" s="81"/>
      <c r="AD397" s="81"/>
    </row>
    <row r="398" spans="1:30" s="22" customFormat="1" ht="31.5" hidden="1" outlineLevel="1" x14ac:dyDescent="0.25">
      <c r="A398" s="45" t="s">
        <v>843</v>
      </c>
      <c r="B398" s="25" t="s">
        <v>847</v>
      </c>
      <c r="C398" s="40" t="s">
        <v>122</v>
      </c>
      <c r="D398" s="16">
        <f t="shared" si="456"/>
        <v>0</v>
      </c>
      <c r="E398" s="18"/>
      <c r="F398" s="18"/>
      <c r="G398" s="18"/>
      <c r="H398" s="16">
        <f t="shared" si="457"/>
        <v>0</v>
      </c>
      <c r="I398" s="18"/>
      <c r="J398" s="18"/>
      <c r="K398" s="18"/>
      <c r="L398" s="16">
        <f t="shared" si="482"/>
        <v>0</v>
      </c>
      <c r="M398" s="18"/>
      <c r="N398" s="18"/>
      <c r="O398" s="18"/>
      <c r="P398" s="16">
        <f t="shared" si="479"/>
        <v>0</v>
      </c>
      <c r="Q398" s="18"/>
      <c r="R398" s="18"/>
      <c r="S398" s="18"/>
      <c r="T398" s="16">
        <f t="shared" si="480"/>
        <v>0</v>
      </c>
      <c r="U398" s="18"/>
      <c r="V398" s="18"/>
      <c r="W398" s="18"/>
      <c r="X398" s="16">
        <f t="shared" si="481"/>
        <v>0</v>
      </c>
      <c r="Y398" s="18"/>
      <c r="Z398" s="18"/>
      <c r="AA398" s="18"/>
      <c r="AB398" s="62"/>
      <c r="AC398" s="81"/>
      <c r="AD398" s="81"/>
    </row>
    <row r="399" spans="1:30" s="22" customFormat="1" ht="47.25" hidden="1" outlineLevel="1" x14ac:dyDescent="0.25">
      <c r="A399" s="45" t="s">
        <v>844</v>
      </c>
      <c r="B399" s="25" t="s">
        <v>848</v>
      </c>
      <c r="C399" s="40" t="s">
        <v>122</v>
      </c>
      <c r="D399" s="16">
        <f t="shared" si="456"/>
        <v>0</v>
      </c>
      <c r="E399" s="18"/>
      <c r="F399" s="18"/>
      <c r="G399" s="18"/>
      <c r="H399" s="16">
        <f t="shared" si="457"/>
        <v>0</v>
      </c>
      <c r="I399" s="18"/>
      <c r="J399" s="18"/>
      <c r="K399" s="18"/>
      <c r="L399" s="16">
        <f t="shared" si="482"/>
        <v>0</v>
      </c>
      <c r="M399" s="18"/>
      <c r="N399" s="18"/>
      <c r="O399" s="18"/>
      <c r="P399" s="16">
        <f t="shared" si="479"/>
        <v>0</v>
      </c>
      <c r="Q399" s="18"/>
      <c r="R399" s="18"/>
      <c r="S399" s="18"/>
      <c r="T399" s="16">
        <f t="shared" si="480"/>
        <v>0</v>
      </c>
      <c r="U399" s="18"/>
      <c r="V399" s="18"/>
      <c r="W399" s="18"/>
      <c r="X399" s="16">
        <f t="shared" si="481"/>
        <v>0</v>
      </c>
      <c r="Y399" s="18"/>
      <c r="Z399" s="18"/>
      <c r="AA399" s="18"/>
      <c r="AB399" s="62"/>
      <c r="AC399" s="81"/>
      <c r="AD399" s="81"/>
    </row>
    <row r="400" spans="1:30" s="22" customFormat="1" hidden="1" outlineLevel="1" x14ac:dyDescent="0.25">
      <c r="A400" s="45" t="s">
        <v>845</v>
      </c>
      <c r="B400" s="25" t="s">
        <v>849</v>
      </c>
      <c r="C400" s="40" t="s">
        <v>27</v>
      </c>
      <c r="D400" s="16">
        <f t="shared" si="456"/>
        <v>0</v>
      </c>
      <c r="E400" s="18"/>
      <c r="F400" s="18"/>
      <c r="G400" s="18"/>
      <c r="H400" s="16">
        <f t="shared" si="457"/>
        <v>0</v>
      </c>
      <c r="I400" s="18"/>
      <c r="J400" s="18"/>
      <c r="K400" s="18"/>
      <c r="L400" s="16">
        <f t="shared" si="482"/>
        <v>0</v>
      </c>
      <c r="M400" s="18"/>
      <c r="N400" s="18"/>
      <c r="O400" s="18"/>
      <c r="P400" s="16">
        <f t="shared" si="479"/>
        <v>0</v>
      </c>
      <c r="Q400" s="18"/>
      <c r="R400" s="18"/>
      <c r="S400" s="18"/>
      <c r="T400" s="16">
        <f t="shared" si="480"/>
        <v>0</v>
      </c>
      <c r="U400" s="18"/>
      <c r="V400" s="18"/>
      <c r="W400" s="18"/>
      <c r="X400" s="16">
        <f t="shared" si="481"/>
        <v>0</v>
      </c>
      <c r="Y400" s="18"/>
      <c r="Z400" s="18"/>
      <c r="AA400" s="18"/>
      <c r="AB400" s="62"/>
      <c r="AC400" s="81"/>
      <c r="AD400" s="81"/>
    </row>
    <row r="401" spans="1:30" s="22" customFormat="1" ht="47.25" hidden="1" outlineLevel="1" x14ac:dyDescent="0.25">
      <c r="A401" s="45" t="s">
        <v>850</v>
      </c>
      <c r="B401" s="25" t="s">
        <v>856</v>
      </c>
      <c r="C401" s="40" t="s">
        <v>118</v>
      </c>
      <c r="D401" s="16">
        <f t="shared" si="456"/>
        <v>0</v>
      </c>
      <c r="E401" s="18"/>
      <c r="F401" s="18"/>
      <c r="G401" s="18"/>
      <c r="H401" s="16">
        <f t="shared" si="457"/>
        <v>0</v>
      </c>
      <c r="I401" s="18"/>
      <c r="J401" s="18"/>
      <c r="K401" s="18"/>
      <c r="L401" s="16">
        <f t="shared" si="482"/>
        <v>0</v>
      </c>
      <c r="M401" s="18"/>
      <c r="N401" s="18"/>
      <c r="O401" s="18"/>
      <c r="P401" s="16">
        <f t="shared" si="479"/>
        <v>0</v>
      </c>
      <c r="Q401" s="18"/>
      <c r="R401" s="18"/>
      <c r="S401" s="18"/>
      <c r="T401" s="16">
        <f t="shared" si="480"/>
        <v>0</v>
      </c>
      <c r="U401" s="18"/>
      <c r="V401" s="18"/>
      <c r="W401" s="18"/>
      <c r="X401" s="16">
        <f t="shared" si="481"/>
        <v>0</v>
      </c>
      <c r="Y401" s="18"/>
      <c r="Z401" s="18"/>
      <c r="AA401" s="18"/>
      <c r="AB401" s="62"/>
      <c r="AC401" s="81"/>
      <c r="AD401" s="81"/>
    </row>
    <row r="402" spans="1:30" s="22" customFormat="1" ht="47.25" hidden="1" outlineLevel="1" x14ac:dyDescent="0.25">
      <c r="A402" s="45" t="s">
        <v>851</v>
      </c>
      <c r="B402" s="29" t="s">
        <v>857</v>
      </c>
      <c r="C402" s="40" t="s">
        <v>122</v>
      </c>
      <c r="D402" s="16">
        <f t="shared" si="456"/>
        <v>1500</v>
      </c>
      <c r="E402" s="18"/>
      <c r="F402" s="18"/>
      <c r="G402" s="18">
        <v>1500</v>
      </c>
      <c r="H402" s="16">
        <f t="shared" si="457"/>
        <v>0</v>
      </c>
      <c r="I402" s="18"/>
      <c r="J402" s="18"/>
      <c r="K402" s="18"/>
      <c r="L402" s="16">
        <f t="shared" si="482"/>
        <v>0</v>
      </c>
      <c r="M402" s="18"/>
      <c r="N402" s="18"/>
      <c r="O402" s="18"/>
      <c r="P402" s="16">
        <f t="shared" si="479"/>
        <v>0</v>
      </c>
      <c r="Q402" s="18"/>
      <c r="R402" s="18"/>
      <c r="S402" s="18"/>
      <c r="T402" s="16">
        <f t="shared" si="480"/>
        <v>0</v>
      </c>
      <c r="U402" s="18"/>
      <c r="V402" s="18"/>
      <c r="W402" s="18"/>
      <c r="X402" s="16">
        <f t="shared" si="481"/>
        <v>0</v>
      </c>
      <c r="Y402" s="18"/>
      <c r="Z402" s="18"/>
      <c r="AA402" s="18"/>
      <c r="AB402" s="62"/>
      <c r="AC402" s="81"/>
      <c r="AD402" s="81"/>
    </row>
    <row r="403" spans="1:30" s="22" customFormat="1" hidden="1" outlineLevel="1" x14ac:dyDescent="0.25">
      <c r="A403" s="45" t="s">
        <v>852</v>
      </c>
      <c r="B403" s="25" t="s">
        <v>858</v>
      </c>
      <c r="C403" s="40" t="s">
        <v>769</v>
      </c>
      <c r="D403" s="16">
        <f t="shared" si="456"/>
        <v>225</v>
      </c>
      <c r="E403" s="18"/>
      <c r="F403" s="18"/>
      <c r="G403" s="18">
        <v>225</v>
      </c>
      <c r="H403" s="16">
        <f t="shared" si="457"/>
        <v>0</v>
      </c>
      <c r="I403" s="18"/>
      <c r="J403" s="18"/>
      <c r="K403" s="18"/>
      <c r="L403" s="16">
        <f t="shared" si="482"/>
        <v>0</v>
      </c>
      <c r="M403" s="18"/>
      <c r="N403" s="18"/>
      <c r="O403" s="18"/>
      <c r="P403" s="16">
        <f t="shared" si="479"/>
        <v>0</v>
      </c>
      <c r="Q403" s="18"/>
      <c r="R403" s="18"/>
      <c r="S403" s="18"/>
      <c r="T403" s="16">
        <f t="shared" si="480"/>
        <v>0</v>
      </c>
      <c r="U403" s="18"/>
      <c r="V403" s="18"/>
      <c r="W403" s="18"/>
      <c r="X403" s="16">
        <f t="shared" si="481"/>
        <v>0</v>
      </c>
      <c r="Y403" s="18"/>
      <c r="Z403" s="18"/>
      <c r="AA403" s="18"/>
      <c r="AB403" s="62"/>
      <c r="AC403" s="81"/>
      <c r="AD403" s="81"/>
    </row>
    <row r="404" spans="1:30" s="22" customFormat="1" ht="31.5" hidden="1" outlineLevel="1" x14ac:dyDescent="0.25">
      <c r="A404" s="45" t="s">
        <v>853</v>
      </c>
      <c r="B404" s="25" t="s">
        <v>657</v>
      </c>
      <c r="C404" s="40" t="s">
        <v>118</v>
      </c>
      <c r="D404" s="16">
        <f t="shared" si="456"/>
        <v>4852.8999999999996</v>
      </c>
      <c r="E404" s="18"/>
      <c r="F404" s="18"/>
      <c r="G404" s="18">
        <v>4852.8999999999996</v>
      </c>
      <c r="H404" s="16">
        <f t="shared" si="457"/>
        <v>0</v>
      </c>
      <c r="I404" s="18"/>
      <c r="J404" s="18"/>
      <c r="K404" s="18"/>
      <c r="L404" s="16">
        <f t="shared" si="482"/>
        <v>0</v>
      </c>
      <c r="M404" s="18"/>
      <c r="N404" s="18"/>
      <c r="O404" s="18"/>
      <c r="P404" s="16">
        <f t="shared" si="479"/>
        <v>0</v>
      </c>
      <c r="Q404" s="18"/>
      <c r="R404" s="18"/>
      <c r="S404" s="18"/>
      <c r="T404" s="16">
        <f t="shared" si="480"/>
        <v>0</v>
      </c>
      <c r="U404" s="18"/>
      <c r="V404" s="18"/>
      <c r="W404" s="18"/>
      <c r="X404" s="16">
        <f t="shared" si="481"/>
        <v>0</v>
      </c>
      <c r="Y404" s="18"/>
      <c r="Z404" s="18"/>
      <c r="AA404" s="18"/>
      <c r="AB404" s="62"/>
      <c r="AC404" s="81"/>
      <c r="AD404" s="81"/>
    </row>
    <row r="405" spans="1:30" s="22" customFormat="1" ht="31.5" hidden="1" outlineLevel="1" x14ac:dyDescent="0.25">
      <c r="A405" s="45" t="s">
        <v>854</v>
      </c>
      <c r="B405" s="29" t="s">
        <v>859</v>
      </c>
      <c r="C405" s="40" t="s">
        <v>215</v>
      </c>
      <c r="D405" s="16">
        <f t="shared" si="456"/>
        <v>0</v>
      </c>
      <c r="E405" s="18"/>
      <c r="F405" s="18"/>
      <c r="G405" s="18"/>
      <c r="H405" s="16">
        <f t="shared" si="457"/>
        <v>6448.4</v>
      </c>
      <c r="I405" s="18"/>
      <c r="J405" s="18"/>
      <c r="K405" s="18">
        <v>6448.4</v>
      </c>
      <c r="L405" s="16">
        <f t="shared" si="482"/>
        <v>0</v>
      </c>
      <c r="M405" s="18"/>
      <c r="N405" s="18"/>
      <c r="O405" s="18"/>
      <c r="P405" s="16">
        <f t="shared" si="479"/>
        <v>0</v>
      </c>
      <c r="Q405" s="18"/>
      <c r="R405" s="18"/>
      <c r="S405" s="18"/>
      <c r="T405" s="16">
        <f t="shared" si="480"/>
        <v>0</v>
      </c>
      <c r="U405" s="18"/>
      <c r="V405" s="18"/>
      <c r="W405" s="18"/>
      <c r="X405" s="16">
        <f t="shared" si="481"/>
        <v>0</v>
      </c>
      <c r="Y405" s="18"/>
      <c r="Z405" s="18"/>
      <c r="AA405" s="18"/>
      <c r="AB405" s="62"/>
      <c r="AC405" s="81"/>
      <c r="AD405" s="81"/>
    </row>
    <row r="406" spans="1:30" s="22" customFormat="1" ht="31.5" hidden="1" outlineLevel="1" x14ac:dyDescent="0.25">
      <c r="A406" s="45" t="s">
        <v>855</v>
      </c>
      <c r="B406" s="25" t="s">
        <v>860</v>
      </c>
      <c r="C406" s="40" t="s">
        <v>118</v>
      </c>
      <c r="D406" s="16">
        <f t="shared" si="456"/>
        <v>2000</v>
      </c>
      <c r="E406" s="18"/>
      <c r="F406" s="18"/>
      <c r="G406" s="18">
        <v>2000</v>
      </c>
      <c r="H406" s="16">
        <f t="shared" si="457"/>
        <v>0</v>
      </c>
      <c r="I406" s="18"/>
      <c r="J406" s="18"/>
      <c r="K406" s="18"/>
      <c r="L406" s="16">
        <f t="shared" si="482"/>
        <v>0</v>
      </c>
      <c r="M406" s="18"/>
      <c r="N406" s="18"/>
      <c r="O406" s="18"/>
      <c r="P406" s="16">
        <f t="shared" si="479"/>
        <v>0</v>
      </c>
      <c r="Q406" s="18"/>
      <c r="R406" s="18"/>
      <c r="S406" s="18"/>
      <c r="T406" s="16">
        <f t="shared" si="480"/>
        <v>0</v>
      </c>
      <c r="U406" s="18"/>
      <c r="V406" s="18"/>
      <c r="W406" s="18"/>
      <c r="X406" s="16">
        <f t="shared" si="481"/>
        <v>0</v>
      </c>
      <c r="Y406" s="18"/>
      <c r="Z406" s="18"/>
      <c r="AA406" s="18"/>
      <c r="AB406" s="62"/>
      <c r="AC406" s="81"/>
      <c r="AD406" s="81"/>
    </row>
    <row r="407" spans="1:30" s="22" customFormat="1" hidden="1" outlineLevel="1" x14ac:dyDescent="0.25">
      <c r="A407" s="45" t="s">
        <v>861</v>
      </c>
      <c r="B407" s="25" t="s">
        <v>864</v>
      </c>
      <c r="C407" s="40" t="s">
        <v>120</v>
      </c>
      <c r="D407" s="16">
        <f t="shared" si="456"/>
        <v>4050</v>
      </c>
      <c r="E407" s="18"/>
      <c r="F407" s="18"/>
      <c r="G407" s="18">
        <v>4050</v>
      </c>
      <c r="H407" s="16">
        <f t="shared" ref="H407:H410" si="483">SUM(I407:K407)</f>
        <v>0</v>
      </c>
      <c r="I407" s="18"/>
      <c r="J407" s="18"/>
      <c r="K407" s="18"/>
      <c r="L407" s="16">
        <f t="shared" ref="L407:L411" si="484">SUM(M407:O407)</f>
        <v>0</v>
      </c>
      <c r="M407" s="18"/>
      <c r="N407" s="18"/>
      <c r="O407" s="18"/>
      <c r="P407" s="16">
        <f t="shared" si="479"/>
        <v>0</v>
      </c>
      <c r="Q407" s="18"/>
      <c r="R407" s="18"/>
      <c r="S407" s="18"/>
      <c r="T407" s="16">
        <f t="shared" si="480"/>
        <v>0</v>
      </c>
      <c r="U407" s="18"/>
      <c r="V407" s="18"/>
      <c r="W407" s="18"/>
      <c r="X407" s="16">
        <f t="shared" si="481"/>
        <v>0</v>
      </c>
      <c r="Y407" s="18"/>
      <c r="Z407" s="18"/>
      <c r="AA407" s="18"/>
      <c r="AB407" s="62"/>
      <c r="AC407" s="81"/>
      <c r="AD407" s="81"/>
    </row>
    <row r="408" spans="1:30" s="22" customFormat="1" ht="31.5" hidden="1" outlineLevel="1" x14ac:dyDescent="0.25">
      <c r="A408" s="45" t="s">
        <v>862</v>
      </c>
      <c r="B408" s="25" t="s">
        <v>865</v>
      </c>
      <c r="C408" s="40" t="s">
        <v>120</v>
      </c>
      <c r="D408" s="16">
        <f t="shared" si="456"/>
        <v>2000</v>
      </c>
      <c r="E408" s="18"/>
      <c r="F408" s="18"/>
      <c r="G408" s="18">
        <v>2000</v>
      </c>
      <c r="H408" s="16">
        <f t="shared" si="483"/>
        <v>0</v>
      </c>
      <c r="I408" s="18"/>
      <c r="J408" s="18"/>
      <c r="K408" s="18"/>
      <c r="L408" s="16">
        <f t="shared" si="484"/>
        <v>0</v>
      </c>
      <c r="M408" s="18"/>
      <c r="N408" s="18"/>
      <c r="O408" s="18"/>
      <c r="P408" s="16">
        <f t="shared" si="479"/>
        <v>0</v>
      </c>
      <c r="Q408" s="18"/>
      <c r="R408" s="18"/>
      <c r="S408" s="18"/>
      <c r="T408" s="16">
        <f t="shared" si="480"/>
        <v>0</v>
      </c>
      <c r="U408" s="18"/>
      <c r="V408" s="18"/>
      <c r="W408" s="18"/>
      <c r="X408" s="16">
        <f t="shared" si="481"/>
        <v>0</v>
      </c>
      <c r="Y408" s="18"/>
      <c r="Z408" s="18"/>
      <c r="AA408" s="18"/>
      <c r="AB408" s="62"/>
      <c r="AC408" s="81"/>
      <c r="AD408" s="81"/>
    </row>
    <row r="409" spans="1:30" s="22" customFormat="1" ht="31.5" hidden="1" outlineLevel="1" x14ac:dyDescent="0.25">
      <c r="A409" s="45" t="s">
        <v>863</v>
      </c>
      <c r="B409" s="25" t="s">
        <v>866</v>
      </c>
      <c r="C409" s="40" t="s">
        <v>123</v>
      </c>
      <c r="D409" s="16">
        <f t="shared" si="456"/>
        <v>2500</v>
      </c>
      <c r="E409" s="18"/>
      <c r="F409" s="18"/>
      <c r="G409" s="18">
        <v>2500</v>
      </c>
      <c r="H409" s="16">
        <f t="shared" si="483"/>
        <v>0</v>
      </c>
      <c r="I409" s="18"/>
      <c r="J409" s="18"/>
      <c r="K409" s="18"/>
      <c r="L409" s="16">
        <f t="shared" si="484"/>
        <v>0</v>
      </c>
      <c r="M409" s="18"/>
      <c r="N409" s="18"/>
      <c r="O409" s="18"/>
      <c r="P409" s="16">
        <f t="shared" si="479"/>
        <v>0</v>
      </c>
      <c r="Q409" s="18"/>
      <c r="R409" s="18"/>
      <c r="S409" s="18"/>
      <c r="T409" s="16">
        <f t="shared" si="480"/>
        <v>0</v>
      </c>
      <c r="U409" s="18"/>
      <c r="V409" s="18"/>
      <c r="W409" s="18"/>
      <c r="X409" s="16">
        <f t="shared" si="481"/>
        <v>0</v>
      </c>
      <c r="Y409" s="18"/>
      <c r="Z409" s="18"/>
      <c r="AA409" s="18"/>
      <c r="AB409" s="62"/>
      <c r="AC409" s="81"/>
      <c r="AD409" s="81"/>
    </row>
    <row r="410" spans="1:30" s="22" customFormat="1" ht="94.5" hidden="1" outlineLevel="1" x14ac:dyDescent="0.25">
      <c r="A410" s="45" t="s">
        <v>867</v>
      </c>
      <c r="B410" s="25" t="s">
        <v>868</v>
      </c>
      <c r="C410" s="40" t="s">
        <v>123</v>
      </c>
      <c r="D410" s="16">
        <f t="shared" si="456"/>
        <v>2000</v>
      </c>
      <c r="E410" s="18"/>
      <c r="F410" s="18"/>
      <c r="G410" s="18">
        <v>2000</v>
      </c>
      <c r="H410" s="16">
        <f t="shared" si="483"/>
        <v>0</v>
      </c>
      <c r="I410" s="18"/>
      <c r="J410" s="18"/>
      <c r="K410" s="18"/>
      <c r="L410" s="16">
        <f t="shared" si="484"/>
        <v>0</v>
      </c>
      <c r="M410" s="18"/>
      <c r="N410" s="18"/>
      <c r="O410" s="18"/>
      <c r="P410" s="16">
        <f t="shared" si="479"/>
        <v>0</v>
      </c>
      <c r="Q410" s="18"/>
      <c r="R410" s="18"/>
      <c r="S410" s="18"/>
      <c r="T410" s="16">
        <f t="shared" si="480"/>
        <v>0</v>
      </c>
      <c r="U410" s="18"/>
      <c r="V410" s="18"/>
      <c r="W410" s="18"/>
      <c r="X410" s="16">
        <f t="shared" si="481"/>
        <v>0</v>
      </c>
      <c r="Y410" s="18"/>
      <c r="Z410" s="18"/>
      <c r="AA410" s="18"/>
      <c r="AB410" s="62"/>
      <c r="AC410" s="81"/>
      <c r="AD410" s="81"/>
    </row>
    <row r="411" spans="1:30" s="22" customFormat="1" ht="47.25" hidden="1" outlineLevel="1" x14ac:dyDescent="0.25">
      <c r="A411" s="45" t="s">
        <v>869</v>
      </c>
      <c r="B411" s="25" t="s">
        <v>870</v>
      </c>
      <c r="C411" s="40" t="s">
        <v>196</v>
      </c>
      <c r="D411" s="16">
        <f t="shared" si="456"/>
        <v>1500</v>
      </c>
      <c r="E411" s="18"/>
      <c r="F411" s="18"/>
      <c r="G411" s="18">
        <v>1500</v>
      </c>
      <c r="H411" s="16">
        <f t="shared" si="457"/>
        <v>0</v>
      </c>
      <c r="I411" s="18"/>
      <c r="J411" s="18"/>
      <c r="K411" s="18"/>
      <c r="L411" s="16">
        <f t="shared" si="484"/>
        <v>0</v>
      </c>
      <c r="M411" s="18"/>
      <c r="N411" s="18"/>
      <c r="O411" s="18"/>
      <c r="P411" s="16">
        <f t="shared" si="479"/>
        <v>0</v>
      </c>
      <c r="Q411" s="18"/>
      <c r="R411" s="18"/>
      <c r="S411" s="18"/>
      <c r="T411" s="16">
        <f t="shared" si="480"/>
        <v>0</v>
      </c>
      <c r="U411" s="18"/>
      <c r="V411" s="18"/>
      <c r="W411" s="18"/>
      <c r="X411" s="16">
        <f t="shared" si="481"/>
        <v>0</v>
      </c>
      <c r="Y411" s="18"/>
      <c r="Z411" s="18"/>
      <c r="AA411" s="18"/>
      <c r="AB411" s="62"/>
      <c r="AC411" s="81"/>
      <c r="AD411" s="81"/>
    </row>
    <row r="412" spans="1:30" s="22" customFormat="1" ht="47.25" hidden="1" outlineLevel="1" x14ac:dyDescent="0.25">
      <c r="A412" s="45" t="s">
        <v>34</v>
      </c>
      <c r="B412" s="19" t="s">
        <v>586</v>
      </c>
      <c r="C412" s="40"/>
      <c r="D412" s="16">
        <f>SUM(E412:G412)</f>
        <v>11569.1</v>
      </c>
      <c r="E412" s="17">
        <f>SUM(E413:E430)</f>
        <v>0</v>
      </c>
      <c r="F412" s="17">
        <f>SUM(F413:F430)</f>
        <v>0</v>
      </c>
      <c r="G412" s="17">
        <f>SUM(G413:G430)</f>
        <v>11569.1</v>
      </c>
      <c r="H412" s="16">
        <f>SUM(I412:K412)</f>
        <v>0</v>
      </c>
      <c r="I412" s="17">
        <f>SUM(I413:I430)</f>
        <v>0</v>
      </c>
      <c r="J412" s="17">
        <f>SUM(J413:J430)</f>
        <v>0</v>
      </c>
      <c r="K412" s="17">
        <f>SUM(K413:K430)</f>
        <v>0</v>
      </c>
      <c r="L412" s="16">
        <f>SUM(M412:O412)</f>
        <v>0</v>
      </c>
      <c r="M412" s="17">
        <f>SUM(M413:M430)</f>
        <v>0</v>
      </c>
      <c r="N412" s="17">
        <f>SUM(N413:N430)</f>
        <v>0</v>
      </c>
      <c r="O412" s="17">
        <f>SUM(O413:O430)</f>
        <v>0</v>
      </c>
      <c r="P412" s="16">
        <f>SUM(Q412:S412)</f>
        <v>0</v>
      </c>
      <c r="Q412" s="17">
        <f>SUM(Q413:Q430)</f>
        <v>0</v>
      </c>
      <c r="R412" s="17">
        <f>SUM(R413:R430)</f>
        <v>0</v>
      </c>
      <c r="S412" s="17">
        <f>SUM(S413:S430)</f>
        <v>0</v>
      </c>
      <c r="T412" s="16">
        <f>SUM(U412:W412)</f>
        <v>0</v>
      </c>
      <c r="U412" s="17">
        <f>SUM(U413:U430)</f>
        <v>0</v>
      </c>
      <c r="V412" s="17">
        <f>SUM(V413:V430)</f>
        <v>0</v>
      </c>
      <c r="W412" s="17">
        <f>SUM(W413:W430)</f>
        <v>0</v>
      </c>
      <c r="X412" s="16">
        <f>SUM(Y412:AA412)</f>
        <v>0</v>
      </c>
      <c r="Y412" s="17">
        <f>SUM(Y413:Y430)</f>
        <v>0</v>
      </c>
      <c r="Z412" s="17">
        <f>SUM(Z413:Z430)</f>
        <v>0</v>
      </c>
      <c r="AA412" s="17">
        <f>SUM(AA413:AA430)</f>
        <v>0</v>
      </c>
      <c r="AB412" s="62"/>
      <c r="AC412" s="81"/>
      <c r="AD412" s="81"/>
    </row>
    <row r="413" spans="1:30" s="22" customFormat="1" ht="47.25" hidden="1" outlineLevel="1" x14ac:dyDescent="0.25">
      <c r="A413" s="45" t="s">
        <v>271</v>
      </c>
      <c r="B413" s="25" t="s">
        <v>587</v>
      </c>
      <c r="C413" s="40" t="s">
        <v>116</v>
      </c>
      <c r="D413" s="16">
        <f t="shared" si="456"/>
        <v>0</v>
      </c>
      <c r="E413" s="18"/>
      <c r="F413" s="18"/>
      <c r="G413" s="18"/>
      <c r="H413" s="16">
        <f t="shared" si="457"/>
        <v>0</v>
      </c>
      <c r="I413" s="18"/>
      <c r="J413" s="18"/>
      <c r="K413" s="18"/>
      <c r="L413" s="16">
        <f t="shared" si="458"/>
        <v>0</v>
      </c>
      <c r="M413" s="18"/>
      <c r="N413" s="18"/>
      <c r="O413" s="18"/>
      <c r="P413" s="16">
        <f t="shared" ref="P413:P432" si="485">SUM(Q413:S413)</f>
        <v>0</v>
      </c>
      <c r="Q413" s="18"/>
      <c r="R413" s="18"/>
      <c r="S413" s="18"/>
      <c r="T413" s="16">
        <f t="shared" ref="T413:T437" si="486">SUM(U413:W413)</f>
        <v>0</v>
      </c>
      <c r="U413" s="18"/>
      <c r="V413" s="18"/>
      <c r="W413" s="18"/>
      <c r="X413" s="16">
        <f t="shared" ref="X413:X437" si="487">SUM(Y413:AA413)</f>
        <v>0</v>
      </c>
      <c r="Y413" s="18"/>
      <c r="Z413" s="18"/>
      <c r="AA413" s="18"/>
      <c r="AB413" s="62"/>
      <c r="AC413" s="81"/>
      <c r="AD413" s="81"/>
    </row>
    <row r="414" spans="1:30" s="22" customFormat="1" ht="31.5" hidden="1" outlineLevel="1" x14ac:dyDescent="0.25">
      <c r="A414" s="45" t="s">
        <v>278</v>
      </c>
      <c r="B414" s="25" t="s">
        <v>871</v>
      </c>
      <c r="C414" s="40" t="s">
        <v>117</v>
      </c>
      <c r="D414" s="16">
        <f t="shared" si="456"/>
        <v>0</v>
      </c>
      <c r="E414" s="18"/>
      <c r="F414" s="18"/>
      <c r="G414" s="18"/>
      <c r="H414" s="16">
        <f t="shared" si="457"/>
        <v>0</v>
      </c>
      <c r="I414" s="18"/>
      <c r="J414" s="18"/>
      <c r="K414" s="18"/>
      <c r="L414" s="16">
        <f t="shared" si="458"/>
        <v>0</v>
      </c>
      <c r="M414" s="18"/>
      <c r="N414" s="18"/>
      <c r="O414" s="18"/>
      <c r="P414" s="16">
        <f t="shared" si="485"/>
        <v>0</v>
      </c>
      <c r="Q414" s="18"/>
      <c r="R414" s="18"/>
      <c r="S414" s="18"/>
      <c r="T414" s="16">
        <f t="shared" si="486"/>
        <v>0</v>
      </c>
      <c r="U414" s="18"/>
      <c r="V414" s="18"/>
      <c r="W414" s="18"/>
      <c r="X414" s="16">
        <f t="shared" si="487"/>
        <v>0</v>
      </c>
      <c r="Y414" s="18"/>
      <c r="Z414" s="18"/>
      <c r="AA414" s="18"/>
      <c r="AB414" s="62"/>
      <c r="AC414" s="81"/>
      <c r="AD414" s="81"/>
    </row>
    <row r="415" spans="1:30" s="22" customFormat="1" ht="31.5" hidden="1" outlineLevel="1" x14ac:dyDescent="0.25">
      <c r="A415" s="45" t="s">
        <v>280</v>
      </c>
      <c r="B415" s="25" t="s">
        <v>872</v>
      </c>
      <c r="C415" s="40" t="s">
        <v>118</v>
      </c>
      <c r="D415" s="16">
        <f t="shared" si="456"/>
        <v>0</v>
      </c>
      <c r="E415" s="18"/>
      <c r="F415" s="18"/>
      <c r="G415" s="18"/>
      <c r="H415" s="16">
        <f t="shared" si="457"/>
        <v>0</v>
      </c>
      <c r="I415" s="18"/>
      <c r="J415" s="18"/>
      <c r="K415" s="18"/>
      <c r="L415" s="16">
        <f t="shared" si="458"/>
        <v>0</v>
      </c>
      <c r="M415" s="18"/>
      <c r="N415" s="18"/>
      <c r="O415" s="18"/>
      <c r="P415" s="16">
        <f t="shared" si="485"/>
        <v>0</v>
      </c>
      <c r="Q415" s="18"/>
      <c r="R415" s="18"/>
      <c r="S415" s="18"/>
      <c r="T415" s="16">
        <f t="shared" si="486"/>
        <v>0</v>
      </c>
      <c r="U415" s="18"/>
      <c r="V415" s="18"/>
      <c r="W415" s="18"/>
      <c r="X415" s="16">
        <f t="shared" si="487"/>
        <v>0</v>
      </c>
      <c r="Y415" s="18"/>
      <c r="Z415" s="18"/>
      <c r="AA415" s="18"/>
      <c r="AB415" s="62"/>
      <c r="AC415" s="81"/>
      <c r="AD415" s="81"/>
    </row>
    <row r="416" spans="1:30" s="22" customFormat="1" ht="47.25" hidden="1" outlineLevel="1" x14ac:dyDescent="0.25">
      <c r="A416" s="45" t="s">
        <v>289</v>
      </c>
      <c r="B416" s="29" t="s">
        <v>873</v>
      </c>
      <c r="C416" s="40" t="s">
        <v>196</v>
      </c>
      <c r="D416" s="16">
        <f t="shared" si="456"/>
        <v>0</v>
      </c>
      <c r="E416" s="18"/>
      <c r="F416" s="18"/>
      <c r="G416" s="18"/>
      <c r="H416" s="16">
        <f t="shared" si="457"/>
        <v>0</v>
      </c>
      <c r="I416" s="18"/>
      <c r="J416" s="18"/>
      <c r="K416" s="18"/>
      <c r="L416" s="16">
        <f t="shared" si="458"/>
        <v>0</v>
      </c>
      <c r="M416" s="18"/>
      <c r="N416" s="18"/>
      <c r="O416" s="18"/>
      <c r="P416" s="16">
        <f t="shared" si="485"/>
        <v>0</v>
      </c>
      <c r="Q416" s="18"/>
      <c r="R416" s="18"/>
      <c r="S416" s="18"/>
      <c r="T416" s="16">
        <f t="shared" si="486"/>
        <v>0</v>
      </c>
      <c r="U416" s="18"/>
      <c r="V416" s="18"/>
      <c r="W416" s="18"/>
      <c r="X416" s="16">
        <f t="shared" si="487"/>
        <v>0</v>
      </c>
      <c r="Y416" s="18"/>
      <c r="Z416" s="18"/>
      <c r="AA416" s="18"/>
      <c r="AB416" s="62"/>
      <c r="AC416" s="81"/>
      <c r="AD416" s="81"/>
    </row>
    <row r="417" spans="1:30" s="22" customFormat="1" ht="47.25" hidden="1" outlineLevel="1" x14ac:dyDescent="0.25">
      <c r="A417" s="45" t="s">
        <v>292</v>
      </c>
      <c r="B417" s="25" t="s">
        <v>874</v>
      </c>
      <c r="C417" s="40" t="s">
        <v>117</v>
      </c>
      <c r="D417" s="16">
        <f t="shared" si="456"/>
        <v>0</v>
      </c>
      <c r="E417" s="18"/>
      <c r="F417" s="18"/>
      <c r="G417" s="18"/>
      <c r="H417" s="16">
        <f t="shared" si="457"/>
        <v>0</v>
      </c>
      <c r="I417" s="18"/>
      <c r="J417" s="18"/>
      <c r="K417" s="18"/>
      <c r="L417" s="16">
        <f t="shared" si="458"/>
        <v>0</v>
      </c>
      <c r="M417" s="18"/>
      <c r="N417" s="18"/>
      <c r="O417" s="18"/>
      <c r="P417" s="16">
        <f t="shared" si="485"/>
        <v>0</v>
      </c>
      <c r="Q417" s="18"/>
      <c r="R417" s="18"/>
      <c r="S417" s="18"/>
      <c r="T417" s="16">
        <f t="shared" si="486"/>
        <v>0</v>
      </c>
      <c r="U417" s="18"/>
      <c r="V417" s="18"/>
      <c r="W417" s="18"/>
      <c r="X417" s="16">
        <f t="shared" si="487"/>
        <v>0</v>
      </c>
      <c r="Y417" s="18"/>
      <c r="Z417" s="18"/>
      <c r="AA417" s="18"/>
      <c r="AB417" s="62"/>
      <c r="AC417" s="81"/>
      <c r="AD417" s="81"/>
    </row>
    <row r="418" spans="1:30" s="22" customFormat="1" ht="63" hidden="1" outlineLevel="1" x14ac:dyDescent="0.25">
      <c r="A418" s="45" t="s">
        <v>673</v>
      </c>
      <c r="B418" s="25" t="s">
        <v>880</v>
      </c>
      <c r="C418" s="40" t="s">
        <v>123</v>
      </c>
      <c r="D418" s="16">
        <f t="shared" si="456"/>
        <v>0</v>
      </c>
      <c r="E418" s="18"/>
      <c r="F418" s="18"/>
      <c r="G418" s="18"/>
      <c r="H418" s="16">
        <f t="shared" si="457"/>
        <v>0</v>
      </c>
      <c r="I418" s="18"/>
      <c r="J418" s="18"/>
      <c r="K418" s="18"/>
      <c r="L418" s="16">
        <f t="shared" si="458"/>
        <v>0</v>
      </c>
      <c r="M418" s="18"/>
      <c r="N418" s="18"/>
      <c r="O418" s="18"/>
      <c r="P418" s="16">
        <f t="shared" si="485"/>
        <v>0</v>
      </c>
      <c r="Q418" s="18"/>
      <c r="R418" s="18"/>
      <c r="S418" s="18"/>
      <c r="T418" s="16">
        <f t="shared" si="486"/>
        <v>0</v>
      </c>
      <c r="U418" s="18"/>
      <c r="V418" s="18"/>
      <c r="W418" s="18"/>
      <c r="X418" s="16">
        <f t="shared" si="487"/>
        <v>0</v>
      </c>
      <c r="Y418" s="18"/>
      <c r="Z418" s="18"/>
      <c r="AA418" s="18"/>
      <c r="AB418" s="62"/>
      <c r="AC418" s="81"/>
      <c r="AD418" s="81"/>
    </row>
    <row r="419" spans="1:30" s="22" customFormat="1" ht="47.25" hidden="1" outlineLevel="1" x14ac:dyDescent="0.25">
      <c r="A419" s="45" t="s">
        <v>875</v>
      </c>
      <c r="B419" s="25" t="s">
        <v>881</v>
      </c>
      <c r="C419" s="40" t="s">
        <v>196</v>
      </c>
      <c r="D419" s="16">
        <f t="shared" si="456"/>
        <v>0</v>
      </c>
      <c r="E419" s="18"/>
      <c r="F419" s="18"/>
      <c r="G419" s="18"/>
      <c r="H419" s="16">
        <f t="shared" si="457"/>
        <v>0</v>
      </c>
      <c r="I419" s="18"/>
      <c r="J419" s="18"/>
      <c r="K419" s="18"/>
      <c r="L419" s="16">
        <f t="shared" si="458"/>
        <v>0</v>
      </c>
      <c r="M419" s="18"/>
      <c r="N419" s="18"/>
      <c r="O419" s="18"/>
      <c r="P419" s="16">
        <f t="shared" si="485"/>
        <v>0</v>
      </c>
      <c r="Q419" s="18"/>
      <c r="R419" s="18"/>
      <c r="S419" s="18"/>
      <c r="T419" s="16">
        <f t="shared" si="486"/>
        <v>0</v>
      </c>
      <c r="U419" s="18"/>
      <c r="V419" s="18"/>
      <c r="W419" s="18"/>
      <c r="X419" s="16">
        <f t="shared" si="487"/>
        <v>0</v>
      </c>
      <c r="Y419" s="18"/>
      <c r="Z419" s="18"/>
      <c r="AA419" s="18"/>
      <c r="AB419" s="62"/>
      <c r="AC419" s="81"/>
      <c r="AD419" s="81"/>
    </row>
    <row r="420" spans="1:30" s="22" customFormat="1" ht="47.25" hidden="1" outlineLevel="1" x14ac:dyDescent="0.25">
      <c r="A420" s="45" t="s">
        <v>876</v>
      </c>
      <c r="B420" s="25" t="s">
        <v>882</v>
      </c>
      <c r="C420" s="40" t="s">
        <v>196</v>
      </c>
      <c r="D420" s="16">
        <f t="shared" si="456"/>
        <v>0</v>
      </c>
      <c r="E420" s="18"/>
      <c r="F420" s="18"/>
      <c r="G420" s="18"/>
      <c r="H420" s="16">
        <f t="shared" si="457"/>
        <v>0</v>
      </c>
      <c r="I420" s="18"/>
      <c r="J420" s="18"/>
      <c r="K420" s="18"/>
      <c r="L420" s="16">
        <f t="shared" si="458"/>
        <v>0</v>
      </c>
      <c r="M420" s="18"/>
      <c r="N420" s="18"/>
      <c r="O420" s="18"/>
      <c r="P420" s="16">
        <f t="shared" si="485"/>
        <v>0</v>
      </c>
      <c r="Q420" s="18"/>
      <c r="R420" s="18"/>
      <c r="S420" s="18"/>
      <c r="T420" s="16">
        <f t="shared" si="486"/>
        <v>0</v>
      </c>
      <c r="U420" s="18"/>
      <c r="V420" s="18"/>
      <c r="W420" s="18"/>
      <c r="X420" s="16">
        <f t="shared" si="487"/>
        <v>0</v>
      </c>
      <c r="Y420" s="18"/>
      <c r="Z420" s="18"/>
      <c r="AA420" s="18"/>
      <c r="AB420" s="62"/>
      <c r="AC420" s="81"/>
      <c r="AD420" s="81"/>
    </row>
    <row r="421" spans="1:30" s="22" customFormat="1" ht="47.25" hidden="1" outlineLevel="1" x14ac:dyDescent="0.25">
      <c r="A421" s="45" t="s">
        <v>877</v>
      </c>
      <c r="B421" s="25" t="s">
        <v>660</v>
      </c>
      <c r="C421" s="40" t="s">
        <v>196</v>
      </c>
      <c r="D421" s="16">
        <f t="shared" si="456"/>
        <v>0</v>
      </c>
      <c r="E421" s="18"/>
      <c r="F421" s="18"/>
      <c r="G421" s="18"/>
      <c r="H421" s="16">
        <f t="shared" si="457"/>
        <v>0</v>
      </c>
      <c r="I421" s="18"/>
      <c r="J421" s="18"/>
      <c r="K421" s="18"/>
      <c r="L421" s="16">
        <f t="shared" si="458"/>
        <v>0</v>
      </c>
      <c r="M421" s="18"/>
      <c r="N421" s="18"/>
      <c r="O421" s="18"/>
      <c r="P421" s="16">
        <f t="shared" si="485"/>
        <v>0</v>
      </c>
      <c r="Q421" s="18"/>
      <c r="R421" s="18"/>
      <c r="S421" s="18"/>
      <c r="T421" s="16">
        <f t="shared" si="486"/>
        <v>0</v>
      </c>
      <c r="U421" s="18"/>
      <c r="V421" s="18"/>
      <c r="W421" s="18"/>
      <c r="X421" s="16">
        <f t="shared" si="487"/>
        <v>0</v>
      </c>
      <c r="Y421" s="18"/>
      <c r="Z421" s="18"/>
      <c r="AA421" s="18"/>
      <c r="AB421" s="62"/>
      <c r="AC421" s="81"/>
      <c r="AD421" s="81"/>
    </row>
    <row r="422" spans="1:30" s="22" customFormat="1" ht="47.25" hidden="1" outlineLevel="1" x14ac:dyDescent="0.25">
      <c r="A422" s="45" t="s">
        <v>878</v>
      </c>
      <c r="B422" s="25" t="s">
        <v>883</v>
      </c>
      <c r="C422" s="40" t="s">
        <v>118</v>
      </c>
      <c r="D422" s="16">
        <f t="shared" si="456"/>
        <v>0</v>
      </c>
      <c r="E422" s="18"/>
      <c r="F422" s="18"/>
      <c r="G422" s="18"/>
      <c r="H422" s="16">
        <f t="shared" si="457"/>
        <v>0</v>
      </c>
      <c r="I422" s="18"/>
      <c r="J422" s="18"/>
      <c r="K422" s="18"/>
      <c r="L422" s="16">
        <f t="shared" si="458"/>
        <v>0</v>
      </c>
      <c r="M422" s="18"/>
      <c r="N422" s="18"/>
      <c r="O422" s="18"/>
      <c r="P422" s="16">
        <f t="shared" si="485"/>
        <v>0</v>
      </c>
      <c r="Q422" s="18"/>
      <c r="R422" s="18"/>
      <c r="S422" s="18"/>
      <c r="T422" s="16">
        <f t="shared" si="486"/>
        <v>0</v>
      </c>
      <c r="U422" s="18"/>
      <c r="V422" s="18"/>
      <c r="W422" s="18"/>
      <c r="X422" s="16">
        <f t="shared" si="487"/>
        <v>0</v>
      </c>
      <c r="Y422" s="18"/>
      <c r="Z422" s="18"/>
      <c r="AA422" s="18"/>
      <c r="AB422" s="62"/>
      <c r="AC422" s="81"/>
      <c r="AD422" s="81"/>
    </row>
    <row r="423" spans="1:30" s="22" customFormat="1" ht="47.25" hidden="1" outlineLevel="1" x14ac:dyDescent="0.25">
      <c r="A423" s="45" t="s">
        <v>879</v>
      </c>
      <c r="B423" s="25" t="s">
        <v>659</v>
      </c>
      <c r="C423" s="40" t="s">
        <v>196</v>
      </c>
      <c r="D423" s="16">
        <f t="shared" si="456"/>
        <v>0</v>
      </c>
      <c r="E423" s="18"/>
      <c r="F423" s="18"/>
      <c r="G423" s="18"/>
      <c r="H423" s="16">
        <f t="shared" si="457"/>
        <v>0</v>
      </c>
      <c r="I423" s="18"/>
      <c r="J423" s="18"/>
      <c r="K423" s="18"/>
      <c r="L423" s="16">
        <f t="shared" si="458"/>
        <v>0</v>
      </c>
      <c r="M423" s="18"/>
      <c r="N423" s="18"/>
      <c r="O423" s="18"/>
      <c r="P423" s="16">
        <f t="shared" si="485"/>
        <v>0</v>
      </c>
      <c r="Q423" s="18"/>
      <c r="R423" s="18"/>
      <c r="S423" s="18"/>
      <c r="T423" s="16">
        <f t="shared" si="486"/>
        <v>0</v>
      </c>
      <c r="U423" s="18"/>
      <c r="V423" s="18"/>
      <c r="W423" s="18"/>
      <c r="X423" s="16">
        <f t="shared" si="487"/>
        <v>0</v>
      </c>
      <c r="Y423" s="18"/>
      <c r="Z423" s="18"/>
      <c r="AA423" s="18"/>
      <c r="AB423" s="62"/>
      <c r="AC423" s="81"/>
      <c r="AD423" s="81"/>
    </row>
    <row r="424" spans="1:30" s="22" customFormat="1" ht="31.5" hidden="1" outlineLevel="1" x14ac:dyDescent="0.25">
      <c r="A424" s="45" t="s">
        <v>884</v>
      </c>
      <c r="B424" s="25" t="s">
        <v>889</v>
      </c>
      <c r="C424" s="40" t="s">
        <v>117</v>
      </c>
      <c r="D424" s="16">
        <f t="shared" si="456"/>
        <v>0</v>
      </c>
      <c r="E424" s="18"/>
      <c r="F424" s="18"/>
      <c r="G424" s="18"/>
      <c r="H424" s="16">
        <f t="shared" si="457"/>
        <v>0</v>
      </c>
      <c r="I424" s="18"/>
      <c r="J424" s="18"/>
      <c r="K424" s="18"/>
      <c r="L424" s="16">
        <f t="shared" si="458"/>
        <v>0</v>
      </c>
      <c r="M424" s="18"/>
      <c r="N424" s="18"/>
      <c r="O424" s="18"/>
      <c r="P424" s="16">
        <f t="shared" si="485"/>
        <v>0</v>
      </c>
      <c r="Q424" s="18"/>
      <c r="R424" s="18"/>
      <c r="S424" s="18"/>
      <c r="T424" s="16">
        <f t="shared" si="486"/>
        <v>0</v>
      </c>
      <c r="U424" s="18"/>
      <c r="V424" s="18"/>
      <c r="W424" s="18"/>
      <c r="X424" s="16">
        <f t="shared" si="487"/>
        <v>0</v>
      </c>
      <c r="Y424" s="18"/>
      <c r="Z424" s="18"/>
      <c r="AA424" s="18"/>
      <c r="AB424" s="62"/>
      <c r="AC424" s="81"/>
      <c r="AD424" s="81"/>
    </row>
    <row r="425" spans="1:30" s="22" customFormat="1" ht="47.25" hidden="1" outlineLevel="1" x14ac:dyDescent="0.25">
      <c r="A425" s="45" t="s">
        <v>885</v>
      </c>
      <c r="B425" s="25" t="s">
        <v>890</v>
      </c>
      <c r="C425" s="40" t="s">
        <v>122</v>
      </c>
      <c r="D425" s="16">
        <f t="shared" si="456"/>
        <v>0</v>
      </c>
      <c r="E425" s="18"/>
      <c r="F425" s="18"/>
      <c r="G425" s="18"/>
      <c r="H425" s="16">
        <f t="shared" si="457"/>
        <v>0</v>
      </c>
      <c r="I425" s="18"/>
      <c r="J425" s="18"/>
      <c r="K425" s="18"/>
      <c r="L425" s="16">
        <f t="shared" si="458"/>
        <v>0</v>
      </c>
      <c r="M425" s="18"/>
      <c r="N425" s="18"/>
      <c r="O425" s="18"/>
      <c r="P425" s="16">
        <f t="shared" si="485"/>
        <v>0</v>
      </c>
      <c r="Q425" s="18"/>
      <c r="R425" s="18"/>
      <c r="S425" s="18"/>
      <c r="T425" s="16">
        <f t="shared" si="486"/>
        <v>0</v>
      </c>
      <c r="U425" s="18"/>
      <c r="V425" s="18"/>
      <c r="W425" s="18"/>
      <c r="X425" s="16">
        <f t="shared" si="487"/>
        <v>0</v>
      </c>
      <c r="Y425" s="18"/>
      <c r="Z425" s="18"/>
      <c r="AA425" s="18"/>
      <c r="AB425" s="62"/>
      <c r="AC425" s="81"/>
      <c r="AD425" s="81"/>
    </row>
    <row r="426" spans="1:30" s="22" customFormat="1" hidden="1" outlineLevel="1" x14ac:dyDescent="0.25">
      <c r="A426" s="45" t="s">
        <v>886</v>
      </c>
      <c r="B426" s="25" t="s">
        <v>891</v>
      </c>
      <c r="C426" s="40" t="s">
        <v>121</v>
      </c>
      <c r="D426" s="16">
        <f t="shared" si="456"/>
        <v>1789.8</v>
      </c>
      <c r="E426" s="18"/>
      <c r="F426" s="18"/>
      <c r="G426" s="18">
        <v>1789.8</v>
      </c>
      <c r="H426" s="16">
        <f t="shared" si="457"/>
        <v>0</v>
      </c>
      <c r="I426" s="18"/>
      <c r="J426" s="18"/>
      <c r="K426" s="18"/>
      <c r="L426" s="16">
        <f t="shared" si="458"/>
        <v>0</v>
      </c>
      <c r="M426" s="18"/>
      <c r="N426" s="18"/>
      <c r="O426" s="18"/>
      <c r="P426" s="16">
        <f t="shared" si="485"/>
        <v>0</v>
      </c>
      <c r="Q426" s="18"/>
      <c r="R426" s="18"/>
      <c r="S426" s="18"/>
      <c r="T426" s="16">
        <f t="shared" si="486"/>
        <v>0</v>
      </c>
      <c r="U426" s="18"/>
      <c r="V426" s="18"/>
      <c r="W426" s="18"/>
      <c r="X426" s="16">
        <f t="shared" si="487"/>
        <v>0</v>
      </c>
      <c r="Y426" s="18"/>
      <c r="Z426" s="18"/>
      <c r="AA426" s="18"/>
      <c r="AB426" s="62"/>
      <c r="AC426" s="81"/>
      <c r="AD426" s="81"/>
    </row>
    <row r="427" spans="1:30" s="22" customFormat="1" ht="47.25" hidden="1" outlineLevel="1" x14ac:dyDescent="0.25">
      <c r="A427" s="45" t="s">
        <v>887</v>
      </c>
      <c r="B427" s="29" t="s">
        <v>894</v>
      </c>
      <c r="C427" s="40" t="s">
        <v>118</v>
      </c>
      <c r="D427" s="16">
        <f t="shared" si="456"/>
        <v>2072</v>
      </c>
      <c r="E427" s="18"/>
      <c r="F427" s="18"/>
      <c r="G427" s="18">
        <v>2072</v>
      </c>
      <c r="H427" s="16">
        <f t="shared" si="457"/>
        <v>0</v>
      </c>
      <c r="I427" s="18"/>
      <c r="J427" s="18"/>
      <c r="K427" s="18"/>
      <c r="L427" s="16">
        <f t="shared" si="458"/>
        <v>0</v>
      </c>
      <c r="M427" s="18"/>
      <c r="N427" s="18"/>
      <c r="O427" s="18"/>
      <c r="P427" s="16">
        <f t="shared" si="485"/>
        <v>0</v>
      </c>
      <c r="Q427" s="18"/>
      <c r="R427" s="18"/>
      <c r="S427" s="18"/>
      <c r="T427" s="16">
        <f t="shared" si="486"/>
        <v>0</v>
      </c>
      <c r="U427" s="18"/>
      <c r="V427" s="18"/>
      <c r="W427" s="18"/>
      <c r="X427" s="16">
        <f t="shared" si="487"/>
        <v>0</v>
      </c>
      <c r="Y427" s="18"/>
      <c r="Z427" s="18"/>
      <c r="AA427" s="18"/>
      <c r="AB427" s="62"/>
      <c r="AC427" s="81"/>
      <c r="AD427" s="81"/>
    </row>
    <row r="428" spans="1:30" s="22" customFormat="1" ht="31.5" hidden="1" outlineLevel="1" x14ac:dyDescent="0.25">
      <c r="A428" s="45" t="s">
        <v>888</v>
      </c>
      <c r="B428" s="25" t="s">
        <v>895</v>
      </c>
      <c r="C428" s="40" t="s">
        <v>118</v>
      </c>
      <c r="D428" s="16">
        <f t="shared" si="456"/>
        <v>2295.8000000000002</v>
      </c>
      <c r="E428" s="18"/>
      <c r="F428" s="18"/>
      <c r="G428" s="18">
        <v>2295.8000000000002</v>
      </c>
      <c r="H428" s="16">
        <f t="shared" si="457"/>
        <v>0</v>
      </c>
      <c r="I428" s="18"/>
      <c r="J428" s="18"/>
      <c r="K428" s="18"/>
      <c r="L428" s="16">
        <f t="shared" si="458"/>
        <v>0</v>
      </c>
      <c r="M428" s="18"/>
      <c r="N428" s="18"/>
      <c r="O428" s="18"/>
      <c r="P428" s="16">
        <f t="shared" si="485"/>
        <v>0</v>
      </c>
      <c r="Q428" s="18"/>
      <c r="R428" s="18"/>
      <c r="S428" s="18"/>
      <c r="T428" s="16">
        <f t="shared" si="486"/>
        <v>0</v>
      </c>
      <c r="U428" s="18"/>
      <c r="V428" s="18"/>
      <c r="W428" s="18"/>
      <c r="X428" s="16">
        <f t="shared" si="487"/>
        <v>0</v>
      </c>
      <c r="Y428" s="18"/>
      <c r="Z428" s="18"/>
      <c r="AA428" s="18"/>
      <c r="AB428" s="62"/>
      <c r="AC428" s="81"/>
      <c r="AD428" s="81"/>
    </row>
    <row r="429" spans="1:30" s="22" customFormat="1" ht="47.25" hidden="1" outlineLevel="1" x14ac:dyDescent="0.25">
      <c r="A429" s="45" t="s">
        <v>892</v>
      </c>
      <c r="B429" s="25" t="s">
        <v>896</v>
      </c>
      <c r="C429" s="40" t="s">
        <v>122</v>
      </c>
      <c r="D429" s="16">
        <f t="shared" si="456"/>
        <v>3415.9</v>
      </c>
      <c r="E429" s="18"/>
      <c r="F429" s="18"/>
      <c r="G429" s="18">
        <v>3415.9</v>
      </c>
      <c r="H429" s="16">
        <f t="shared" si="457"/>
        <v>0</v>
      </c>
      <c r="I429" s="18"/>
      <c r="J429" s="18"/>
      <c r="K429" s="18"/>
      <c r="L429" s="16">
        <f t="shared" si="458"/>
        <v>0</v>
      </c>
      <c r="M429" s="18"/>
      <c r="N429" s="18"/>
      <c r="O429" s="18"/>
      <c r="P429" s="16">
        <f t="shared" si="485"/>
        <v>0</v>
      </c>
      <c r="Q429" s="18"/>
      <c r="R429" s="18"/>
      <c r="S429" s="18"/>
      <c r="T429" s="16">
        <f t="shared" si="486"/>
        <v>0</v>
      </c>
      <c r="U429" s="18"/>
      <c r="V429" s="18"/>
      <c r="W429" s="18"/>
      <c r="X429" s="16">
        <f t="shared" si="487"/>
        <v>0</v>
      </c>
      <c r="Y429" s="18"/>
      <c r="Z429" s="18"/>
      <c r="AA429" s="18"/>
      <c r="AB429" s="62"/>
      <c r="AC429" s="81"/>
      <c r="AD429" s="81"/>
    </row>
    <row r="430" spans="1:30" s="22" customFormat="1" ht="31.5" hidden="1" outlineLevel="1" x14ac:dyDescent="0.25">
      <c r="A430" s="47" t="s">
        <v>893</v>
      </c>
      <c r="B430" s="13" t="s">
        <v>897</v>
      </c>
      <c r="C430" s="40" t="s">
        <v>117</v>
      </c>
      <c r="D430" s="16">
        <f t="shared" si="456"/>
        <v>1995.6</v>
      </c>
      <c r="E430" s="18"/>
      <c r="F430" s="18"/>
      <c r="G430" s="18">
        <v>1995.6</v>
      </c>
      <c r="H430" s="16">
        <f t="shared" ref="H430:H437" si="488">SUM(I430:K430)</f>
        <v>0</v>
      </c>
      <c r="I430" s="18"/>
      <c r="J430" s="18"/>
      <c r="K430" s="18"/>
      <c r="L430" s="16">
        <f t="shared" ref="L430:L437" si="489">SUM(M430:O430)</f>
        <v>0</v>
      </c>
      <c r="M430" s="18"/>
      <c r="N430" s="18"/>
      <c r="O430" s="18"/>
      <c r="P430" s="16">
        <f t="shared" si="485"/>
        <v>0</v>
      </c>
      <c r="Q430" s="18"/>
      <c r="R430" s="18"/>
      <c r="S430" s="18"/>
      <c r="T430" s="16">
        <f t="shared" si="486"/>
        <v>0</v>
      </c>
      <c r="U430" s="18"/>
      <c r="V430" s="18"/>
      <c r="W430" s="18"/>
      <c r="X430" s="16">
        <f t="shared" si="487"/>
        <v>0</v>
      </c>
      <c r="Y430" s="18"/>
      <c r="Z430" s="18"/>
      <c r="AA430" s="18"/>
      <c r="AB430" s="62"/>
      <c r="AC430" s="81"/>
      <c r="AD430" s="81"/>
    </row>
    <row r="431" spans="1:30" s="22" customFormat="1" ht="31.5" hidden="1" outlineLevel="1" x14ac:dyDescent="0.25">
      <c r="A431" s="47" t="s">
        <v>35</v>
      </c>
      <c r="B431" s="89" t="s">
        <v>898</v>
      </c>
      <c r="C431" s="40"/>
      <c r="D431" s="16">
        <f t="shared" si="456"/>
        <v>1698.3</v>
      </c>
      <c r="E431" s="17">
        <f>E432</f>
        <v>186.1</v>
      </c>
      <c r="F431" s="17">
        <f t="shared" ref="F431:G431" si="490">F432</f>
        <v>1512.2</v>
      </c>
      <c r="G431" s="17">
        <f t="shared" si="490"/>
        <v>0</v>
      </c>
      <c r="H431" s="16">
        <f t="shared" si="488"/>
        <v>0</v>
      </c>
      <c r="I431" s="17">
        <f>I432</f>
        <v>0</v>
      </c>
      <c r="J431" s="17">
        <f t="shared" ref="J431:K431" si="491">J432</f>
        <v>0</v>
      </c>
      <c r="K431" s="17">
        <f t="shared" si="491"/>
        <v>0</v>
      </c>
      <c r="L431" s="16">
        <f t="shared" si="489"/>
        <v>0</v>
      </c>
      <c r="M431" s="17">
        <f>M432</f>
        <v>0</v>
      </c>
      <c r="N431" s="17">
        <f t="shared" ref="N431:O431" si="492">N432</f>
        <v>0</v>
      </c>
      <c r="O431" s="17">
        <f t="shared" si="492"/>
        <v>0</v>
      </c>
      <c r="P431" s="16">
        <f t="shared" si="485"/>
        <v>0</v>
      </c>
      <c r="Q431" s="17">
        <f>Q432</f>
        <v>0</v>
      </c>
      <c r="R431" s="17">
        <f t="shared" ref="R431:S431" si="493">R432</f>
        <v>0</v>
      </c>
      <c r="S431" s="17">
        <f t="shared" si="493"/>
        <v>0</v>
      </c>
      <c r="T431" s="16">
        <f t="shared" si="486"/>
        <v>0</v>
      </c>
      <c r="U431" s="17">
        <f>U432</f>
        <v>0</v>
      </c>
      <c r="V431" s="17">
        <f t="shared" ref="V431:W431" si="494">V432</f>
        <v>0</v>
      </c>
      <c r="W431" s="17">
        <f t="shared" si="494"/>
        <v>0</v>
      </c>
      <c r="X431" s="16">
        <f t="shared" si="487"/>
        <v>0</v>
      </c>
      <c r="Y431" s="17">
        <f>Y432</f>
        <v>0</v>
      </c>
      <c r="Z431" s="17">
        <f t="shared" ref="Z431:AA431" si="495">Z432</f>
        <v>0</v>
      </c>
      <c r="AA431" s="17">
        <f t="shared" si="495"/>
        <v>0</v>
      </c>
      <c r="AB431" s="62"/>
      <c r="AC431" s="81"/>
      <c r="AD431" s="81"/>
    </row>
    <row r="432" spans="1:30" s="22" customFormat="1" ht="63" hidden="1" outlineLevel="1" x14ac:dyDescent="0.25">
      <c r="A432" s="47" t="s">
        <v>899</v>
      </c>
      <c r="B432" s="89" t="s">
        <v>900</v>
      </c>
      <c r="C432" s="40" t="s">
        <v>117</v>
      </c>
      <c r="D432" s="16">
        <f t="shared" si="456"/>
        <v>1698.3</v>
      </c>
      <c r="E432" s="18">
        <v>186.1</v>
      </c>
      <c r="F432" s="18">
        <v>1512.2</v>
      </c>
      <c r="G432" s="18"/>
      <c r="H432" s="16">
        <f t="shared" si="488"/>
        <v>0</v>
      </c>
      <c r="I432" s="18"/>
      <c r="J432" s="18"/>
      <c r="K432" s="18"/>
      <c r="L432" s="16">
        <f t="shared" si="489"/>
        <v>0</v>
      </c>
      <c r="M432" s="18"/>
      <c r="N432" s="18"/>
      <c r="O432" s="18"/>
      <c r="P432" s="16">
        <f t="shared" si="485"/>
        <v>0</v>
      </c>
      <c r="Q432" s="18"/>
      <c r="R432" s="18"/>
      <c r="S432" s="18"/>
      <c r="T432" s="16">
        <f t="shared" si="486"/>
        <v>0</v>
      </c>
      <c r="U432" s="18"/>
      <c r="V432" s="18"/>
      <c r="W432" s="18"/>
      <c r="X432" s="16">
        <f t="shared" si="487"/>
        <v>0</v>
      </c>
      <c r="Y432" s="18"/>
      <c r="Z432" s="18"/>
      <c r="AA432" s="18"/>
      <c r="AB432" s="62"/>
      <c r="AC432" s="81"/>
      <c r="AD432" s="81"/>
    </row>
    <row r="433" spans="1:30" s="22" customFormat="1" ht="31.5" hidden="1" collapsed="1" x14ac:dyDescent="0.25">
      <c r="A433" s="41" t="s">
        <v>259</v>
      </c>
      <c r="B433" s="31" t="s">
        <v>749</v>
      </c>
      <c r="C433" s="39"/>
      <c r="D433" s="6">
        <f t="shared" si="456"/>
        <v>48892.2</v>
      </c>
      <c r="E433" s="6">
        <f>E434+E494</f>
        <v>0</v>
      </c>
      <c r="F433" s="6">
        <f>F434+F494</f>
        <v>0</v>
      </c>
      <c r="G433" s="6">
        <f>G434+G494</f>
        <v>48892.2</v>
      </c>
      <c r="H433" s="6">
        <f t="shared" si="488"/>
        <v>61715.5</v>
      </c>
      <c r="I433" s="6">
        <f>I434+I494</f>
        <v>0</v>
      </c>
      <c r="J433" s="6">
        <f>J434+J494</f>
        <v>0</v>
      </c>
      <c r="K433" s="6">
        <f>K434+K494</f>
        <v>61715.5</v>
      </c>
      <c r="L433" s="6">
        <f t="shared" si="489"/>
        <v>0</v>
      </c>
      <c r="M433" s="6">
        <f>M434+M494</f>
        <v>0</v>
      </c>
      <c r="N433" s="6">
        <f>N434+N494</f>
        <v>0</v>
      </c>
      <c r="O433" s="6">
        <f>O434+O494</f>
        <v>0</v>
      </c>
      <c r="P433" s="6">
        <f t="shared" ref="P433:P437" si="496">SUM(Q433:S433)</f>
        <v>56641.9</v>
      </c>
      <c r="Q433" s="6">
        <f>Q434+Q494</f>
        <v>0</v>
      </c>
      <c r="R433" s="6">
        <f>R434+R494</f>
        <v>0</v>
      </c>
      <c r="S433" s="6">
        <f>S434+S494</f>
        <v>56641.9</v>
      </c>
      <c r="T433" s="6">
        <f t="shared" si="486"/>
        <v>0</v>
      </c>
      <c r="U433" s="6">
        <f>U434+U494</f>
        <v>0</v>
      </c>
      <c r="V433" s="6">
        <f>V434+V494</f>
        <v>0</v>
      </c>
      <c r="W433" s="6">
        <f>W434+W494</f>
        <v>0</v>
      </c>
      <c r="X433" s="6">
        <f t="shared" si="487"/>
        <v>0</v>
      </c>
      <c r="Y433" s="6">
        <f>Y434+Y494</f>
        <v>0</v>
      </c>
      <c r="Z433" s="6">
        <f>Z434+Z494</f>
        <v>0</v>
      </c>
      <c r="AA433" s="6">
        <f>AA434+AA494</f>
        <v>0</v>
      </c>
      <c r="AB433" s="62"/>
      <c r="AC433" s="81"/>
      <c r="AD433" s="81"/>
    </row>
    <row r="434" spans="1:30" s="22" customFormat="1" ht="47.25" hidden="1" outlineLevel="1" x14ac:dyDescent="0.25">
      <c r="A434" s="43"/>
      <c r="B434" s="25" t="s">
        <v>264</v>
      </c>
      <c r="C434" s="40"/>
      <c r="D434" s="16">
        <f t="shared" ref="D434:D435" si="497">SUM(E434:G434)</f>
        <v>47198.1</v>
      </c>
      <c r="E434" s="18">
        <f>E435+E436+E439+E468+E493</f>
        <v>0</v>
      </c>
      <c r="F434" s="18">
        <f>F435+F436+F439+F468+F493</f>
        <v>0</v>
      </c>
      <c r="G434" s="18">
        <f>G435+G436+G439+G468+G493</f>
        <v>47198.1</v>
      </c>
      <c r="H434" s="16">
        <f t="shared" si="488"/>
        <v>59572.6</v>
      </c>
      <c r="I434" s="18">
        <f>I435+I436+I439+I468+I493</f>
        <v>0</v>
      </c>
      <c r="J434" s="18">
        <f>J435+J436+J439+J468+J493</f>
        <v>0</v>
      </c>
      <c r="K434" s="18">
        <f>K435+K436+K439+K468+K493</f>
        <v>59572.6</v>
      </c>
      <c r="L434" s="16">
        <f t="shared" si="489"/>
        <v>0</v>
      </c>
      <c r="M434" s="18">
        <f>M435+M436+M439+M468+M493</f>
        <v>0</v>
      </c>
      <c r="N434" s="18">
        <f>N435+N436+N439+N468+N493</f>
        <v>0</v>
      </c>
      <c r="O434" s="18">
        <f>O435+O436+O439+O468+O493</f>
        <v>0</v>
      </c>
      <c r="P434" s="16">
        <f t="shared" si="496"/>
        <v>54499</v>
      </c>
      <c r="Q434" s="18">
        <f>Q435+Q436+Q439+Q468+Q493</f>
        <v>0</v>
      </c>
      <c r="R434" s="18">
        <f>R435+R436+R439+R468+R493</f>
        <v>0</v>
      </c>
      <c r="S434" s="18">
        <f>S435+S436+S439+S468+S493</f>
        <v>54499</v>
      </c>
      <c r="T434" s="16">
        <f t="shared" si="486"/>
        <v>0</v>
      </c>
      <c r="U434" s="18">
        <f>U435+U436+U439+U468+U493</f>
        <v>0</v>
      </c>
      <c r="V434" s="18">
        <f>V435+V436+V439+V468+V493</f>
        <v>0</v>
      </c>
      <c r="W434" s="18">
        <f>W435+W436+W439+W468+W493</f>
        <v>0</v>
      </c>
      <c r="X434" s="16">
        <f t="shared" si="487"/>
        <v>0</v>
      </c>
      <c r="Y434" s="18">
        <f>Y435+Y436+Y439+Y468+Y493</f>
        <v>0</v>
      </c>
      <c r="Z434" s="18">
        <f>Z435+Z436+Z439+Z468+Z493</f>
        <v>0</v>
      </c>
      <c r="AA434" s="18">
        <f>AA435+AA436+AA439+AA468+AA493</f>
        <v>0</v>
      </c>
      <c r="AB434" s="62"/>
      <c r="AC434" s="81"/>
      <c r="AD434" s="81"/>
    </row>
    <row r="435" spans="1:30" s="22" customFormat="1" ht="47.25" hidden="1" outlineLevel="1" x14ac:dyDescent="0.25">
      <c r="A435" s="43" t="s">
        <v>32</v>
      </c>
      <c r="B435" s="25" t="s">
        <v>588</v>
      </c>
      <c r="C435" s="40" t="s">
        <v>265</v>
      </c>
      <c r="D435" s="16">
        <f t="shared" si="497"/>
        <v>508.9</v>
      </c>
      <c r="E435" s="18">
        <v>0</v>
      </c>
      <c r="F435" s="18">
        <v>0</v>
      </c>
      <c r="G435" s="18">
        <v>508.9</v>
      </c>
      <c r="H435" s="16">
        <f t="shared" si="488"/>
        <v>558.70000000000005</v>
      </c>
      <c r="I435" s="18">
        <v>0</v>
      </c>
      <c r="J435" s="18">
        <v>0</v>
      </c>
      <c r="K435" s="18">
        <v>558.70000000000005</v>
      </c>
      <c r="L435" s="16">
        <f t="shared" si="489"/>
        <v>0</v>
      </c>
      <c r="M435" s="18"/>
      <c r="N435" s="18"/>
      <c r="O435" s="18"/>
      <c r="P435" s="16">
        <f t="shared" si="496"/>
        <v>558.70000000000005</v>
      </c>
      <c r="Q435" s="18"/>
      <c r="R435" s="18"/>
      <c r="S435" s="18">
        <v>558.70000000000005</v>
      </c>
      <c r="T435" s="16">
        <f t="shared" si="486"/>
        <v>0</v>
      </c>
      <c r="U435" s="18"/>
      <c r="V435" s="18"/>
      <c r="W435" s="18"/>
      <c r="X435" s="16">
        <f t="shared" si="487"/>
        <v>0</v>
      </c>
      <c r="Y435" s="18"/>
      <c r="Z435" s="18"/>
      <c r="AA435" s="18"/>
      <c r="AB435" s="62"/>
      <c r="AC435" s="81"/>
      <c r="AD435" s="81"/>
    </row>
    <row r="436" spans="1:30" s="22" customFormat="1" ht="31.5" hidden="1" outlineLevel="1" x14ac:dyDescent="0.25">
      <c r="A436" s="43" t="s">
        <v>33</v>
      </c>
      <c r="B436" s="25" t="s">
        <v>266</v>
      </c>
      <c r="C436" s="40"/>
      <c r="D436" s="16">
        <f t="shared" ref="D436:D437" si="498">SUM(E436:G436)</f>
        <v>8716.6999999999989</v>
      </c>
      <c r="E436" s="18">
        <f>E437+E438</f>
        <v>0</v>
      </c>
      <c r="F436" s="18">
        <f>F437+F438</f>
        <v>0</v>
      </c>
      <c r="G436" s="18">
        <f>G437+G438</f>
        <v>8716.6999999999989</v>
      </c>
      <c r="H436" s="16">
        <f t="shared" si="488"/>
        <v>8716.6999999999989</v>
      </c>
      <c r="I436" s="18">
        <f>I437+I438</f>
        <v>0</v>
      </c>
      <c r="J436" s="18">
        <f>J437+J438</f>
        <v>0</v>
      </c>
      <c r="K436" s="18">
        <f>K437+K438</f>
        <v>8716.6999999999989</v>
      </c>
      <c r="L436" s="16">
        <f t="shared" si="489"/>
        <v>0</v>
      </c>
      <c r="M436" s="18">
        <f>M437+M438</f>
        <v>0</v>
      </c>
      <c r="N436" s="18">
        <f>N437+N438</f>
        <v>0</v>
      </c>
      <c r="O436" s="18">
        <f>O437+O438</f>
        <v>0</v>
      </c>
      <c r="P436" s="16">
        <f t="shared" si="496"/>
        <v>8716.6999999999989</v>
      </c>
      <c r="Q436" s="18">
        <f>Q437+Q438</f>
        <v>0</v>
      </c>
      <c r="R436" s="18">
        <f>R437+R438</f>
        <v>0</v>
      </c>
      <c r="S436" s="18">
        <f>S437+S438</f>
        <v>8716.6999999999989</v>
      </c>
      <c r="T436" s="16">
        <f t="shared" si="486"/>
        <v>0</v>
      </c>
      <c r="U436" s="18">
        <f>U437+U438</f>
        <v>0</v>
      </c>
      <c r="V436" s="18">
        <f>V437+V438</f>
        <v>0</v>
      </c>
      <c r="W436" s="18">
        <f>W437+W438</f>
        <v>0</v>
      </c>
      <c r="X436" s="16">
        <f t="shared" si="487"/>
        <v>0</v>
      </c>
      <c r="Y436" s="18">
        <f>Y437+Y438</f>
        <v>0</v>
      </c>
      <c r="Z436" s="18">
        <f>Z437+Z438</f>
        <v>0</v>
      </c>
      <c r="AA436" s="18">
        <f>AA437+AA438</f>
        <v>0</v>
      </c>
      <c r="AB436" s="62"/>
      <c r="AC436" s="81"/>
      <c r="AD436" s="81"/>
    </row>
    <row r="437" spans="1:30" s="22" customFormat="1" ht="63" hidden="1" outlineLevel="1" x14ac:dyDescent="0.25">
      <c r="A437" s="43" t="s">
        <v>267</v>
      </c>
      <c r="B437" s="25" t="s">
        <v>481</v>
      </c>
      <c r="C437" s="40" t="s">
        <v>265</v>
      </c>
      <c r="D437" s="16">
        <f t="shared" si="498"/>
        <v>7744.9</v>
      </c>
      <c r="E437" s="18"/>
      <c r="F437" s="18"/>
      <c r="G437" s="18">
        <v>7744.9</v>
      </c>
      <c r="H437" s="16">
        <f t="shared" si="488"/>
        <v>7744.9</v>
      </c>
      <c r="I437" s="18"/>
      <c r="J437" s="18"/>
      <c r="K437" s="18">
        <v>7744.9</v>
      </c>
      <c r="L437" s="16">
        <f t="shared" si="489"/>
        <v>0</v>
      </c>
      <c r="M437" s="18"/>
      <c r="N437" s="18"/>
      <c r="O437" s="18"/>
      <c r="P437" s="16">
        <f t="shared" si="496"/>
        <v>7744.9</v>
      </c>
      <c r="Q437" s="18"/>
      <c r="R437" s="18"/>
      <c r="S437" s="18">
        <v>7744.9</v>
      </c>
      <c r="T437" s="16">
        <f t="shared" si="486"/>
        <v>0</v>
      </c>
      <c r="U437" s="18"/>
      <c r="V437" s="18"/>
      <c r="W437" s="18"/>
      <c r="X437" s="16">
        <f t="shared" si="487"/>
        <v>0</v>
      </c>
      <c r="Y437" s="18"/>
      <c r="Z437" s="18"/>
      <c r="AA437" s="18"/>
      <c r="AB437" s="62"/>
      <c r="AC437" s="81"/>
      <c r="AD437" s="81"/>
    </row>
    <row r="438" spans="1:30" s="22" customFormat="1" ht="31.5" hidden="1" outlineLevel="1" x14ac:dyDescent="0.25">
      <c r="A438" s="43" t="s">
        <v>268</v>
      </c>
      <c r="B438" s="25" t="s">
        <v>269</v>
      </c>
      <c r="C438" s="40" t="s">
        <v>265</v>
      </c>
      <c r="D438" s="16">
        <f>SUM(E438:G438)</f>
        <v>971.8</v>
      </c>
      <c r="E438" s="18"/>
      <c r="F438" s="18"/>
      <c r="G438" s="18">
        <v>971.8</v>
      </c>
      <c r="H438" s="16">
        <f>SUM(I438:K438)</f>
        <v>971.8</v>
      </c>
      <c r="I438" s="18"/>
      <c r="J438" s="18"/>
      <c r="K438" s="18">
        <v>971.8</v>
      </c>
      <c r="L438" s="16">
        <f>SUM(M438:O438)</f>
        <v>0</v>
      </c>
      <c r="M438" s="18"/>
      <c r="N438" s="18"/>
      <c r="O438" s="18"/>
      <c r="P438" s="16">
        <f>SUM(Q438:S438)</f>
        <v>971.8</v>
      </c>
      <c r="Q438" s="18"/>
      <c r="R438" s="18"/>
      <c r="S438" s="18">
        <v>971.8</v>
      </c>
      <c r="T438" s="16">
        <f>SUM(U438:W438)</f>
        <v>0</v>
      </c>
      <c r="U438" s="18"/>
      <c r="V438" s="18"/>
      <c r="W438" s="18"/>
      <c r="X438" s="16">
        <f>SUM(Y438:AA438)</f>
        <v>0</v>
      </c>
      <c r="Y438" s="18"/>
      <c r="Z438" s="18"/>
      <c r="AA438" s="18"/>
      <c r="AB438" s="62"/>
      <c r="AC438" s="81"/>
      <c r="AD438" s="81"/>
    </row>
    <row r="439" spans="1:30" s="22" customFormat="1" ht="31.5" hidden="1" outlineLevel="1" x14ac:dyDescent="0.25">
      <c r="A439" s="43" t="s">
        <v>34</v>
      </c>
      <c r="B439" s="25" t="s">
        <v>270</v>
      </c>
      <c r="C439" s="40"/>
      <c r="D439" s="16">
        <f t="shared" ref="D439:D445" si="499">SUM(E439:G439)</f>
        <v>5556.4000000000005</v>
      </c>
      <c r="E439" s="18">
        <f>E440+E446+E447+E455+E463</f>
        <v>0</v>
      </c>
      <c r="F439" s="18">
        <f>F440+F446+F447+F455+F463</f>
        <v>0</v>
      </c>
      <c r="G439" s="18">
        <f>G440+G446+G447+G455+G463</f>
        <v>5556.4000000000005</v>
      </c>
      <c r="H439" s="16">
        <f t="shared" ref="H439:H445" si="500">SUM(I439:K439)</f>
        <v>17787.599999999999</v>
      </c>
      <c r="I439" s="18">
        <f>I440+I446+I447+I455+I463</f>
        <v>0</v>
      </c>
      <c r="J439" s="18">
        <f>J440+J446+J447+J455+J463</f>
        <v>0</v>
      </c>
      <c r="K439" s="18">
        <f>K440+K446+K447+K455+K463</f>
        <v>17787.599999999999</v>
      </c>
      <c r="L439" s="16">
        <f t="shared" ref="L439:L445" si="501">SUM(M439:O439)</f>
        <v>0</v>
      </c>
      <c r="M439" s="18">
        <f>M440+M446+M447+M455+M463</f>
        <v>0</v>
      </c>
      <c r="N439" s="18">
        <f>N440+N446+N447+N455+N463</f>
        <v>0</v>
      </c>
      <c r="O439" s="18">
        <f>O440+O446+O447+O455+O463</f>
        <v>0</v>
      </c>
      <c r="P439" s="16">
        <f t="shared" ref="P439:P445" si="502">SUM(Q439:S439)</f>
        <v>12714</v>
      </c>
      <c r="Q439" s="18">
        <f>Q440+Q446+Q447+Q455+Q463</f>
        <v>0</v>
      </c>
      <c r="R439" s="18">
        <f>R440+R446+R447+R455+R463</f>
        <v>0</v>
      </c>
      <c r="S439" s="18">
        <f>S440+S446+S447+S455+S463</f>
        <v>12714</v>
      </c>
      <c r="T439" s="16">
        <f t="shared" ref="T439:T445" si="503">SUM(U439:W439)</f>
        <v>0</v>
      </c>
      <c r="U439" s="18">
        <f>U440+U446+U447+U455+U463</f>
        <v>0</v>
      </c>
      <c r="V439" s="18">
        <f>V440+V446+V447+V455+V463</f>
        <v>0</v>
      </c>
      <c r="W439" s="18">
        <f>W440+W446+W447+W455+W463</f>
        <v>0</v>
      </c>
      <c r="X439" s="16">
        <f t="shared" ref="X439:X445" si="504">SUM(Y439:AA439)</f>
        <v>0</v>
      </c>
      <c r="Y439" s="18">
        <f>Y440+Y446+Y447+Y455+Y463</f>
        <v>0</v>
      </c>
      <c r="Z439" s="18">
        <f>Z440+Z446+Z447+Z455+Z463</f>
        <v>0</v>
      </c>
      <c r="AA439" s="18">
        <f>AA440+AA446+AA447+AA455+AA463</f>
        <v>0</v>
      </c>
      <c r="AB439" s="62"/>
      <c r="AC439" s="81"/>
      <c r="AD439" s="81"/>
    </row>
    <row r="440" spans="1:30" s="22" customFormat="1" ht="47.25" hidden="1" outlineLevel="1" x14ac:dyDescent="0.25">
      <c r="A440" s="43" t="s">
        <v>271</v>
      </c>
      <c r="B440" s="25" t="s">
        <v>272</v>
      </c>
      <c r="C440" s="40"/>
      <c r="D440" s="16">
        <f t="shared" si="499"/>
        <v>3941.1</v>
      </c>
      <c r="E440" s="18">
        <f>E441+E444+E445</f>
        <v>0</v>
      </c>
      <c r="F440" s="18">
        <f>F441+F444+F445</f>
        <v>0</v>
      </c>
      <c r="G440" s="18">
        <f>G441+G444+G445</f>
        <v>3941.1</v>
      </c>
      <c r="H440" s="16">
        <f t="shared" si="500"/>
        <v>11600</v>
      </c>
      <c r="I440" s="18">
        <f>I441+I444+I445</f>
        <v>0</v>
      </c>
      <c r="J440" s="18">
        <f>J441+J444+J445</f>
        <v>0</v>
      </c>
      <c r="K440" s="18">
        <f>K441+K444+K445</f>
        <v>11600</v>
      </c>
      <c r="L440" s="16">
        <f t="shared" si="501"/>
        <v>0</v>
      </c>
      <c r="M440" s="18">
        <f>M441+M444+M445</f>
        <v>0</v>
      </c>
      <c r="N440" s="18">
        <f>N441+N444+N445</f>
        <v>0</v>
      </c>
      <c r="O440" s="18">
        <f>O441+O444+O445</f>
        <v>0</v>
      </c>
      <c r="P440" s="16">
        <f t="shared" si="502"/>
        <v>11600</v>
      </c>
      <c r="Q440" s="18">
        <f>Q441+Q444+Q445</f>
        <v>0</v>
      </c>
      <c r="R440" s="18">
        <f>R441+R444+R445</f>
        <v>0</v>
      </c>
      <c r="S440" s="18">
        <f>S441+S444+S445</f>
        <v>11600</v>
      </c>
      <c r="T440" s="16">
        <f t="shared" si="503"/>
        <v>0</v>
      </c>
      <c r="U440" s="18">
        <f>U441+U444+U445</f>
        <v>0</v>
      </c>
      <c r="V440" s="18">
        <f>V441+V444+V445</f>
        <v>0</v>
      </c>
      <c r="W440" s="18">
        <f>W441+W444+W445</f>
        <v>0</v>
      </c>
      <c r="X440" s="16">
        <f t="shared" si="504"/>
        <v>0</v>
      </c>
      <c r="Y440" s="18">
        <f>Y441+Y444+Y445</f>
        <v>0</v>
      </c>
      <c r="Z440" s="18">
        <f>Z441+Z444+Z445</f>
        <v>0</v>
      </c>
      <c r="AA440" s="18">
        <f>AA441+AA444+AA445</f>
        <v>0</v>
      </c>
      <c r="AB440" s="62"/>
      <c r="AC440" s="81"/>
      <c r="AD440" s="81"/>
    </row>
    <row r="441" spans="1:30" s="22" customFormat="1" hidden="1" outlineLevel="1" x14ac:dyDescent="0.25">
      <c r="A441" s="120" t="s">
        <v>273</v>
      </c>
      <c r="B441" s="118" t="s">
        <v>589</v>
      </c>
      <c r="C441" s="40"/>
      <c r="D441" s="16">
        <f t="shared" si="499"/>
        <v>2475</v>
      </c>
      <c r="E441" s="18">
        <f>E442+E443</f>
        <v>0</v>
      </c>
      <c r="F441" s="18">
        <f>F442+F443</f>
        <v>0</v>
      </c>
      <c r="G441" s="18">
        <f>G442+G443</f>
        <v>2475</v>
      </c>
      <c r="H441" s="16">
        <f t="shared" si="500"/>
        <v>8500</v>
      </c>
      <c r="I441" s="18">
        <f>I44+I443</f>
        <v>0</v>
      </c>
      <c r="J441" s="18">
        <f>J442+J443</f>
        <v>0</v>
      </c>
      <c r="K441" s="18">
        <f>K442+K443</f>
        <v>8500</v>
      </c>
      <c r="L441" s="16">
        <f t="shared" si="501"/>
        <v>0</v>
      </c>
      <c r="M441" s="18">
        <f>M442+M443</f>
        <v>0</v>
      </c>
      <c r="N441" s="18">
        <f>N442+N443</f>
        <v>0</v>
      </c>
      <c r="O441" s="18">
        <f>O442+O443</f>
        <v>0</v>
      </c>
      <c r="P441" s="16">
        <f t="shared" si="502"/>
        <v>8500</v>
      </c>
      <c r="Q441" s="18">
        <f>Q442+Q443</f>
        <v>0</v>
      </c>
      <c r="R441" s="18">
        <f>R442+R443</f>
        <v>0</v>
      </c>
      <c r="S441" s="18">
        <f>S442+S443</f>
        <v>8500</v>
      </c>
      <c r="T441" s="16">
        <f t="shared" si="503"/>
        <v>0</v>
      </c>
      <c r="U441" s="18">
        <f>U442+U443</f>
        <v>0</v>
      </c>
      <c r="V441" s="18">
        <f>V442+V443</f>
        <v>0</v>
      </c>
      <c r="W441" s="18">
        <f>W442+W443</f>
        <v>0</v>
      </c>
      <c r="X441" s="16">
        <f t="shared" si="504"/>
        <v>0</v>
      </c>
      <c r="Y441" s="18">
        <f>Y442+Y443</f>
        <v>0</v>
      </c>
      <c r="Z441" s="18">
        <f>Z442+Z443</f>
        <v>0</v>
      </c>
      <c r="AA441" s="18">
        <f>AA442+AA443</f>
        <v>0</v>
      </c>
      <c r="AB441" s="62"/>
      <c r="AC441" s="81"/>
      <c r="AD441" s="81"/>
    </row>
    <row r="442" spans="1:30" s="22" customFormat="1" ht="31.5" hidden="1" outlineLevel="1" x14ac:dyDescent="0.25">
      <c r="A442" s="122"/>
      <c r="B442" s="123"/>
      <c r="C442" s="40" t="s">
        <v>265</v>
      </c>
      <c r="D442" s="16">
        <f t="shared" si="499"/>
        <v>2475</v>
      </c>
      <c r="E442" s="18"/>
      <c r="F442" s="18"/>
      <c r="G442" s="18">
        <v>2475</v>
      </c>
      <c r="H442" s="16">
        <f t="shared" si="500"/>
        <v>8500</v>
      </c>
      <c r="I442" s="18"/>
      <c r="J442" s="18"/>
      <c r="K442" s="18">
        <v>8500</v>
      </c>
      <c r="L442" s="16">
        <f t="shared" si="501"/>
        <v>0</v>
      </c>
      <c r="M442" s="18"/>
      <c r="N442" s="18"/>
      <c r="O442" s="18"/>
      <c r="P442" s="16">
        <f t="shared" si="502"/>
        <v>8500</v>
      </c>
      <c r="Q442" s="18"/>
      <c r="R442" s="18"/>
      <c r="S442" s="18">
        <v>8500</v>
      </c>
      <c r="T442" s="16">
        <f t="shared" si="503"/>
        <v>0</v>
      </c>
      <c r="U442" s="18"/>
      <c r="V442" s="18"/>
      <c r="W442" s="18"/>
      <c r="X442" s="16">
        <f t="shared" si="504"/>
        <v>0</v>
      </c>
      <c r="Y442" s="18"/>
      <c r="Z442" s="18"/>
      <c r="AA442" s="18"/>
      <c r="AB442" s="62"/>
      <c r="AC442" s="81"/>
      <c r="AD442" s="81"/>
    </row>
    <row r="443" spans="1:30" s="22" customFormat="1" ht="31.5" hidden="1" outlineLevel="1" x14ac:dyDescent="0.25">
      <c r="A443" s="121"/>
      <c r="B443" s="119"/>
      <c r="C443" s="40" t="s">
        <v>953</v>
      </c>
      <c r="D443" s="16">
        <f t="shared" si="499"/>
        <v>0</v>
      </c>
      <c r="E443" s="18"/>
      <c r="F443" s="18"/>
      <c r="G443" s="18"/>
      <c r="H443" s="16">
        <f t="shared" si="500"/>
        <v>0</v>
      </c>
      <c r="I443" s="18"/>
      <c r="J443" s="18"/>
      <c r="K443" s="18"/>
      <c r="L443" s="16">
        <f t="shared" si="501"/>
        <v>0</v>
      </c>
      <c r="M443" s="18"/>
      <c r="N443" s="18"/>
      <c r="O443" s="18"/>
      <c r="P443" s="16">
        <f t="shared" si="502"/>
        <v>0</v>
      </c>
      <c r="Q443" s="18"/>
      <c r="R443" s="18"/>
      <c r="S443" s="18"/>
      <c r="T443" s="16">
        <f t="shared" si="503"/>
        <v>0</v>
      </c>
      <c r="U443" s="18"/>
      <c r="V443" s="18"/>
      <c r="W443" s="18"/>
      <c r="X443" s="16">
        <f t="shared" si="504"/>
        <v>0</v>
      </c>
      <c r="Y443" s="18"/>
      <c r="Z443" s="18"/>
      <c r="AA443" s="18"/>
      <c r="AB443" s="62"/>
      <c r="AC443" s="81"/>
      <c r="AD443" s="81"/>
    </row>
    <row r="444" spans="1:30" s="22" customFormat="1" ht="31.5" hidden="1" outlineLevel="1" x14ac:dyDescent="0.25">
      <c r="A444" s="43" t="s">
        <v>274</v>
      </c>
      <c r="B444" s="25" t="s">
        <v>275</v>
      </c>
      <c r="C444" s="40" t="s">
        <v>265</v>
      </c>
      <c r="D444" s="16">
        <f t="shared" si="499"/>
        <v>1066.0999999999999</v>
      </c>
      <c r="E444" s="18"/>
      <c r="F444" s="18"/>
      <c r="G444" s="18">
        <v>1066.0999999999999</v>
      </c>
      <c r="H444" s="16">
        <f t="shared" si="500"/>
        <v>2700</v>
      </c>
      <c r="I444" s="18"/>
      <c r="J444" s="18"/>
      <c r="K444" s="18">
        <v>2700</v>
      </c>
      <c r="L444" s="16">
        <f t="shared" si="501"/>
        <v>0</v>
      </c>
      <c r="M444" s="18"/>
      <c r="N444" s="18"/>
      <c r="O444" s="18"/>
      <c r="P444" s="16">
        <f t="shared" si="502"/>
        <v>2700</v>
      </c>
      <c r="Q444" s="18"/>
      <c r="R444" s="18"/>
      <c r="S444" s="18">
        <v>2700</v>
      </c>
      <c r="T444" s="16">
        <f t="shared" si="503"/>
        <v>0</v>
      </c>
      <c r="U444" s="18"/>
      <c r="V444" s="18"/>
      <c r="W444" s="18"/>
      <c r="X444" s="16">
        <f t="shared" si="504"/>
        <v>0</v>
      </c>
      <c r="Y444" s="18"/>
      <c r="Z444" s="18"/>
      <c r="AA444" s="18"/>
      <c r="AB444" s="62"/>
      <c r="AC444" s="81"/>
      <c r="AD444" s="81"/>
    </row>
    <row r="445" spans="1:30" s="22" customFormat="1" ht="31.5" hidden="1" outlineLevel="1" x14ac:dyDescent="0.25">
      <c r="A445" s="43" t="s">
        <v>276</v>
      </c>
      <c r="B445" s="25" t="s">
        <v>277</v>
      </c>
      <c r="C445" s="40" t="s">
        <v>265</v>
      </c>
      <c r="D445" s="16">
        <f t="shared" si="499"/>
        <v>400</v>
      </c>
      <c r="E445" s="18"/>
      <c r="F445" s="18"/>
      <c r="G445" s="18">
        <v>400</v>
      </c>
      <c r="H445" s="16">
        <f t="shared" si="500"/>
        <v>400</v>
      </c>
      <c r="I445" s="18"/>
      <c r="J445" s="18"/>
      <c r="K445" s="18">
        <v>400</v>
      </c>
      <c r="L445" s="16">
        <f t="shared" si="501"/>
        <v>0</v>
      </c>
      <c r="M445" s="18"/>
      <c r="N445" s="18"/>
      <c r="O445" s="18"/>
      <c r="P445" s="16">
        <f t="shared" si="502"/>
        <v>400</v>
      </c>
      <c r="Q445" s="18"/>
      <c r="R445" s="18"/>
      <c r="S445" s="18">
        <v>400</v>
      </c>
      <c r="T445" s="16">
        <f t="shared" si="503"/>
        <v>0</v>
      </c>
      <c r="U445" s="18"/>
      <c r="V445" s="18"/>
      <c r="W445" s="18"/>
      <c r="X445" s="16">
        <f t="shared" si="504"/>
        <v>0</v>
      </c>
      <c r="Y445" s="18"/>
      <c r="Z445" s="18"/>
      <c r="AA445" s="18"/>
      <c r="AB445" s="62"/>
      <c r="AC445" s="81"/>
      <c r="AD445" s="81"/>
    </row>
    <row r="446" spans="1:30" s="22" customFormat="1" ht="47.25" hidden="1" outlineLevel="1" x14ac:dyDescent="0.25">
      <c r="A446" s="49" t="s">
        <v>278</v>
      </c>
      <c r="B446" s="25" t="s">
        <v>279</v>
      </c>
      <c r="C446" s="40" t="s">
        <v>265</v>
      </c>
      <c r="D446" s="16">
        <f t="shared" ref="D446:D467" si="505">SUM(E446:G446)</f>
        <v>581</v>
      </c>
      <c r="E446" s="18"/>
      <c r="F446" s="18"/>
      <c r="G446" s="18">
        <v>581</v>
      </c>
      <c r="H446" s="16">
        <f t="shared" ref="H446:H467" si="506">SUM(I446:K446)</f>
        <v>581</v>
      </c>
      <c r="I446" s="18"/>
      <c r="J446" s="18"/>
      <c r="K446" s="18">
        <v>581</v>
      </c>
      <c r="L446" s="16">
        <f t="shared" ref="L446:L467" si="507">SUM(M446:O446)</f>
        <v>0</v>
      </c>
      <c r="M446" s="18"/>
      <c r="N446" s="18"/>
      <c r="O446" s="18"/>
      <c r="P446" s="16">
        <f t="shared" ref="P446:P467" si="508">SUM(Q446:S446)</f>
        <v>581</v>
      </c>
      <c r="Q446" s="18"/>
      <c r="R446" s="18"/>
      <c r="S446" s="18">
        <v>581</v>
      </c>
      <c r="T446" s="16">
        <f t="shared" ref="T446:T467" si="509">SUM(U446:W446)</f>
        <v>0</v>
      </c>
      <c r="U446" s="18"/>
      <c r="V446" s="18"/>
      <c r="W446" s="18"/>
      <c r="X446" s="16">
        <f t="shared" ref="X446:X467" si="510">SUM(Y446:AA446)</f>
        <v>0</v>
      </c>
      <c r="Y446" s="18"/>
      <c r="Z446" s="18"/>
      <c r="AA446" s="18"/>
      <c r="AB446" s="62"/>
      <c r="AC446" s="81"/>
      <c r="AD446" s="81"/>
    </row>
    <row r="447" spans="1:30" s="22" customFormat="1" ht="31.5" hidden="1" outlineLevel="1" x14ac:dyDescent="0.25">
      <c r="A447" s="43" t="s">
        <v>280</v>
      </c>
      <c r="B447" s="25" t="s">
        <v>281</v>
      </c>
      <c r="C447" s="40"/>
      <c r="D447" s="16">
        <f t="shared" si="505"/>
        <v>927.7</v>
      </c>
      <c r="E447" s="18">
        <f>SUM(E448:E454)</f>
        <v>0</v>
      </c>
      <c r="F447" s="18">
        <f t="shared" ref="F447:G447" si="511">SUM(F448:F454)</f>
        <v>0</v>
      </c>
      <c r="G447" s="18">
        <f t="shared" si="511"/>
        <v>927.7</v>
      </c>
      <c r="H447" s="16">
        <f t="shared" si="506"/>
        <v>5500</v>
      </c>
      <c r="I447" s="18">
        <f t="shared" ref="I447:K447" si="512">SUM(I448:I454)</f>
        <v>0</v>
      </c>
      <c r="J447" s="18">
        <f t="shared" si="512"/>
        <v>0</v>
      </c>
      <c r="K447" s="18">
        <f t="shared" si="512"/>
        <v>5500</v>
      </c>
      <c r="L447" s="16">
        <f t="shared" si="507"/>
        <v>0</v>
      </c>
      <c r="M447" s="18">
        <f t="shared" ref="M447:O447" si="513">SUM(M448:M454)</f>
        <v>0</v>
      </c>
      <c r="N447" s="18">
        <f t="shared" si="513"/>
        <v>0</v>
      </c>
      <c r="O447" s="18">
        <f t="shared" si="513"/>
        <v>0</v>
      </c>
      <c r="P447" s="16">
        <f t="shared" si="508"/>
        <v>0</v>
      </c>
      <c r="Q447" s="18">
        <f t="shared" ref="Q447:S447" si="514">SUM(Q448:Q454)</f>
        <v>0</v>
      </c>
      <c r="R447" s="18">
        <f t="shared" si="514"/>
        <v>0</v>
      </c>
      <c r="S447" s="18">
        <f t="shared" si="514"/>
        <v>0</v>
      </c>
      <c r="T447" s="16">
        <f t="shared" si="509"/>
        <v>0</v>
      </c>
      <c r="U447" s="18">
        <f t="shared" ref="U447:W447" si="515">SUM(U448:U454)</f>
        <v>0</v>
      </c>
      <c r="V447" s="18">
        <f t="shared" si="515"/>
        <v>0</v>
      </c>
      <c r="W447" s="18">
        <f t="shared" si="515"/>
        <v>0</v>
      </c>
      <c r="X447" s="16">
        <f t="shared" si="510"/>
        <v>0</v>
      </c>
      <c r="Y447" s="18">
        <f t="shared" ref="Y447:AA447" si="516">SUM(Y448:Y454)</f>
        <v>0</v>
      </c>
      <c r="Z447" s="18">
        <f t="shared" si="516"/>
        <v>0</v>
      </c>
      <c r="AA447" s="18">
        <f t="shared" si="516"/>
        <v>0</v>
      </c>
      <c r="AB447" s="62"/>
      <c r="AC447" s="81"/>
      <c r="AD447" s="81"/>
    </row>
    <row r="448" spans="1:30" s="22" customFormat="1" ht="31.5" hidden="1" outlineLevel="1" x14ac:dyDescent="0.25">
      <c r="A448" s="43" t="s">
        <v>590</v>
      </c>
      <c r="B448" s="25" t="s">
        <v>282</v>
      </c>
      <c r="C448" s="40" t="s">
        <v>265</v>
      </c>
      <c r="D448" s="16">
        <f t="shared" si="505"/>
        <v>0</v>
      </c>
      <c r="E448" s="18"/>
      <c r="F448" s="18"/>
      <c r="G448" s="18"/>
      <c r="H448" s="16">
        <f t="shared" si="506"/>
        <v>1100</v>
      </c>
      <c r="I448" s="18"/>
      <c r="J448" s="18"/>
      <c r="K448" s="18">
        <v>1100</v>
      </c>
      <c r="L448" s="16">
        <f t="shared" si="507"/>
        <v>0</v>
      </c>
      <c r="M448" s="18"/>
      <c r="N448" s="18"/>
      <c r="O448" s="18"/>
      <c r="P448" s="16">
        <f t="shared" si="508"/>
        <v>0</v>
      </c>
      <c r="Q448" s="18"/>
      <c r="R448" s="18"/>
      <c r="S448" s="18"/>
      <c r="T448" s="16">
        <f t="shared" si="509"/>
        <v>0</v>
      </c>
      <c r="U448" s="18"/>
      <c r="V448" s="18"/>
      <c r="W448" s="18"/>
      <c r="X448" s="16">
        <f t="shared" si="510"/>
        <v>0</v>
      </c>
      <c r="Y448" s="18"/>
      <c r="Z448" s="18"/>
      <c r="AA448" s="18"/>
      <c r="AB448" s="62"/>
      <c r="AC448" s="81"/>
      <c r="AD448" s="81"/>
    </row>
    <row r="449" spans="1:30" s="22" customFormat="1" ht="31.5" hidden="1" outlineLevel="1" x14ac:dyDescent="0.25">
      <c r="A449" s="43" t="s">
        <v>591</v>
      </c>
      <c r="B449" s="25" t="s">
        <v>283</v>
      </c>
      <c r="C449" s="40" t="s">
        <v>265</v>
      </c>
      <c r="D449" s="16">
        <f t="shared" si="505"/>
        <v>0</v>
      </c>
      <c r="E449" s="18"/>
      <c r="F449" s="18"/>
      <c r="G449" s="18"/>
      <c r="H449" s="16">
        <f t="shared" si="506"/>
        <v>1100</v>
      </c>
      <c r="I449" s="18"/>
      <c r="J449" s="18"/>
      <c r="K449" s="18">
        <v>1100</v>
      </c>
      <c r="L449" s="16">
        <f t="shared" si="507"/>
        <v>0</v>
      </c>
      <c r="M449" s="18"/>
      <c r="N449" s="18"/>
      <c r="O449" s="18"/>
      <c r="P449" s="16">
        <f t="shared" si="508"/>
        <v>0</v>
      </c>
      <c r="Q449" s="18"/>
      <c r="R449" s="18"/>
      <c r="S449" s="18"/>
      <c r="T449" s="16">
        <f t="shared" si="509"/>
        <v>0</v>
      </c>
      <c r="U449" s="18"/>
      <c r="V449" s="18"/>
      <c r="W449" s="18"/>
      <c r="X449" s="16">
        <f t="shared" si="510"/>
        <v>0</v>
      </c>
      <c r="Y449" s="18"/>
      <c r="Z449" s="18"/>
      <c r="AA449" s="18"/>
      <c r="AB449" s="62"/>
      <c r="AC449" s="81"/>
      <c r="AD449" s="81"/>
    </row>
    <row r="450" spans="1:30" s="22" customFormat="1" ht="31.5" hidden="1" outlineLevel="1" x14ac:dyDescent="0.25">
      <c r="A450" s="43" t="s">
        <v>592</v>
      </c>
      <c r="B450" s="25" t="s">
        <v>284</v>
      </c>
      <c r="C450" s="40" t="s">
        <v>265</v>
      </c>
      <c r="D450" s="16">
        <f t="shared" si="505"/>
        <v>0</v>
      </c>
      <c r="E450" s="18"/>
      <c r="F450" s="18"/>
      <c r="G450" s="18"/>
      <c r="H450" s="16">
        <f t="shared" si="506"/>
        <v>1100</v>
      </c>
      <c r="I450" s="18"/>
      <c r="J450" s="18"/>
      <c r="K450" s="18">
        <v>1100</v>
      </c>
      <c r="L450" s="16">
        <f t="shared" si="507"/>
        <v>0</v>
      </c>
      <c r="M450" s="18"/>
      <c r="N450" s="18"/>
      <c r="O450" s="18"/>
      <c r="P450" s="16">
        <f t="shared" si="508"/>
        <v>0</v>
      </c>
      <c r="Q450" s="18"/>
      <c r="R450" s="18"/>
      <c r="S450" s="18"/>
      <c r="T450" s="16">
        <f t="shared" si="509"/>
        <v>0</v>
      </c>
      <c r="U450" s="18"/>
      <c r="V450" s="18"/>
      <c r="W450" s="18"/>
      <c r="X450" s="16">
        <f t="shared" si="510"/>
        <v>0</v>
      </c>
      <c r="Y450" s="18"/>
      <c r="Z450" s="18"/>
      <c r="AA450" s="18"/>
      <c r="AB450" s="62"/>
      <c r="AC450" s="81"/>
      <c r="AD450" s="81"/>
    </row>
    <row r="451" spans="1:30" s="22" customFormat="1" ht="31.5" hidden="1" outlineLevel="1" x14ac:dyDescent="0.25">
      <c r="A451" s="43" t="s">
        <v>593</v>
      </c>
      <c r="B451" s="25" t="s">
        <v>285</v>
      </c>
      <c r="C451" s="40" t="s">
        <v>265</v>
      </c>
      <c r="D451" s="16">
        <f t="shared" si="505"/>
        <v>0</v>
      </c>
      <c r="E451" s="18"/>
      <c r="F451" s="18"/>
      <c r="G451" s="18"/>
      <c r="H451" s="16">
        <f t="shared" si="506"/>
        <v>1100</v>
      </c>
      <c r="I451" s="18"/>
      <c r="J451" s="18"/>
      <c r="K451" s="18">
        <v>1100</v>
      </c>
      <c r="L451" s="16">
        <f t="shared" si="507"/>
        <v>0</v>
      </c>
      <c r="M451" s="18"/>
      <c r="N451" s="18"/>
      <c r="O451" s="18"/>
      <c r="P451" s="16">
        <f t="shared" si="508"/>
        <v>0</v>
      </c>
      <c r="Q451" s="18"/>
      <c r="R451" s="18"/>
      <c r="S451" s="18"/>
      <c r="T451" s="16">
        <f t="shared" si="509"/>
        <v>0</v>
      </c>
      <c r="U451" s="18"/>
      <c r="V451" s="18"/>
      <c r="W451" s="18"/>
      <c r="X451" s="16">
        <f t="shared" si="510"/>
        <v>0</v>
      </c>
      <c r="Y451" s="18"/>
      <c r="Z451" s="18"/>
      <c r="AA451" s="18"/>
      <c r="AB451" s="62"/>
      <c r="AC451" s="81"/>
      <c r="AD451" s="81"/>
    </row>
    <row r="452" spans="1:30" s="22" customFormat="1" ht="31.5" hidden="1" outlineLevel="1" x14ac:dyDescent="0.25">
      <c r="A452" s="43" t="s">
        <v>594</v>
      </c>
      <c r="B452" s="25" t="s">
        <v>286</v>
      </c>
      <c r="C452" s="40" t="s">
        <v>265</v>
      </c>
      <c r="D452" s="16">
        <f t="shared" si="505"/>
        <v>0</v>
      </c>
      <c r="E452" s="18"/>
      <c r="F452" s="18"/>
      <c r="G452" s="18"/>
      <c r="H452" s="16">
        <f t="shared" si="506"/>
        <v>0</v>
      </c>
      <c r="I452" s="18"/>
      <c r="J452" s="18"/>
      <c r="K452" s="18"/>
      <c r="L452" s="16">
        <f t="shared" si="507"/>
        <v>0</v>
      </c>
      <c r="M452" s="18"/>
      <c r="N452" s="18"/>
      <c r="O452" s="18"/>
      <c r="P452" s="16">
        <f t="shared" si="508"/>
        <v>0</v>
      </c>
      <c r="Q452" s="18"/>
      <c r="R452" s="18"/>
      <c r="S452" s="18"/>
      <c r="T452" s="16">
        <f t="shared" si="509"/>
        <v>0</v>
      </c>
      <c r="U452" s="18"/>
      <c r="V452" s="18"/>
      <c r="W452" s="18"/>
      <c r="X452" s="16">
        <f t="shared" si="510"/>
        <v>0</v>
      </c>
      <c r="Y452" s="18"/>
      <c r="Z452" s="18"/>
      <c r="AA452" s="18"/>
      <c r="AB452" s="62"/>
      <c r="AC452" s="81"/>
      <c r="AD452" s="81"/>
    </row>
    <row r="453" spans="1:30" s="22" customFormat="1" ht="31.5" hidden="1" outlineLevel="1" x14ac:dyDescent="0.25">
      <c r="A453" s="43" t="s">
        <v>595</v>
      </c>
      <c r="B453" s="25" t="s">
        <v>287</v>
      </c>
      <c r="C453" s="40" t="s">
        <v>265</v>
      </c>
      <c r="D453" s="16">
        <f t="shared" si="505"/>
        <v>0</v>
      </c>
      <c r="E453" s="18"/>
      <c r="F453" s="18"/>
      <c r="G453" s="18"/>
      <c r="H453" s="16">
        <f t="shared" si="506"/>
        <v>1100</v>
      </c>
      <c r="I453" s="18"/>
      <c r="J453" s="18"/>
      <c r="K453" s="18">
        <v>1100</v>
      </c>
      <c r="L453" s="16">
        <f t="shared" si="507"/>
        <v>0</v>
      </c>
      <c r="M453" s="18"/>
      <c r="N453" s="18"/>
      <c r="O453" s="18"/>
      <c r="P453" s="16">
        <f t="shared" si="508"/>
        <v>0</v>
      </c>
      <c r="Q453" s="18"/>
      <c r="R453" s="18"/>
      <c r="S453" s="18"/>
      <c r="T453" s="16">
        <f t="shared" si="509"/>
        <v>0</v>
      </c>
      <c r="U453" s="18"/>
      <c r="V453" s="18"/>
      <c r="W453" s="18"/>
      <c r="X453" s="16">
        <f t="shared" si="510"/>
        <v>0</v>
      </c>
      <c r="Y453" s="18"/>
      <c r="Z453" s="18"/>
      <c r="AA453" s="18"/>
      <c r="AB453" s="62"/>
      <c r="AC453" s="81"/>
      <c r="AD453" s="81"/>
    </row>
    <row r="454" spans="1:30" s="22" customFormat="1" ht="31.5" hidden="1" outlineLevel="1" x14ac:dyDescent="0.25">
      <c r="A454" s="43" t="s">
        <v>596</v>
      </c>
      <c r="B454" s="25" t="s">
        <v>288</v>
      </c>
      <c r="C454" s="40" t="s">
        <v>265</v>
      </c>
      <c r="D454" s="16">
        <f t="shared" si="505"/>
        <v>927.7</v>
      </c>
      <c r="E454" s="18"/>
      <c r="F454" s="18"/>
      <c r="G454" s="18">
        <v>927.7</v>
      </c>
      <c r="H454" s="16">
        <f t="shared" si="506"/>
        <v>0</v>
      </c>
      <c r="I454" s="18"/>
      <c r="J454" s="18"/>
      <c r="K454" s="18"/>
      <c r="L454" s="16">
        <f t="shared" si="507"/>
        <v>0</v>
      </c>
      <c r="M454" s="18"/>
      <c r="N454" s="18"/>
      <c r="O454" s="18"/>
      <c r="P454" s="16">
        <f t="shared" si="508"/>
        <v>0</v>
      </c>
      <c r="Q454" s="18"/>
      <c r="R454" s="18"/>
      <c r="S454" s="18"/>
      <c r="T454" s="16">
        <f t="shared" si="509"/>
        <v>0</v>
      </c>
      <c r="U454" s="18"/>
      <c r="V454" s="18"/>
      <c r="W454" s="18"/>
      <c r="X454" s="16">
        <f t="shared" si="510"/>
        <v>0</v>
      </c>
      <c r="Y454" s="18"/>
      <c r="Z454" s="18"/>
      <c r="AA454" s="18"/>
      <c r="AB454" s="62"/>
      <c r="AC454" s="81"/>
      <c r="AD454" s="81"/>
    </row>
    <row r="455" spans="1:30" s="22" customFormat="1" ht="31.5" hidden="1" outlineLevel="1" x14ac:dyDescent="0.25">
      <c r="A455" s="43" t="s">
        <v>289</v>
      </c>
      <c r="B455" s="25" t="s">
        <v>290</v>
      </c>
      <c r="C455" s="40"/>
      <c r="D455" s="16">
        <f t="shared" si="505"/>
        <v>106.6</v>
      </c>
      <c r="E455" s="18">
        <f>SUM(E456:E462)</f>
        <v>0</v>
      </c>
      <c r="F455" s="18">
        <f t="shared" ref="F455:G455" si="517">SUM(F456:F462)</f>
        <v>0</v>
      </c>
      <c r="G455" s="18">
        <f t="shared" si="517"/>
        <v>106.6</v>
      </c>
      <c r="H455" s="16">
        <f t="shared" si="506"/>
        <v>106.6</v>
      </c>
      <c r="I455" s="18">
        <f>SUM(I456:I462)</f>
        <v>0</v>
      </c>
      <c r="J455" s="18">
        <f t="shared" ref="J455:K455" si="518">SUM(J456:J462)</f>
        <v>0</v>
      </c>
      <c r="K455" s="18">
        <f t="shared" si="518"/>
        <v>106.6</v>
      </c>
      <c r="L455" s="16">
        <f t="shared" si="507"/>
        <v>0</v>
      </c>
      <c r="M455" s="18">
        <f>SUM(M456:M462)</f>
        <v>0</v>
      </c>
      <c r="N455" s="18">
        <f t="shared" ref="N455:O455" si="519">SUM(N456:N462)</f>
        <v>0</v>
      </c>
      <c r="O455" s="18">
        <f t="shared" si="519"/>
        <v>0</v>
      </c>
      <c r="P455" s="16">
        <f t="shared" si="508"/>
        <v>533</v>
      </c>
      <c r="Q455" s="18">
        <f>SUM(Q456:Q462)</f>
        <v>0</v>
      </c>
      <c r="R455" s="18">
        <f t="shared" ref="R455:S455" si="520">SUM(R456:R462)</f>
        <v>0</v>
      </c>
      <c r="S455" s="18">
        <f t="shared" si="520"/>
        <v>533</v>
      </c>
      <c r="T455" s="16">
        <f t="shared" si="509"/>
        <v>0</v>
      </c>
      <c r="U455" s="18">
        <f>SUM(U456:U462)</f>
        <v>0</v>
      </c>
      <c r="V455" s="18">
        <f t="shared" ref="V455:W455" si="521">SUM(V456:V462)</f>
        <v>0</v>
      </c>
      <c r="W455" s="18">
        <f t="shared" si="521"/>
        <v>0</v>
      </c>
      <c r="X455" s="16">
        <f t="shared" si="510"/>
        <v>0</v>
      </c>
      <c r="Y455" s="18">
        <f>SUM(Y456:Y462)</f>
        <v>0</v>
      </c>
      <c r="Z455" s="18">
        <f t="shared" ref="Z455:AA455" si="522">SUM(Z456:Z462)</f>
        <v>0</v>
      </c>
      <c r="AA455" s="18">
        <f t="shared" si="522"/>
        <v>0</v>
      </c>
      <c r="AB455" s="62"/>
      <c r="AC455" s="81"/>
      <c r="AD455" s="81"/>
    </row>
    <row r="456" spans="1:30" s="22" customFormat="1" ht="31.5" hidden="1" outlineLevel="1" x14ac:dyDescent="0.25">
      <c r="A456" s="43" t="s">
        <v>661</v>
      </c>
      <c r="B456" s="25" t="s">
        <v>282</v>
      </c>
      <c r="C456" s="40" t="s">
        <v>265</v>
      </c>
      <c r="D456" s="16">
        <f t="shared" si="505"/>
        <v>0</v>
      </c>
      <c r="E456" s="18"/>
      <c r="F456" s="18"/>
      <c r="G456" s="18"/>
      <c r="H456" s="16">
        <f t="shared" si="506"/>
        <v>0</v>
      </c>
      <c r="I456" s="18"/>
      <c r="J456" s="18"/>
      <c r="K456" s="18"/>
      <c r="L456" s="16">
        <f t="shared" si="507"/>
        <v>0</v>
      </c>
      <c r="M456" s="18"/>
      <c r="N456" s="18"/>
      <c r="O456" s="18"/>
      <c r="P456" s="16">
        <f t="shared" si="508"/>
        <v>106.6</v>
      </c>
      <c r="Q456" s="18"/>
      <c r="R456" s="18"/>
      <c r="S456" s="18">
        <v>106.6</v>
      </c>
      <c r="T456" s="16">
        <f t="shared" si="509"/>
        <v>0</v>
      </c>
      <c r="U456" s="18"/>
      <c r="V456" s="18"/>
      <c r="W456" s="18"/>
      <c r="X456" s="16">
        <f t="shared" si="510"/>
        <v>0</v>
      </c>
      <c r="Y456" s="18"/>
      <c r="Z456" s="18"/>
      <c r="AA456" s="18"/>
      <c r="AB456" s="62"/>
      <c r="AC456" s="81"/>
      <c r="AD456" s="81"/>
    </row>
    <row r="457" spans="1:30" s="22" customFormat="1" ht="31.5" hidden="1" outlineLevel="1" x14ac:dyDescent="0.25">
      <c r="A457" s="43" t="s">
        <v>662</v>
      </c>
      <c r="B457" s="25" t="s">
        <v>283</v>
      </c>
      <c r="C457" s="40" t="s">
        <v>265</v>
      </c>
      <c r="D457" s="16">
        <f t="shared" si="505"/>
        <v>0</v>
      </c>
      <c r="E457" s="18"/>
      <c r="F457" s="18"/>
      <c r="G457" s="18"/>
      <c r="H457" s="16">
        <f t="shared" si="506"/>
        <v>0</v>
      </c>
      <c r="I457" s="18"/>
      <c r="J457" s="18"/>
      <c r="K457" s="18"/>
      <c r="L457" s="16">
        <f t="shared" si="507"/>
        <v>0</v>
      </c>
      <c r="M457" s="18"/>
      <c r="N457" s="18"/>
      <c r="O457" s="18"/>
      <c r="P457" s="16">
        <f t="shared" si="508"/>
        <v>106.6</v>
      </c>
      <c r="Q457" s="18"/>
      <c r="R457" s="18"/>
      <c r="S457" s="18">
        <v>106.6</v>
      </c>
      <c r="T457" s="16">
        <f t="shared" si="509"/>
        <v>0</v>
      </c>
      <c r="U457" s="18"/>
      <c r="V457" s="18"/>
      <c r="W457" s="18"/>
      <c r="X457" s="16">
        <f t="shared" si="510"/>
        <v>0</v>
      </c>
      <c r="Y457" s="18"/>
      <c r="Z457" s="18"/>
      <c r="AA457" s="18"/>
      <c r="AB457" s="62"/>
      <c r="AC457" s="81"/>
      <c r="AD457" s="81"/>
    </row>
    <row r="458" spans="1:30" s="22" customFormat="1" ht="31.5" hidden="1" outlineLevel="1" x14ac:dyDescent="0.25">
      <c r="A458" s="43" t="s">
        <v>663</v>
      </c>
      <c r="B458" s="25" t="s">
        <v>284</v>
      </c>
      <c r="C458" s="40" t="s">
        <v>265</v>
      </c>
      <c r="D458" s="16">
        <f t="shared" si="505"/>
        <v>0</v>
      </c>
      <c r="E458" s="18"/>
      <c r="F458" s="18"/>
      <c r="G458" s="18"/>
      <c r="H458" s="16">
        <f t="shared" si="506"/>
        <v>0</v>
      </c>
      <c r="I458" s="18"/>
      <c r="J458" s="18"/>
      <c r="K458" s="18"/>
      <c r="L458" s="16">
        <f t="shared" si="507"/>
        <v>0</v>
      </c>
      <c r="M458" s="18"/>
      <c r="N458" s="18"/>
      <c r="O458" s="18"/>
      <c r="P458" s="16">
        <f t="shared" si="508"/>
        <v>106.6</v>
      </c>
      <c r="Q458" s="18"/>
      <c r="R458" s="18"/>
      <c r="S458" s="18">
        <v>106.6</v>
      </c>
      <c r="T458" s="16">
        <f t="shared" si="509"/>
        <v>0</v>
      </c>
      <c r="U458" s="18"/>
      <c r="V458" s="18"/>
      <c r="W458" s="18"/>
      <c r="X458" s="16">
        <f t="shared" si="510"/>
        <v>0</v>
      </c>
      <c r="Y458" s="18"/>
      <c r="Z458" s="18"/>
      <c r="AA458" s="18"/>
      <c r="AB458" s="62"/>
      <c r="AC458" s="81"/>
      <c r="AD458" s="81"/>
    </row>
    <row r="459" spans="1:30" s="22" customFormat="1" ht="31.5" hidden="1" outlineLevel="1" x14ac:dyDescent="0.25">
      <c r="A459" s="43" t="s">
        <v>664</v>
      </c>
      <c r="B459" s="25" t="s">
        <v>285</v>
      </c>
      <c r="C459" s="40" t="s">
        <v>265</v>
      </c>
      <c r="D459" s="16">
        <f t="shared" si="505"/>
        <v>0</v>
      </c>
      <c r="E459" s="18"/>
      <c r="F459" s="18"/>
      <c r="G459" s="18"/>
      <c r="H459" s="16">
        <f t="shared" si="506"/>
        <v>0</v>
      </c>
      <c r="I459" s="18"/>
      <c r="J459" s="18"/>
      <c r="K459" s="18"/>
      <c r="L459" s="16">
        <f t="shared" si="507"/>
        <v>0</v>
      </c>
      <c r="M459" s="18"/>
      <c r="N459" s="18"/>
      <c r="O459" s="18"/>
      <c r="P459" s="16">
        <f t="shared" si="508"/>
        <v>106.6</v>
      </c>
      <c r="Q459" s="18"/>
      <c r="R459" s="18"/>
      <c r="S459" s="18">
        <v>106.6</v>
      </c>
      <c r="T459" s="16">
        <f t="shared" si="509"/>
        <v>0</v>
      </c>
      <c r="U459" s="18"/>
      <c r="V459" s="18"/>
      <c r="W459" s="18"/>
      <c r="X459" s="16">
        <f t="shared" si="510"/>
        <v>0</v>
      </c>
      <c r="Y459" s="18"/>
      <c r="Z459" s="18"/>
      <c r="AA459" s="18"/>
      <c r="AB459" s="62"/>
      <c r="AC459" s="81"/>
      <c r="AD459" s="81"/>
    </row>
    <row r="460" spans="1:30" s="22" customFormat="1" ht="31.5" hidden="1" outlineLevel="1" x14ac:dyDescent="0.25">
      <c r="A460" s="43" t="s">
        <v>665</v>
      </c>
      <c r="B460" s="25" t="s">
        <v>286</v>
      </c>
      <c r="C460" s="40" t="s">
        <v>265</v>
      </c>
      <c r="D460" s="16">
        <f t="shared" si="505"/>
        <v>106.6</v>
      </c>
      <c r="E460" s="18"/>
      <c r="F460" s="18"/>
      <c r="G460" s="18">
        <v>106.6</v>
      </c>
      <c r="H460" s="16">
        <f t="shared" si="506"/>
        <v>0</v>
      </c>
      <c r="I460" s="18"/>
      <c r="J460" s="18"/>
      <c r="K460" s="18"/>
      <c r="L460" s="16">
        <f t="shared" si="507"/>
        <v>0</v>
      </c>
      <c r="M460" s="18"/>
      <c r="N460" s="18"/>
      <c r="O460" s="18"/>
      <c r="P460" s="16">
        <f t="shared" si="508"/>
        <v>0</v>
      </c>
      <c r="Q460" s="18"/>
      <c r="R460" s="18"/>
      <c r="S460" s="18"/>
      <c r="T460" s="16">
        <f t="shared" si="509"/>
        <v>0</v>
      </c>
      <c r="U460" s="18"/>
      <c r="V460" s="18"/>
      <c r="W460" s="18"/>
      <c r="X460" s="16">
        <f t="shared" si="510"/>
        <v>0</v>
      </c>
      <c r="Y460" s="18"/>
      <c r="Z460" s="18"/>
      <c r="AA460" s="18"/>
      <c r="AB460" s="62"/>
      <c r="AC460" s="81"/>
      <c r="AD460" s="81"/>
    </row>
    <row r="461" spans="1:30" s="22" customFormat="1" ht="31.5" hidden="1" outlineLevel="1" x14ac:dyDescent="0.25">
      <c r="A461" s="43" t="s">
        <v>666</v>
      </c>
      <c r="B461" s="25" t="s">
        <v>287</v>
      </c>
      <c r="C461" s="40" t="s">
        <v>265</v>
      </c>
      <c r="D461" s="16">
        <f t="shared" si="505"/>
        <v>0</v>
      </c>
      <c r="E461" s="18"/>
      <c r="F461" s="18"/>
      <c r="G461" s="18"/>
      <c r="H461" s="16">
        <f t="shared" si="506"/>
        <v>0</v>
      </c>
      <c r="I461" s="18"/>
      <c r="J461" s="18"/>
      <c r="K461" s="18"/>
      <c r="L461" s="16">
        <f t="shared" si="507"/>
        <v>0</v>
      </c>
      <c r="M461" s="18"/>
      <c r="N461" s="18"/>
      <c r="O461" s="18"/>
      <c r="P461" s="16">
        <f t="shared" si="508"/>
        <v>106.6</v>
      </c>
      <c r="Q461" s="18"/>
      <c r="R461" s="18"/>
      <c r="S461" s="18">
        <v>106.6</v>
      </c>
      <c r="T461" s="16">
        <f t="shared" si="509"/>
        <v>0</v>
      </c>
      <c r="U461" s="18"/>
      <c r="V461" s="18"/>
      <c r="W461" s="18"/>
      <c r="X461" s="16">
        <f t="shared" si="510"/>
        <v>0</v>
      </c>
      <c r="Y461" s="18"/>
      <c r="Z461" s="18"/>
      <c r="AA461" s="18"/>
      <c r="AB461" s="62"/>
      <c r="AC461" s="81"/>
      <c r="AD461" s="81"/>
    </row>
    <row r="462" spans="1:30" s="22" customFormat="1" ht="31.5" hidden="1" outlineLevel="1" x14ac:dyDescent="0.25">
      <c r="A462" s="43" t="s">
        <v>667</v>
      </c>
      <c r="B462" s="25" t="s">
        <v>291</v>
      </c>
      <c r="C462" s="40" t="s">
        <v>265</v>
      </c>
      <c r="D462" s="16">
        <f t="shared" si="505"/>
        <v>0</v>
      </c>
      <c r="E462" s="18"/>
      <c r="F462" s="18"/>
      <c r="G462" s="18"/>
      <c r="H462" s="16">
        <f t="shared" si="506"/>
        <v>106.6</v>
      </c>
      <c r="I462" s="18"/>
      <c r="J462" s="18"/>
      <c r="K462" s="18">
        <v>106.6</v>
      </c>
      <c r="L462" s="16">
        <f t="shared" si="507"/>
        <v>0</v>
      </c>
      <c r="M462" s="18"/>
      <c r="N462" s="18"/>
      <c r="O462" s="18"/>
      <c r="P462" s="16">
        <f t="shared" si="508"/>
        <v>0</v>
      </c>
      <c r="Q462" s="18"/>
      <c r="R462" s="18"/>
      <c r="S462" s="18"/>
      <c r="T462" s="16">
        <f t="shared" si="509"/>
        <v>0</v>
      </c>
      <c r="U462" s="18"/>
      <c r="V462" s="18"/>
      <c r="W462" s="18"/>
      <c r="X462" s="16">
        <f t="shared" si="510"/>
        <v>0</v>
      </c>
      <c r="Y462" s="18"/>
      <c r="Z462" s="18"/>
      <c r="AA462" s="18"/>
      <c r="AB462" s="62"/>
      <c r="AC462" s="81"/>
      <c r="AD462" s="81"/>
    </row>
    <row r="463" spans="1:30" s="22" customFormat="1" ht="47.25" hidden="1" outlineLevel="1" x14ac:dyDescent="0.25">
      <c r="A463" s="43" t="s">
        <v>292</v>
      </c>
      <c r="B463" s="25" t="s">
        <v>293</v>
      </c>
      <c r="C463" s="40"/>
      <c r="D463" s="16">
        <f t="shared" si="505"/>
        <v>0</v>
      </c>
      <c r="E463" s="18">
        <f>SUM(E464:E467)</f>
        <v>0</v>
      </c>
      <c r="F463" s="18">
        <f t="shared" ref="F463:G463" si="523">SUM(F464:F467)</f>
        <v>0</v>
      </c>
      <c r="G463" s="18">
        <f t="shared" si="523"/>
        <v>0</v>
      </c>
      <c r="H463" s="16">
        <f t="shared" si="506"/>
        <v>0</v>
      </c>
      <c r="I463" s="18">
        <f>SUM(I464:I467)</f>
        <v>0</v>
      </c>
      <c r="J463" s="18">
        <f t="shared" ref="J463:K463" si="524">SUM(J464:J467)</f>
        <v>0</v>
      </c>
      <c r="K463" s="18">
        <f t="shared" si="524"/>
        <v>0</v>
      </c>
      <c r="L463" s="16">
        <f t="shared" si="507"/>
        <v>0</v>
      </c>
      <c r="M463" s="18">
        <f>SUM(M464:M467)</f>
        <v>0</v>
      </c>
      <c r="N463" s="18">
        <f t="shared" ref="N463:O463" si="525">SUM(N464:N467)</f>
        <v>0</v>
      </c>
      <c r="O463" s="18">
        <f t="shared" si="525"/>
        <v>0</v>
      </c>
      <c r="P463" s="16">
        <f t="shared" si="508"/>
        <v>0</v>
      </c>
      <c r="Q463" s="18">
        <f>SUM(Q464:Q467)</f>
        <v>0</v>
      </c>
      <c r="R463" s="18">
        <f t="shared" ref="R463:S463" si="526">SUM(R464:R467)</f>
        <v>0</v>
      </c>
      <c r="S463" s="18">
        <f t="shared" si="526"/>
        <v>0</v>
      </c>
      <c r="T463" s="16">
        <f t="shared" si="509"/>
        <v>0</v>
      </c>
      <c r="U463" s="18">
        <f>SUM(U464:U467)</f>
        <v>0</v>
      </c>
      <c r="V463" s="18">
        <f t="shared" ref="V463:W463" si="527">SUM(V464:V467)</f>
        <v>0</v>
      </c>
      <c r="W463" s="18">
        <f t="shared" si="527"/>
        <v>0</v>
      </c>
      <c r="X463" s="16">
        <f t="shared" si="510"/>
        <v>0</v>
      </c>
      <c r="Y463" s="18">
        <f>SUM(Y464:Y467)</f>
        <v>0</v>
      </c>
      <c r="Z463" s="18">
        <f t="shared" ref="Z463:AA463" si="528">SUM(Z464:Z467)</f>
        <v>0</v>
      </c>
      <c r="AA463" s="18">
        <f t="shared" si="528"/>
        <v>0</v>
      </c>
      <c r="AB463" s="62"/>
      <c r="AC463" s="81"/>
      <c r="AD463" s="81"/>
    </row>
    <row r="464" spans="1:30" s="22" customFormat="1" hidden="1" outlineLevel="1" x14ac:dyDescent="0.25">
      <c r="A464" s="43" t="s">
        <v>668</v>
      </c>
      <c r="B464" s="25" t="s">
        <v>294</v>
      </c>
      <c r="C464" s="40" t="s">
        <v>118</v>
      </c>
      <c r="D464" s="16">
        <f t="shared" si="505"/>
        <v>0</v>
      </c>
      <c r="E464" s="18"/>
      <c r="F464" s="18"/>
      <c r="G464" s="18"/>
      <c r="H464" s="16">
        <f t="shared" si="506"/>
        <v>0</v>
      </c>
      <c r="I464" s="18"/>
      <c r="J464" s="18"/>
      <c r="K464" s="18"/>
      <c r="L464" s="16">
        <f t="shared" si="507"/>
        <v>0</v>
      </c>
      <c r="M464" s="18"/>
      <c r="N464" s="18"/>
      <c r="O464" s="18"/>
      <c r="P464" s="16">
        <f t="shared" si="508"/>
        <v>0</v>
      </c>
      <c r="Q464" s="18"/>
      <c r="R464" s="18"/>
      <c r="S464" s="18"/>
      <c r="T464" s="16">
        <f t="shared" si="509"/>
        <v>0</v>
      </c>
      <c r="U464" s="18"/>
      <c r="V464" s="18"/>
      <c r="W464" s="18"/>
      <c r="X464" s="16">
        <f t="shared" si="510"/>
        <v>0</v>
      </c>
      <c r="Y464" s="18"/>
      <c r="Z464" s="18"/>
      <c r="AA464" s="18"/>
      <c r="AB464" s="62"/>
      <c r="AC464" s="81"/>
      <c r="AD464" s="81"/>
    </row>
    <row r="465" spans="1:30" s="22" customFormat="1" hidden="1" outlineLevel="1" x14ac:dyDescent="0.25">
      <c r="A465" s="43" t="s">
        <v>669</v>
      </c>
      <c r="B465" s="25" t="s">
        <v>670</v>
      </c>
      <c r="C465" s="40" t="s">
        <v>118</v>
      </c>
      <c r="D465" s="16">
        <f t="shared" si="505"/>
        <v>0</v>
      </c>
      <c r="E465" s="18"/>
      <c r="F465" s="18"/>
      <c r="G465" s="18"/>
      <c r="H465" s="16">
        <f t="shared" si="506"/>
        <v>0</v>
      </c>
      <c r="I465" s="18"/>
      <c r="J465" s="18"/>
      <c r="K465" s="18"/>
      <c r="L465" s="16">
        <f t="shared" si="507"/>
        <v>0</v>
      </c>
      <c r="M465" s="18"/>
      <c r="N465" s="18"/>
      <c r="O465" s="18"/>
      <c r="P465" s="16">
        <f t="shared" si="508"/>
        <v>0</v>
      </c>
      <c r="Q465" s="18"/>
      <c r="R465" s="18"/>
      <c r="S465" s="18"/>
      <c r="T465" s="16">
        <f t="shared" si="509"/>
        <v>0</v>
      </c>
      <c r="U465" s="18"/>
      <c r="V465" s="18"/>
      <c r="W465" s="18"/>
      <c r="X465" s="16">
        <f t="shared" si="510"/>
        <v>0</v>
      </c>
      <c r="Y465" s="18"/>
      <c r="Z465" s="18"/>
      <c r="AA465" s="18"/>
      <c r="AB465" s="62"/>
      <c r="AC465" s="81"/>
      <c r="AD465" s="81"/>
    </row>
    <row r="466" spans="1:30" s="22" customFormat="1" hidden="1" outlineLevel="1" x14ac:dyDescent="0.25">
      <c r="A466" s="43" t="s">
        <v>671</v>
      </c>
      <c r="B466" s="25" t="s">
        <v>296</v>
      </c>
      <c r="C466" s="40" t="s">
        <v>120</v>
      </c>
      <c r="D466" s="16">
        <f t="shared" si="505"/>
        <v>0</v>
      </c>
      <c r="E466" s="18"/>
      <c r="F466" s="18"/>
      <c r="G466" s="18"/>
      <c r="H466" s="16">
        <f t="shared" si="506"/>
        <v>0</v>
      </c>
      <c r="I466" s="18"/>
      <c r="J466" s="18"/>
      <c r="K466" s="18"/>
      <c r="L466" s="16">
        <f t="shared" si="507"/>
        <v>0</v>
      </c>
      <c r="M466" s="18"/>
      <c r="N466" s="18"/>
      <c r="O466" s="18"/>
      <c r="P466" s="16">
        <f t="shared" si="508"/>
        <v>0</v>
      </c>
      <c r="Q466" s="18"/>
      <c r="R466" s="18"/>
      <c r="S466" s="18"/>
      <c r="T466" s="16">
        <f t="shared" si="509"/>
        <v>0</v>
      </c>
      <c r="U466" s="18"/>
      <c r="V466" s="18"/>
      <c r="W466" s="18"/>
      <c r="X466" s="16">
        <f t="shared" si="510"/>
        <v>0</v>
      </c>
      <c r="Y466" s="18"/>
      <c r="Z466" s="18"/>
      <c r="AA466" s="18"/>
      <c r="AB466" s="62"/>
      <c r="AC466" s="81"/>
      <c r="AD466" s="81"/>
    </row>
    <row r="467" spans="1:30" s="22" customFormat="1" hidden="1" outlineLevel="1" x14ac:dyDescent="0.25">
      <c r="A467" s="43" t="s">
        <v>672</v>
      </c>
      <c r="B467" s="25" t="s">
        <v>297</v>
      </c>
      <c r="C467" s="40" t="s">
        <v>124</v>
      </c>
      <c r="D467" s="16">
        <f t="shared" si="505"/>
        <v>0</v>
      </c>
      <c r="E467" s="18"/>
      <c r="F467" s="18"/>
      <c r="G467" s="18"/>
      <c r="H467" s="16">
        <f t="shared" si="506"/>
        <v>0</v>
      </c>
      <c r="I467" s="18"/>
      <c r="J467" s="18"/>
      <c r="K467" s="18"/>
      <c r="L467" s="16">
        <f t="shared" si="507"/>
        <v>0</v>
      </c>
      <c r="M467" s="18"/>
      <c r="N467" s="18"/>
      <c r="O467" s="18"/>
      <c r="P467" s="16">
        <f t="shared" si="508"/>
        <v>0</v>
      </c>
      <c r="Q467" s="18"/>
      <c r="R467" s="18"/>
      <c r="S467" s="18"/>
      <c r="T467" s="16">
        <f t="shared" si="509"/>
        <v>0</v>
      </c>
      <c r="U467" s="18"/>
      <c r="V467" s="18"/>
      <c r="W467" s="18"/>
      <c r="X467" s="16">
        <f t="shared" si="510"/>
        <v>0</v>
      </c>
      <c r="Y467" s="18"/>
      <c r="Z467" s="18"/>
      <c r="AA467" s="18"/>
      <c r="AB467" s="62"/>
      <c r="AC467" s="81"/>
      <c r="AD467" s="81"/>
    </row>
    <row r="468" spans="1:30" s="22" customFormat="1" ht="31.5" hidden="1" outlineLevel="1" x14ac:dyDescent="0.25">
      <c r="A468" s="43" t="s">
        <v>35</v>
      </c>
      <c r="B468" s="25" t="s">
        <v>634</v>
      </c>
      <c r="C468" s="40" t="s">
        <v>265</v>
      </c>
      <c r="D468" s="16">
        <f>SUM(E468:G468)</f>
        <v>32416.1</v>
      </c>
      <c r="E468" s="18">
        <v>0</v>
      </c>
      <c r="F468" s="18">
        <v>0</v>
      </c>
      <c r="G468" s="18">
        <v>32416.1</v>
      </c>
      <c r="H468" s="16">
        <f>SUM(I468:K468)</f>
        <v>32509.599999999999</v>
      </c>
      <c r="I468" s="18">
        <v>0</v>
      </c>
      <c r="J468" s="18">
        <v>0</v>
      </c>
      <c r="K468" s="18">
        <v>32509.599999999999</v>
      </c>
      <c r="L468" s="16">
        <f>SUM(M468:O468)</f>
        <v>0</v>
      </c>
      <c r="M468" s="18"/>
      <c r="N468" s="18"/>
      <c r="O468" s="18"/>
      <c r="P468" s="16">
        <f>SUM(Q468:S468)</f>
        <v>32509.599999999999</v>
      </c>
      <c r="Q468" s="18"/>
      <c r="R468" s="18"/>
      <c r="S468" s="18">
        <v>32509.599999999999</v>
      </c>
      <c r="T468" s="16">
        <f>SUM(U468:W468)</f>
        <v>0</v>
      </c>
      <c r="U468" s="18"/>
      <c r="V468" s="18"/>
      <c r="W468" s="18"/>
      <c r="X468" s="16">
        <f>SUM(Y468:AA468)</f>
        <v>0</v>
      </c>
      <c r="Y468" s="18"/>
      <c r="Z468" s="18"/>
      <c r="AA468" s="18"/>
      <c r="AB468" s="62"/>
      <c r="AC468" s="81"/>
      <c r="AD468" s="81"/>
    </row>
    <row r="469" spans="1:30" s="22" customFormat="1" hidden="1" outlineLevel="1" x14ac:dyDescent="0.25">
      <c r="A469" s="43"/>
      <c r="B469" s="25" t="s">
        <v>674</v>
      </c>
      <c r="C469" s="40"/>
      <c r="D469" s="16">
        <f>SUM(E469:G469)</f>
        <v>0</v>
      </c>
      <c r="E469" s="18"/>
      <c r="F469" s="18"/>
      <c r="G469" s="18"/>
      <c r="H469" s="16">
        <f>SUM(I469:K469)</f>
        <v>0</v>
      </c>
      <c r="I469" s="18"/>
      <c r="J469" s="18"/>
      <c r="K469" s="18"/>
      <c r="L469" s="16">
        <f>SUM(M469:O469)</f>
        <v>0</v>
      </c>
      <c r="M469" s="18"/>
      <c r="N469" s="18"/>
      <c r="O469" s="18"/>
      <c r="P469" s="16">
        <f>SUM(Q469:S469)</f>
        <v>0</v>
      </c>
      <c r="Q469" s="18"/>
      <c r="R469" s="18"/>
      <c r="S469" s="18"/>
      <c r="T469" s="16">
        <f>SUM(U469:W469)</f>
        <v>0</v>
      </c>
      <c r="U469" s="18"/>
      <c r="V469" s="18"/>
      <c r="W469" s="18"/>
      <c r="X469" s="16">
        <f>SUM(Y469:AA469)</f>
        <v>0</v>
      </c>
      <c r="Y469" s="18"/>
      <c r="Z469" s="18"/>
      <c r="AA469" s="18"/>
      <c r="AB469" s="62"/>
      <c r="AC469" s="81"/>
      <c r="AD469" s="81"/>
    </row>
    <row r="470" spans="1:30" s="22" customFormat="1" hidden="1" outlineLevel="1" x14ac:dyDescent="0.25">
      <c r="A470" s="43"/>
      <c r="B470" s="25" t="s">
        <v>675</v>
      </c>
      <c r="C470" s="40"/>
      <c r="D470" s="16">
        <f t="shared" ref="D470:D533" si="529">SUM(E470:G470)</f>
        <v>0</v>
      </c>
      <c r="E470" s="18"/>
      <c r="F470" s="18"/>
      <c r="G470" s="18"/>
      <c r="H470" s="16">
        <f t="shared" ref="H470:H495" si="530">SUM(I470:K470)</f>
        <v>0</v>
      </c>
      <c r="I470" s="18"/>
      <c r="J470" s="18"/>
      <c r="K470" s="18"/>
      <c r="L470" s="16">
        <f t="shared" ref="L470:L495" si="531">SUM(M470:O470)</f>
        <v>0</v>
      </c>
      <c r="M470" s="18"/>
      <c r="N470" s="18"/>
      <c r="O470" s="18"/>
      <c r="P470" s="16">
        <f t="shared" ref="P470:P495" si="532">SUM(Q470:S470)</f>
        <v>0</v>
      </c>
      <c r="Q470" s="18"/>
      <c r="R470" s="18"/>
      <c r="S470" s="18"/>
      <c r="T470" s="16">
        <f t="shared" ref="T470:T495" si="533">SUM(U470:W470)</f>
        <v>0</v>
      </c>
      <c r="U470" s="18"/>
      <c r="V470" s="18"/>
      <c r="W470" s="18"/>
      <c r="X470" s="16">
        <f t="shared" ref="X470:X495" si="534">SUM(Y470:AA470)</f>
        <v>0</v>
      </c>
      <c r="Y470" s="18"/>
      <c r="Z470" s="18"/>
      <c r="AA470" s="18"/>
      <c r="AB470" s="62"/>
      <c r="AC470" s="81"/>
      <c r="AD470" s="81"/>
    </row>
    <row r="471" spans="1:30" s="22" customFormat="1" hidden="1" outlineLevel="1" x14ac:dyDescent="0.25">
      <c r="A471" s="43"/>
      <c r="B471" s="25" t="s">
        <v>676</v>
      </c>
      <c r="C471" s="40"/>
      <c r="D471" s="16">
        <f t="shared" si="529"/>
        <v>0</v>
      </c>
      <c r="E471" s="18"/>
      <c r="F471" s="18"/>
      <c r="G471" s="18"/>
      <c r="H471" s="16">
        <f t="shared" si="530"/>
        <v>0</v>
      </c>
      <c r="I471" s="18"/>
      <c r="J471" s="18"/>
      <c r="K471" s="18"/>
      <c r="L471" s="16">
        <f t="shared" si="531"/>
        <v>0</v>
      </c>
      <c r="M471" s="18"/>
      <c r="N471" s="18"/>
      <c r="O471" s="18"/>
      <c r="P471" s="16">
        <f t="shared" si="532"/>
        <v>0</v>
      </c>
      <c r="Q471" s="18"/>
      <c r="R471" s="18"/>
      <c r="S471" s="18"/>
      <c r="T471" s="16">
        <f t="shared" si="533"/>
        <v>0</v>
      </c>
      <c r="U471" s="18"/>
      <c r="V471" s="18"/>
      <c r="W471" s="18"/>
      <c r="X471" s="16">
        <f t="shared" si="534"/>
        <v>0</v>
      </c>
      <c r="Y471" s="18"/>
      <c r="Z471" s="18"/>
      <c r="AA471" s="18"/>
      <c r="AB471" s="62"/>
      <c r="AC471" s="81"/>
      <c r="AD471" s="81"/>
    </row>
    <row r="472" spans="1:30" s="22" customFormat="1" hidden="1" outlineLevel="1" x14ac:dyDescent="0.25">
      <c r="A472" s="43"/>
      <c r="B472" s="25" t="s">
        <v>677</v>
      </c>
      <c r="C472" s="40"/>
      <c r="D472" s="16">
        <f t="shared" si="529"/>
        <v>0</v>
      </c>
      <c r="E472" s="18"/>
      <c r="F472" s="18"/>
      <c r="G472" s="18"/>
      <c r="H472" s="16">
        <f t="shared" si="530"/>
        <v>0</v>
      </c>
      <c r="I472" s="18"/>
      <c r="J472" s="18"/>
      <c r="K472" s="18"/>
      <c r="L472" s="16">
        <f t="shared" si="531"/>
        <v>0</v>
      </c>
      <c r="M472" s="18"/>
      <c r="N472" s="18"/>
      <c r="O472" s="18"/>
      <c r="P472" s="16">
        <f t="shared" si="532"/>
        <v>0</v>
      </c>
      <c r="Q472" s="18"/>
      <c r="R472" s="18"/>
      <c r="S472" s="18"/>
      <c r="T472" s="16">
        <f t="shared" si="533"/>
        <v>0</v>
      </c>
      <c r="U472" s="18"/>
      <c r="V472" s="18"/>
      <c r="W472" s="18"/>
      <c r="X472" s="16">
        <f t="shared" si="534"/>
        <v>0</v>
      </c>
      <c r="Y472" s="18"/>
      <c r="Z472" s="18"/>
      <c r="AA472" s="18"/>
      <c r="AB472" s="62"/>
      <c r="AC472" s="81"/>
      <c r="AD472" s="81"/>
    </row>
    <row r="473" spans="1:30" s="22" customFormat="1" hidden="1" outlineLevel="1" x14ac:dyDescent="0.25">
      <c r="A473" s="43"/>
      <c r="B473" s="25" t="s">
        <v>678</v>
      </c>
      <c r="C473" s="40"/>
      <c r="D473" s="16">
        <f t="shared" si="529"/>
        <v>0</v>
      </c>
      <c r="E473" s="18"/>
      <c r="F473" s="18"/>
      <c r="G473" s="18"/>
      <c r="H473" s="16">
        <f t="shared" si="530"/>
        <v>0</v>
      </c>
      <c r="I473" s="18"/>
      <c r="J473" s="18"/>
      <c r="K473" s="18"/>
      <c r="L473" s="16">
        <f t="shared" si="531"/>
        <v>0</v>
      </c>
      <c r="M473" s="18"/>
      <c r="N473" s="18"/>
      <c r="O473" s="18"/>
      <c r="P473" s="16">
        <f t="shared" si="532"/>
        <v>0</v>
      </c>
      <c r="Q473" s="18"/>
      <c r="R473" s="18"/>
      <c r="S473" s="18"/>
      <c r="T473" s="16">
        <f t="shared" si="533"/>
        <v>0</v>
      </c>
      <c r="U473" s="18"/>
      <c r="V473" s="18"/>
      <c r="W473" s="18"/>
      <c r="X473" s="16">
        <f t="shared" si="534"/>
        <v>0</v>
      </c>
      <c r="Y473" s="18"/>
      <c r="Z473" s="18"/>
      <c r="AA473" s="18"/>
      <c r="AB473" s="62"/>
      <c r="AC473" s="81"/>
      <c r="AD473" s="81"/>
    </row>
    <row r="474" spans="1:30" s="22" customFormat="1" hidden="1" outlineLevel="1" x14ac:dyDescent="0.25">
      <c r="A474" s="43"/>
      <c r="B474" s="25" t="s">
        <v>679</v>
      </c>
      <c r="C474" s="40"/>
      <c r="D474" s="16">
        <f t="shared" si="529"/>
        <v>0</v>
      </c>
      <c r="E474" s="18"/>
      <c r="F474" s="18"/>
      <c r="G474" s="18"/>
      <c r="H474" s="16">
        <f t="shared" si="530"/>
        <v>0</v>
      </c>
      <c r="I474" s="18"/>
      <c r="J474" s="18"/>
      <c r="K474" s="18"/>
      <c r="L474" s="16">
        <f t="shared" si="531"/>
        <v>0</v>
      </c>
      <c r="M474" s="18"/>
      <c r="N474" s="18"/>
      <c r="O474" s="18"/>
      <c r="P474" s="16">
        <f t="shared" si="532"/>
        <v>0</v>
      </c>
      <c r="Q474" s="18"/>
      <c r="R474" s="18"/>
      <c r="S474" s="18"/>
      <c r="T474" s="16">
        <f t="shared" si="533"/>
        <v>0</v>
      </c>
      <c r="U474" s="18"/>
      <c r="V474" s="18"/>
      <c r="W474" s="18"/>
      <c r="X474" s="16">
        <f t="shared" si="534"/>
        <v>0</v>
      </c>
      <c r="Y474" s="18"/>
      <c r="Z474" s="18"/>
      <c r="AA474" s="18"/>
      <c r="AB474" s="62"/>
      <c r="AC474" s="81"/>
      <c r="AD474" s="81"/>
    </row>
    <row r="475" spans="1:30" s="22" customFormat="1" ht="31.5" hidden="1" outlineLevel="1" x14ac:dyDescent="0.25">
      <c r="A475" s="43"/>
      <c r="B475" s="25" t="s">
        <v>680</v>
      </c>
      <c r="C475" s="40"/>
      <c r="D475" s="16">
        <f t="shared" si="529"/>
        <v>0</v>
      </c>
      <c r="E475" s="18"/>
      <c r="F475" s="18"/>
      <c r="G475" s="18"/>
      <c r="H475" s="16">
        <f t="shared" si="530"/>
        <v>0</v>
      </c>
      <c r="I475" s="18"/>
      <c r="J475" s="18"/>
      <c r="K475" s="18"/>
      <c r="L475" s="16">
        <f t="shared" si="531"/>
        <v>0</v>
      </c>
      <c r="M475" s="18"/>
      <c r="N475" s="18"/>
      <c r="O475" s="18"/>
      <c r="P475" s="16">
        <f t="shared" si="532"/>
        <v>0</v>
      </c>
      <c r="Q475" s="18"/>
      <c r="R475" s="18"/>
      <c r="S475" s="18"/>
      <c r="T475" s="16">
        <f t="shared" si="533"/>
        <v>0</v>
      </c>
      <c r="U475" s="18"/>
      <c r="V475" s="18"/>
      <c r="W475" s="18"/>
      <c r="X475" s="16">
        <f t="shared" si="534"/>
        <v>0</v>
      </c>
      <c r="Y475" s="18"/>
      <c r="Z475" s="18"/>
      <c r="AA475" s="18"/>
      <c r="AB475" s="62"/>
      <c r="AC475" s="81"/>
      <c r="AD475" s="81"/>
    </row>
    <row r="476" spans="1:30" s="22" customFormat="1" hidden="1" outlineLevel="1" x14ac:dyDescent="0.25">
      <c r="A476" s="43"/>
      <c r="B476" s="25" t="s">
        <v>681</v>
      </c>
      <c r="C476" s="40"/>
      <c r="D476" s="16">
        <f t="shared" si="529"/>
        <v>0</v>
      </c>
      <c r="E476" s="18"/>
      <c r="F476" s="18"/>
      <c r="G476" s="18"/>
      <c r="H476" s="16">
        <f t="shared" si="530"/>
        <v>0</v>
      </c>
      <c r="I476" s="18"/>
      <c r="J476" s="18"/>
      <c r="K476" s="18"/>
      <c r="L476" s="16">
        <f t="shared" si="531"/>
        <v>0</v>
      </c>
      <c r="M476" s="18"/>
      <c r="N476" s="18"/>
      <c r="O476" s="18"/>
      <c r="P476" s="16">
        <f t="shared" si="532"/>
        <v>0</v>
      </c>
      <c r="Q476" s="18"/>
      <c r="R476" s="18"/>
      <c r="S476" s="18"/>
      <c r="T476" s="16">
        <f t="shared" si="533"/>
        <v>0</v>
      </c>
      <c r="U476" s="18"/>
      <c r="V476" s="18"/>
      <c r="W476" s="18"/>
      <c r="X476" s="16">
        <f t="shared" si="534"/>
        <v>0</v>
      </c>
      <c r="Y476" s="18"/>
      <c r="Z476" s="18"/>
      <c r="AA476" s="18"/>
      <c r="AB476" s="62"/>
      <c r="AC476" s="81"/>
      <c r="AD476" s="81"/>
    </row>
    <row r="477" spans="1:30" s="22" customFormat="1" hidden="1" outlineLevel="1" x14ac:dyDescent="0.25">
      <c r="A477" s="43"/>
      <c r="B477" s="25" t="s">
        <v>682</v>
      </c>
      <c r="C477" s="40"/>
      <c r="D477" s="16">
        <f t="shared" si="529"/>
        <v>0</v>
      </c>
      <c r="E477" s="18"/>
      <c r="F477" s="18"/>
      <c r="G477" s="18"/>
      <c r="H477" s="16">
        <f t="shared" si="530"/>
        <v>0</v>
      </c>
      <c r="I477" s="18"/>
      <c r="J477" s="18"/>
      <c r="K477" s="18"/>
      <c r="L477" s="16">
        <f t="shared" si="531"/>
        <v>0</v>
      </c>
      <c r="M477" s="18"/>
      <c r="N477" s="18"/>
      <c r="O477" s="18"/>
      <c r="P477" s="16">
        <f t="shared" si="532"/>
        <v>0</v>
      </c>
      <c r="Q477" s="18"/>
      <c r="R477" s="18"/>
      <c r="S477" s="18"/>
      <c r="T477" s="16">
        <f t="shared" si="533"/>
        <v>0</v>
      </c>
      <c r="U477" s="18"/>
      <c r="V477" s="18"/>
      <c r="W477" s="18"/>
      <c r="X477" s="16">
        <f t="shared" si="534"/>
        <v>0</v>
      </c>
      <c r="Y477" s="18"/>
      <c r="Z477" s="18"/>
      <c r="AA477" s="18"/>
      <c r="AB477" s="62"/>
      <c r="AC477" s="81"/>
      <c r="AD477" s="81"/>
    </row>
    <row r="478" spans="1:30" s="22" customFormat="1" hidden="1" outlineLevel="1" x14ac:dyDescent="0.25">
      <c r="A478" s="43"/>
      <c r="B478" s="25" t="s">
        <v>683</v>
      </c>
      <c r="C478" s="40"/>
      <c r="D478" s="16">
        <f t="shared" si="529"/>
        <v>0</v>
      </c>
      <c r="E478" s="18"/>
      <c r="F478" s="18"/>
      <c r="G478" s="18"/>
      <c r="H478" s="16">
        <f t="shared" si="530"/>
        <v>0</v>
      </c>
      <c r="I478" s="18"/>
      <c r="J478" s="18"/>
      <c r="K478" s="18"/>
      <c r="L478" s="16">
        <f t="shared" si="531"/>
        <v>0</v>
      </c>
      <c r="M478" s="18"/>
      <c r="N478" s="18"/>
      <c r="O478" s="18"/>
      <c r="P478" s="16">
        <f t="shared" si="532"/>
        <v>0</v>
      </c>
      <c r="Q478" s="18"/>
      <c r="R478" s="18"/>
      <c r="S478" s="18"/>
      <c r="T478" s="16">
        <f t="shared" si="533"/>
        <v>0</v>
      </c>
      <c r="U478" s="18"/>
      <c r="V478" s="18"/>
      <c r="W478" s="18"/>
      <c r="X478" s="16">
        <f t="shared" si="534"/>
        <v>0</v>
      </c>
      <c r="Y478" s="18"/>
      <c r="Z478" s="18"/>
      <c r="AA478" s="18"/>
      <c r="AB478" s="62"/>
      <c r="AC478" s="81"/>
      <c r="AD478" s="81"/>
    </row>
    <row r="479" spans="1:30" s="22" customFormat="1" hidden="1" outlineLevel="1" x14ac:dyDescent="0.25">
      <c r="A479" s="43"/>
      <c r="B479" s="25" t="s">
        <v>684</v>
      </c>
      <c r="C479" s="40"/>
      <c r="D479" s="16">
        <f t="shared" si="529"/>
        <v>0</v>
      </c>
      <c r="E479" s="18"/>
      <c r="F479" s="18"/>
      <c r="G479" s="18"/>
      <c r="H479" s="16">
        <f t="shared" si="530"/>
        <v>0</v>
      </c>
      <c r="I479" s="18"/>
      <c r="J479" s="18"/>
      <c r="K479" s="18"/>
      <c r="L479" s="16">
        <f t="shared" si="531"/>
        <v>0</v>
      </c>
      <c r="M479" s="18"/>
      <c r="N479" s="18"/>
      <c r="O479" s="18"/>
      <c r="P479" s="16">
        <f t="shared" si="532"/>
        <v>0</v>
      </c>
      <c r="Q479" s="18"/>
      <c r="R479" s="18"/>
      <c r="S479" s="18"/>
      <c r="T479" s="16">
        <f t="shared" si="533"/>
        <v>0</v>
      </c>
      <c r="U479" s="18"/>
      <c r="V479" s="18"/>
      <c r="W479" s="18"/>
      <c r="X479" s="16">
        <f t="shared" si="534"/>
        <v>0</v>
      </c>
      <c r="Y479" s="18"/>
      <c r="Z479" s="18"/>
      <c r="AA479" s="18"/>
      <c r="AB479" s="62"/>
      <c r="AC479" s="81"/>
      <c r="AD479" s="81"/>
    </row>
    <row r="480" spans="1:30" s="22" customFormat="1" hidden="1" outlineLevel="1" x14ac:dyDescent="0.25">
      <c r="A480" s="43"/>
      <c r="B480" s="25" t="s">
        <v>685</v>
      </c>
      <c r="C480" s="40"/>
      <c r="D480" s="16">
        <f t="shared" si="529"/>
        <v>0</v>
      </c>
      <c r="E480" s="18"/>
      <c r="F480" s="18"/>
      <c r="G480" s="18"/>
      <c r="H480" s="16">
        <f t="shared" si="530"/>
        <v>0</v>
      </c>
      <c r="I480" s="18"/>
      <c r="J480" s="18"/>
      <c r="K480" s="18"/>
      <c r="L480" s="16">
        <f t="shared" si="531"/>
        <v>0</v>
      </c>
      <c r="M480" s="18"/>
      <c r="N480" s="18"/>
      <c r="O480" s="18"/>
      <c r="P480" s="16">
        <f t="shared" si="532"/>
        <v>0</v>
      </c>
      <c r="Q480" s="18"/>
      <c r="R480" s="18"/>
      <c r="S480" s="18"/>
      <c r="T480" s="16">
        <f t="shared" si="533"/>
        <v>0</v>
      </c>
      <c r="U480" s="18"/>
      <c r="V480" s="18"/>
      <c r="W480" s="18"/>
      <c r="X480" s="16">
        <f t="shared" si="534"/>
        <v>0</v>
      </c>
      <c r="Y480" s="18"/>
      <c r="Z480" s="18"/>
      <c r="AA480" s="18"/>
      <c r="AB480" s="62"/>
      <c r="AC480" s="81"/>
      <c r="AD480" s="81"/>
    </row>
    <row r="481" spans="1:30" s="22" customFormat="1" hidden="1" outlineLevel="1" x14ac:dyDescent="0.25">
      <c r="A481" s="43"/>
      <c r="B481" s="25" t="s">
        <v>686</v>
      </c>
      <c r="C481" s="40"/>
      <c r="D481" s="16">
        <f t="shared" si="529"/>
        <v>0</v>
      </c>
      <c r="E481" s="18"/>
      <c r="F481" s="18"/>
      <c r="G481" s="18"/>
      <c r="H481" s="16">
        <f t="shared" si="530"/>
        <v>0</v>
      </c>
      <c r="I481" s="18"/>
      <c r="J481" s="18"/>
      <c r="K481" s="18"/>
      <c r="L481" s="16">
        <f t="shared" si="531"/>
        <v>0</v>
      </c>
      <c r="M481" s="18"/>
      <c r="N481" s="18"/>
      <c r="O481" s="18"/>
      <c r="P481" s="16">
        <f t="shared" si="532"/>
        <v>0</v>
      </c>
      <c r="Q481" s="18"/>
      <c r="R481" s="18"/>
      <c r="S481" s="18"/>
      <c r="T481" s="16">
        <f t="shared" si="533"/>
        <v>0</v>
      </c>
      <c r="U481" s="18"/>
      <c r="V481" s="18"/>
      <c r="W481" s="18"/>
      <c r="X481" s="16">
        <f t="shared" si="534"/>
        <v>0</v>
      </c>
      <c r="Y481" s="18"/>
      <c r="Z481" s="18"/>
      <c r="AA481" s="18"/>
      <c r="AB481" s="62"/>
      <c r="AC481" s="81"/>
      <c r="AD481" s="81"/>
    </row>
    <row r="482" spans="1:30" s="22" customFormat="1" hidden="1" outlineLevel="1" x14ac:dyDescent="0.25">
      <c r="A482" s="43"/>
      <c r="B482" s="25" t="s">
        <v>687</v>
      </c>
      <c r="C482" s="40"/>
      <c r="D482" s="16">
        <f t="shared" si="529"/>
        <v>0</v>
      </c>
      <c r="E482" s="18"/>
      <c r="F482" s="18"/>
      <c r="G482" s="18"/>
      <c r="H482" s="16">
        <f t="shared" si="530"/>
        <v>0</v>
      </c>
      <c r="I482" s="18"/>
      <c r="J482" s="18"/>
      <c r="K482" s="18"/>
      <c r="L482" s="16">
        <f t="shared" si="531"/>
        <v>0</v>
      </c>
      <c r="M482" s="18"/>
      <c r="N482" s="18"/>
      <c r="O482" s="18"/>
      <c r="P482" s="16">
        <f t="shared" si="532"/>
        <v>0</v>
      </c>
      <c r="Q482" s="18"/>
      <c r="R482" s="18"/>
      <c r="S482" s="18"/>
      <c r="T482" s="16">
        <f t="shared" si="533"/>
        <v>0</v>
      </c>
      <c r="U482" s="18"/>
      <c r="V482" s="18"/>
      <c r="W482" s="18"/>
      <c r="X482" s="16">
        <f t="shared" si="534"/>
        <v>0</v>
      </c>
      <c r="Y482" s="18"/>
      <c r="Z482" s="18"/>
      <c r="AA482" s="18"/>
      <c r="AB482" s="62"/>
      <c r="AC482" s="81"/>
      <c r="AD482" s="81"/>
    </row>
    <row r="483" spans="1:30" s="22" customFormat="1" hidden="1" outlineLevel="1" x14ac:dyDescent="0.25">
      <c r="A483" s="43"/>
      <c r="B483" s="25" t="s">
        <v>688</v>
      </c>
      <c r="C483" s="40"/>
      <c r="D483" s="16">
        <f t="shared" si="529"/>
        <v>0</v>
      </c>
      <c r="E483" s="18"/>
      <c r="F483" s="18"/>
      <c r="G483" s="18"/>
      <c r="H483" s="16">
        <f t="shared" si="530"/>
        <v>0</v>
      </c>
      <c r="I483" s="18"/>
      <c r="J483" s="18"/>
      <c r="K483" s="18"/>
      <c r="L483" s="16">
        <f t="shared" si="531"/>
        <v>0</v>
      </c>
      <c r="M483" s="18"/>
      <c r="N483" s="18"/>
      <c r="O483" s="18"/>
      <c r="P483" s="16">
        <f t="shared" si="532"/>
        <v>0</v>
      </c>
      <c r="Q483" s="18"/>
      <c r="R483" s="18"/>
      <c r="S483" s="18"/>
      <c r="T483" s="16">
        <f t="shared" si="533"/>
        <v>0</v>
      </c>
      <c r="U483" s="18"/>
      <c r="V483" s="18"/>
      <c r="W483" s="18"/>
      <c r="X483" s="16">
        <f t="shared" si="534"/>
        <v>0</v>
      </c>
      <c r="Y483" s="18"/>
      <c r="Z483" s="18"/>
      <c r="AA483" s="18"/>
      <c r="AB483" s="62"/>
      <c r="AC483" s="81"/>
      <c r="AD483" s="81"/>
    </row>
    <row r="484" spans="1:30" s="22" customFormat="1" hidden="1" outlineLevel="1" x14ac:dyDescent="0.25">
      <c r="A484" s="43"/>
      <c r="B484" s="25" t="s">
        <v>689</v>
      </c>
      <c r="C484" s="40"/>
      <c r="D484" s="16">
        <f t="shared" si="529"/>
        <v>0</v>
      </c>
      <c r="E484" s="18"/>
      <c r="F484" s="18"/>
      <c r="G484" s="18"/>
      <c r="H484" s="16">
        <f t="shared" si="530"/>
        <v>0</v>
      </c>
      <c r="I484" s="18"/>
      <c r="J484" s="18"/>
      <c r="K484" s="18"/>
      <c r="L484" s="16">
        <f t="shared" si="531"/>
        <v>0</v>
      </c>
      <c r="M484" s="18"/>
      <c r="N484" s="18"/>
      <c r="O484" s="18"/>
      <c r="P484" s="16">
        <f t="shared" si="532"/>
        <v>0</v>
      </c>
      <c r="Q484" s="18"/>
      <c r="R484" s="18"/>
      <c r="S484" s="18"/>
      <c r="T484" s="16">
        <f t="shared" si="533"/>
        <v>0</v>
      </c>
      <c r="U484" s="18"/>
      <c r="V484" s="18"/>
      <c r="W484" s="18"/>
      <c r="X484" s="16">
        <f t="shared" si="534"/>
        <v>0</v>
      </c>
      <c r="Y484" s="18"/>
      <c r="Z484" s="18"/>
      <c r="AA484" s="18"/>
      <c r="AB484" s="62"/>
      <c r="AC484" s="81"/>
      <c r="AD484" s="81"/>
    </row>
    <row r="485" spans="1:30" s="22" customFormat="1" hidden="1" outlineLevel="1" x14ac:dyDescent="0.25">
      <c r="A485" s="43"/>
      <c r="B485" s="25" t="s">
        <v>690</v>
      </c>
      <c r="C485" s="40"/>
      <c r="D485" s="16">
        <f t="shared" si="529"/>
        <v>0</v>
      </c>
      <c r="E485" s="18"/>
      <c r="F485" s="18"/>
      <c r="G485" s="18"/>
      <c r="H485" s="16">
        <f t="shared" si="530"/>
        <v>0</v>
      </c>
      <c r="I485" s="18"/>
      <c r="J485" s="18"/>
      <c r="K485" s="18"/>
      <c r="L485" s="16">
        <f t="shared" si="531"/>
        <v>0</v>
      </c>
      <c r="M485" s="18"/>
      <c r="N485" s="18"/>
      <c r="O485" s="18"/>
      <c r="P485" s="16">
        <f t="shared" si="532"/>
        <v>0</v>
      </c>
      <c r="Q485" s="18"/>
      <c r="R485" s="18"/>
      <c r="S485" s="18"/>
      <c r="T485" s="16">
        <f t="shared" si="533"/>
        <v>0</v>
      </c>
      <c r="U485" s="18"/>
      <c r="V485" s="18"/>
      <c r="W485" s="18"/>
      <c r="X485" s="16">
        <f t="shared" si="534"/>
        <v>0</v>
      </c>
      <c r="Y485" s="18"/>
      <c r="Z485" s="18"/>
      <c r="AA485" s="18"/>
      <c r="AB485" s="62"/>
      <c r="AC485" s="81"/>
      <c r="AD485" s="81"/>
    </row>
    <row r="486" spans="1:30" s="22" customFormat="1" hidden="1" outlineLevel="1" x14ac:dyDescent="0.25">
      <c r="A486" s="43"/>
      <c r="B486" s="25" t="s">
        <v>691</v>
      </c>
      <c r="C486" s="40"/>
      <c r="D486" s="16">
        <f t="shared" si="529"/>
        <v>0</v>
      </c>
      <c r="E486" s="18"/>
      <c r="F486" s="18"/>
      <c r="G486" s="18"/>
      <c r="H486" s="16">
        <f t="shared" si="530"/>
        <v>0</v>
      </c>
      <c r="I486" s="18"/>
      <c r="J486" s="18"/>
      <c r="K486" s="18"/>
      <c r="L486" s="16">
        <f t="shared" si="531"/>
        <v>0</v>
      </c>
      <c r="M486" s="18"/>
      <c r="N486" s="18"/>
      <c r="O486" s="18"/>
      <c r="P486" s="16">
        <f t="shared" si="532"/>
        <v>0</v>
      </c>
      <c r="Q486" s="18"/>
      <c r="R486" s="18"/>
      <c r="S486" s="18"/>
      <c r="T486" s="16">
        <f t="shared" si="533"/>
        <v>0</v>
      </c>
      <c r="U486" s="18"/>
      <c r="V486" s="18"/>
      <c r="W486" s="18"/>
      <c r="X486" s="16">
        <f t="shared" si="534"/>
        <v>0</v>
      </c>
      <c r="Y486" s="18"/>
      <c r="Z486" s="18"/>
      <c r="AA486" s="18"/>
      <c r="AB486" s="62"/>
      <c r="AC486" s="81"/>
      <c r="AD486" s="81"/>
    </row>
    <row r="487" spans="1:30" s="22" customFormat="1" hidden="1" outlineLevel="1" x14ac:dyDescent="0.25">
      <c r="A487" s="43"/>
      <c r="B487" s="25" t="s">
        <v>692</v>
      </c>
      <c r="C487" s="40"/>
      <c r="D487" s="16">
        <f t="shared" si="529"/>
        <v>0</v>
      </c>
      <c r="E487" s="18"/>
      <c r="F487" s="18"/>
      <c r="G487" s="18"/>
      <c r="H487" s="16">
        <f t="shared" si="530"/>
        <v>0</v>
      </c>
      <c r="I487" s="18"/>
      <c r="J487" s="18"/>
      <c r="K487" s="18"/>
      <c r="L487" s="16">
        <f t="shared" si="531"/>
        <v>0</v>
      </c>
      <c r="M487" s="18"/>
      <c r="N487" s="18"/>
      <c r="O487" s="18"/>
      <c r="P487" s="16">
        <f t="shared" si="532"/>
        <v>0</v>
      </c>
      <c r="Q487" s="18"/>
      <c r="R487" s="18"/>
      <c r="S487" s="18"/>
      <c r="T487" s="16">
        <f t="shared" si="533"/>
        <v>0</v>
      </c>
      <c r="U487" s="18"/>
      <c r="V487" s="18"/>
      <c r="W487" s="18"/>
      <c r="X487" s="16">
        <f t="shared" si="534"/>
        <v>0</v>
      </c>
      <c r="Y487" s="18"/>
      <c r="Z487" s="18"/>
      <c r="AA487" s="18"/>
      <c r="AB487" s="62"/>
      <c r="AC487" s="81"/>
      <c r="AD487" s="81"/>
    </row>
    <row r="488" spans="1:30" s="22" customFormat="1" hidden="1" outlineLevel="1" x14ac:dyDescent="0.25">
      <c r="A488" s="43"/>
      <c r="B488" s="25" t="s">
        <v>693</v>
      </c>
      <c r="C488" s="40"/>
      <c r="D488" s="16">
        <f t="shared" si="529"/>
        <v>0</v>
      </c>
      <c r="E488" s="18"/>
      <c r="F488" s="18"/>
      <c r="G488" s="18"/>
      <c r="H488" s="16">
        <f t="shared" si="530"/>
        <v>0</v>
      </c>
      <c r="I488" s="18"/>
      <c r="J488" s="18"/>
      <c r="K488" s="18"/>
      <c r="L488" s="16">
        <f t="shared" si="531"/>
        <v>0</v>
      </c>
      <c r="M488" s="18"/>
      <c r="N488" s="18"/>
      <c r="O488" s="18"/>
      <c r="P488" s="16">
        <f t="shared" si="532"/>
        <v>0</v>
      </c>
      <c r="Q488" s="18"/>
      <c r="R488" s="18"/>
      <c r="S488" s="18"/>
      <c r="T488" s="16">
        <f t="shared" si="533"/>
        <v>0</v>
      </c>
      <c r="U488" s="18"/>
      <c r="V488" s="18"/>
      <c r="W488" s="18"/>
      <c r="X488" s="16">
        <f t="shared" si="534"/>
        <v>0</v>
      </c>
      <c r="Y488" s="18"/>
      <c r="Z488" s="18"/>
      <c r="AA488" s="18"/>
      <c r="AB488" s="62"/>
      <c r="AC488" s="81"/>
      <c r="AD488" s="81"/>
    </row>
    <row r="489" spans="1:30" s="22" customFormat="1" hidden="1" outlineLevel="1" x14ac:dyDescent="0.25">
      <c r="A489" s="43"/>
      <c r="B489" s="25" t="s">
        <v>694</v>
      </c>
      <c r="C489" s="40"/>
      <c r="D489" s="16">
        <f t="shared" si="529"/>
        <v>0</v>
      </c>
      <c r="E489" s="18"/>
      <c r="F489" s="18"/>
      <c r="G489" s="18"/>
      <c r="H489" s="16">
        <f t="shared" si="530"/>
        <v>0</v>
      </c>
      <c r="I489" s="18"/>
      <c r="J489" s="18"/>
      <c r="K489" s="18"/>
      <c r="L489" s="16">
        <f t="shared" si="531"/>
        <v>0</v>
      </c>
      <c r="M489" s="18"/>
      <c r="N489" s="18"/>
      <c r="O489" s="18"/>
      <c r="P489" s="16">
        <f t="shared" si="532"/>
        <v>0</v>
      </c>
      <c r="Q489" s="18"/>
      <c r="R489" s="18"/>
      <c r="S489" s="18"/>
      <c r="T489" s="16">
        <f t="shared" si="533"/>
        <v>0</v>
      </c>
      <c r="U489" s="18"/>
      <c r="V489" s="18"/>
      <c r="W489" s="18"/>
      <c r="X489" s="16">
        <f t="shared" si="534"/>
        <v>0</v>
      </c>
      <c r="Y489" s="18"/>
      <c r="Z489" s="18"/>
      <c r="AA489" s="18"/>
      <c r="AB489" s="62"/>
      <c r="AC489" s="81"/>
      <c r="AD489" s="81"/>
    </row>
    <row r="490" spans="1:30" s="22" customFormat="1" hidden="1" outlineLevel="1" x14ac:dyDescent="0.25">
      <c r="A490" s="43"/>
      <c r="B490" s="25" t="s">
        <v>695</v>
      </c>
      <c r="C490" s="40"/>
      <c r="D490" s="16">
        <f t="shared" si="529"/>
        <v>0</v>
      </c>
      <c r="E490" s="18"/>
      <c r="F490" s="18"/>
      <c r="G490" s="18"/>
      <c r="H490" s="16">
        <f t="shared" si="530"/>
        <v>0</v>
      </c>
      <c r="I490" s="18"/>
      <c r="J490" s="18"/>
      <c r="K490" s="18"/>
      <c r="L490" s="16">
        <f t="shared" si="531"/>
        <v>0</v>
      </c>
      <c r="M490" s="18"/>
      <c r="N490" s="18"/>
      <c r="O490" s="18"/>
      <c r="P490" s="16">
        <f t="shared" si="532"/>
        <v>0</v>
      </c>
      <c r="Q490" s="18"/>
      <c r="R490" s="18"/>
      <c r="S490" s="18"/>
      <c r="T490" s="16">
        <f t="shared" si="533"/>
        <v>0</v>
      </c>
      <c r="U490" s="18"/>
      <c r="V490" s="18"/>
      <c r="W490" s="18"/>
      <c r="X490" s="16">
        <f t="shared" si="534"/>
        <v>0</v>
      </c>
      <c r="Y490" s="18"/>
      <c r="Z490" s="18"/>
      <c r="AA490" s="18"/>
      <c r="AB490" s="62"/>
      <c r="AC490" s="81"/>
      <c r="AD490" s="81"/>
    </row>
    <row r="491" spans="1:30" s="22" customFormat="1" hidden="1" outlineLevel="1" x14ac:dyDescent="0.25">
      <c r="A491" s="43"/>
      <c r="B491" s="25" t="s">
        <v>696</v>
      </c>
      <c r="C491" s="40"/>
      <c r="D491" s="16">
        <f t="shared" si="529"/>
        <v>0</v>
      </c>
      <c r="E491" s="18"/>
      <c r="F491" s="18"/>
      <c r="G491" s="18"/>
      <c r="H491" s="16">
        <f t="shared" si="530"/>
        <v>0</v>
      </c>
      <c r="I491" s="18"/>
      <c r="J491" s="18"/>
      <c r="K491" s="18"/>
      <c r="L491" s="16">
        <f t="shared" si="531"/>
        <v>0</v>
      </c>
      <c r="M491" s="18"/>
      <c r="N491" s="18"/>
      <c r="O491" s="18"/>
      <c r="P491" s="16">
        <f t="shared" si="532"/>
        <v>0</v>
      </c>
      <c r="Q491" s="18"/>
      <c r="R491" s="18"/>
      <c r="S491" s="18"/>
      <c r="T491" s="16">
        <f t="shared" si="533"/>
        <v>0</v>
      </c>
      <c r="U491" s="18"/>
      <c r="V491" s="18"/>
      <c r="W491" s="18"/>
      <c r="X491" s="16">
        <f t="shared" si="534"/>
        <v>0</v>
      </c>
      <c r="Y491" s="18"/>
      <c r="Z491" s="18"/>
      <c r="AA491" s="18"/>
      <c r="AB491" s="62"/>
      <c r="AC491" s="81"/>
      <c r="AD491" s="81"/>
    </row>
    <row r="492" spans="1:30" s="22" customFormat="1" hidden="1" outlineLevel="1" x14ac:dyDescent="0.25">
      <c r="A492" s="43"/>
      <c r="B492" s="25" t="s">
        <v>697</v>
      </c>
      <c r="C492" s="40"/>
      <c r="D492" s="16">
        <f t="shared" si="529"/>
        <v>0</v>
      </c>
      <c r="E492" s="18"/>
      <c r="F492" s="18"/>
      <c r="G492" s="18"/>
      <c r="H492" s="16">
        <f t="shared" si="530"/>
        <v>0</v>
      </c>
      <c r="I492" s="18"/>
      <c r="J492" s="18"/>
      <c r="K492" s="18"/>
      <c r="L492" s="16">
        <f t="shared" si="531"/>
        <v>0</v>
      </c>
      <c r="M492" s="18"/>
      <c r="N492" s="18"/>
      <c r="O492" s="18"/>
      <c r="P492" s="16">
        <f t="shared" si="532"/>
        <v>0</v>
      </c>
      <c r="Q492" s="18"/>
      <c r="R492" s="18"/>
      <c r="S492" s="18"/>
      <c r="T492" s="16">
        <f t="shared" si="533"/>
        <v>0</v>
      </c>
      <c r="U492" s="18"/>
      <c r="V492" s="18"/>
      <c r="W492" s="18"/>
      <c r="X492" s="16">
        <f t="shared" si="534"/>
        <v>0</v>
      </c>
      <c r="Y492" s="18"/>
      <c r="Z492" s="18"/>
      <c r="AA492" s="18"/>
      <c r="AB492" s="62"/>
      <c r="AC492" s="81"/>
      <c r="AD492" s="81"/>
    </row>
    <row r="493" spans="1:30" s="22" customFormat="1" ht="47.25" hidden="1" outlineLevel="1" x14ac:dyDescent="0.25">
      <c r="A493" s="43" t="s">
        <v>73</v>
      </c>
      <c r="B493" s="25" t="s">
        <v>298</v>
      </c>
      <c r="C493" s="40" t="s">
        <v>265</v>
      </c>
      <c r="D493" s="16">
        <f t="shared" si="529"/>
        <v>0</v>
      </c>
      <c r="E493" s="18"/>
      <c r="F493" s="18"/>
      <c r="G493" s="18"/>
      <c r="H493" s="16">
        <f t="shared" si="530"/>
        <v>0</v>
      </c>
      <c r="I493" s="18"/>
      <c r="J493" s="18"/>
      <c r="K493" s="18"/>
      <c r="L493" s="16">
        <f t="shared" si="531"/>
        <v>0</v>
      </c>
      <c r="M493" s="18">
        <v>0</v>
      </c>
      <c r="N493" s="18">
        <v>0</v>
      </c>
      <c r="O493" s="18">
        <v>0</v>
      </c>
      <c r="P493" s="16">
        <f t="shared" si="532"/>
        <v>0</v>
      </c>
      <c r="Q493" s="18">
        <v>0</v>
      </c>
      <c r="R493" s="18">
        <v>0</v>
      </c>
      <c r="S493" s="18">
        <v>0</v>
      </c>
      <c r="T493" s="16">
        <f t="shared" si="533"/>
        <v>0</v>
      </c>
      <c r="U493" s="18">
        <v>0</v>
      </c>
      <c r="V493" s="18">
        <v>0</v>
      </c>
      <c r="W493" s="18">
        <v>0</v>
      </c>
      <c r="X493" s="16">
        <f t="shared" si="534"/>
        <v>0</v>
      </c>
      <c r="Y493" s="18">
        <v>0</v>
      </c>
      <c r="Z493" s="18">
        <v>0</v>
      </c>
      <c r="AA493" s="18">
        <v>0</v>
      </c>
      <c r="AB493" s="62"/>
      <c r="AC493" s="81"/>
      <c r="AD493" s="81"/>
    </row>
    <row r="494" spans="1:30" s="22" customFormat="1" ht="31.5" hidden="1" outlineLevel="1" x14ac:dyDescent="0.25">
      <c r="A494" s="43"/>
      <c r="B494" s="25" t="s">
        <v>299</v>
      </c>
      <c r="C494" s="40"/>
      <c r="D494" s="16">
        <f t="shared" si="529"/>
        <v>1694.1</v>
      </c>
      <c r="E494" s="18">
        <f>E495+E512</f>
        <v>0</v>
      </c>
      <c r="F494" s="18">
        <f>F495+F512</f>
        <v>0</v>
      </c>
      <c r="G494" s="18">
        <f>G495+G512</f>
        <v>1694.1</v>
      </c>
      <c r="H494" s="16">
        <f t="shared" si="530"/>
        <v>2142.8999999999996</v>
      </c>
      <c r="I494" s="18">
        <f>I495+I512</f>
        <v>0</v>
      </c>
      <c r="J494" s="18">
        <f>J495+J512</f>
        <v>0</v>
      </c>
      <c r="K494" s="18">
        <f>K495+K512</f>
        <v>2142.8999999999996</v>
      </c>
      <c r="L494" s="16">
        <f t="shared" si="531"/>
        <v>0</v>
      </c>
      <c r="M494" s="18">
        <f>M495+M512</f>
        <v>0</v>
      </c>
      <c r="N494" s="18">
        <f>N495+N512</f>
        <v>0</v>
      </c>
      <c r="O494" s="18">
        <f>O495+O512</f>
        <v>0</v>
      </c>
      <c r="P494" s="16">
        <f t="shared" si="532"/>
        <v>2142.8999999999996</v>
      </c>
      <c r="Q494" s="18">
        <f>Q495+Q512</f>
        <v>0</v>
      </c>
      <c r="R494" s="18">
        <f>R495+R512</f>
        <v>0</v>
      </c>
      <c r="S494" s="18">
        <f>S495+S512</f>
        <v>2142.8999999999996</v>
      </c>
      <c r="T494" s="16">
        <f t="shared" si="533"/>
        <v>0</v>
      </c>
      <c r="U494" s="18">
        <f>U495+U512</f>
        <v>0</v>
      </c>
      <c r="V494" s="18">
        <f>V495+V512</f>
        <v>0</v>
      </c>
      <c r="W494" s="18">
        <f>W495+W512</f>
        <v>0</v>
      </c>
      <c r="X494" s="16">
        <f t="shared" si="534"/>
        <v>0</v>
      </c>
      <c r="Y494" s="18">
        <f>Y495+Y512</f>
        <v>0</v>
      </c>
      <c r="Z494" s="18">
        <f>Z495+Z512</f>
        <v>0</v>
      </c>
      <c r="AA494" s="18">
        <f>AA495+AA512</f>
        <v>0</v>
      </c>
      <c r="AB494" s="62"/>
      <c r="AC494" s="81"/>
      <c r="AD494" s="81"/>
    </row>
    <row r="495" spans="1:30" s="22" customFormat="1" ht="31.5" hidden="1" outlineLevel="1" x14ac:dyDescent="0.25">
      <c r="A495" s="43" t="s">
        <v>40</v>
      </c>
      <c r="B495" s="25" t="s">
        <v>300</v>
      </c>
      <c r="C495" s="40"/>
      <c r="D495" s="16">
        <f t="shared" si="529"/>
        <v>1577.1</v>
      </c>
      <c r="E495" s="18">
        <f>E496</f>
        <v>0</v>
      </c>
      <c r="F495" s="18">
        <f t="shared" ref="F495:AA495" si="535">F496</f>
        <v>0</v>
      </c>
      <c r="G495" s="18">
        <f t="shared" si="535"/>
        <v>1577.1</v>
      </c>
      <c r="H495" s="16">
        <f t="shared" si="530"/>
        <v>2025.8999999999999</v>
      </c>
      <c r="I495" s="18">
        <f t="shared" si="535"/>
        <v>0</v>
      </c>
      <c r="J495" s="18">
        <f t="shared" si="535"/>
        <v>0</v>
      </c>
      <c r="K495" s="18">
        <f t="shared" si="535"/>
        <v>2025.8999999999999</v>
      </c>
      <c r="L495" s="16">
        <f t="shared" si="531"/>
        <v>0</v>
      </c>
      <c r="M495" s="18">
        <f t="shared" si="535"/>
        <v>0</v>
      </c>
      <c r="N495" s="18">
        <f t="shared" si="535"/>
        <v>0</v>
      </c>
      <c r="O495" s="18">
        <f t="shared" si="535"/>
        <v>0</v>
      </c>
      <c r="P495" s="16">
        <f t="shared" si="532"/>
        <v>2025.8999999999999</v>
      </c>
      <c r="Q495" s="18">
        <f t="shared" si="535"/>
        <v>0</v>
      </c>
      <c r="R495" s="18">
        <f t="shared" si="535"/>
        <v>0</v>
      </c>
      <c r="S495" s="18">
        <f t="shared" si="535"/>
        <v>2025.8999999999999</v>
      </c>
      <c r="T495" s="16">
        <f t="shared" si="533"/>
        <v>0</v>
      </c>
      <c r="U495" s="18">
        <f t="shared" si="535"/>
        <v>0</v>
      </c>
      <c r="V495" s="18">
        <f t="shared" si="535"/>
        <v>0</v>
      </c>
      <c r="W495" s="18">
        <f t="shared" si="535"/>
        <v>0</v>
      </c>
      <c r="X495" s="16">
        <f t="shared" si="534"/>
        <v>0</v>
      </c>
      <c r="Y495" s="18">
        <f t="shared" si="535"/>
        <v>0</v>
      </c>
      <c r="Z495" s="18">
        <f t="shared" si="535"/>
        <v>0</v>
      </c>
      <c r="AA495" s="18">
        <f t="shared" si="535"/>
        <v>0</v>
      </c>
      <c r="AB495" s="62"/>
      <c r="AC495" s="81"/>
      <c r="AD495" s="81"/>
    </row>
    <row r="496" spans="1:30" s="22" customFormat="1" ht="31.5" hidden="1" outlineLevel="1" x14ac:dyDescent="0.25">
      <c r="A496" s="43" t="s">
        <v>301</v>
      </c>
      <c r="B496" s="25" t="s">
        <v>302</v>
      </c>
      <c r="C496" s="40"/>
      <c r="D496" s="16">
        <f>SUM(E496:G496)</f>
        <v>1577.1</v>
      </c>
      <c r="E496" s="18">
        <f>SUM(E497:E511)</f>
        <v>0</v>
      </c>
      <c r="F496" s="18">
        <f>SUM(F497:F511)</f>
        <v>0</v>
      </c>
      <c r="G496" s="18">
        <f>SUM(G497:G511)</f>
        <v>1577.1</v>
      </c>
      <c r="H496" s="16">
        <f>SUM(I496:K496)</f>
        <v>2025.8999999999999</v>
      </c>
      <c r="I496" s="18">
        <f>SUM(I497:I511)</f>
        <v>0</v>
      </c>
      <c r="J496" s="18">
        <f>SUM(J497:J511)</f>
        <v>0</v>
      </c>
      <c r="K496" s="18">
        <f>SUM(K497:K511)</f>
        <v>2025.8999999999999</v>
      </c>
      <c r="L496" s="16">
        <f>SUM(M496:O496)</f>
        <v>0</v>
      </c>
      <c r="M496" s="18">
        <f>SUM(M497:M511)</f>
        <v>0</v>
      </c>
      <c r="N496" s="18">
        <f>SUM(N497:N511)</f>
        <v>0</v>
      </c>
      <c r="O496" s="18">
        <f>SUM(O497:O511)</f>
        <v>0</v>
      </c>
      <c r="P496" s="16">
        <f>SUM(Q496:S496)</f>
        <v>2025.8999999999999</v>
      </c>
      <c r="Q496" s="18">
        <f>SUM(Q497:Q511)</f>
        <v>0</v>
      </c>
      <c r="R496" s="18">
        <f>SUM(R497:R511)</f>
        <v>0</v>
      </c>
      <c r="S496" s="18">
        <f>SUM(S497:S511)</f>
        <v>2025.8999999999999</v>
      </c>
      <c r="T496" s="16">
        <f>SUM(U496:W496)</f>
        <v>0</v>
      </c>
      <c r="U496" s="18">
        <f>SUM(U497:U511)</f>
        <v>0</v>
      </c>
      <c r="V496" s="18">
        <f>SUM(V497:V511)</f>
        <v>0</v>
      </c>
      <c r="W496" s="18">
        <f>SUM(W497:W511)</f>
        <v>0</v>
      </c>
      <c r="X496" s="16">
        <f>SUM(Y496:AA496)</f>
        <v>0</v>
      </c>
      <c r="Y496" s="18">
        <f>SUM(Y497:Y511)</f>
        <v>0</v>
      </c>
      <c r="Z496" s="18">
        <f>SUM(Z497:Z511)</f>
        <v>0</v>
      </c>
      <c r="AA496" s="18">
        <f>SUM(AA497:AA511)</f>
        <v>0</v>
      </c>
      <c r="AB496" s="62"/>
      <c r="AC496" s="81"/>
      <c r="AD496" s="81"/>
    </row>
    <row r="497" spans="1:30" s="22" customFormat="1" hidden="1" outlineLevel="1" x14ac:dyDescent="0.25">
      <c r="A497" s="43" t="s">
        <v>325</v>
      </c>
      <c r="B497" s="25" t="s">
        <v>698</v>
      </c>
      <c r="C497" s="40" t="s">
        <v>728</v>
      </c>
      <c r="D497" s="16">
        <f>SUM(E497:G497)</f>
        <v>100</v>
      </c>
      <c r="E497" s="18"/>
      <c r="F497" s="18"/>
      <c r="G497" s="18">
        <v>100</v>
      </c>
      <c r="H497" s="16">
        <f>SUM(I497:K497)</f>
        <v>383.8</v>
      </c>
      <c r="I497" s="18"/>
      <c r="J497" s="18"/>
      <c r="K497" s="18">
        <v>383.8</v>
      </c>
      <c r="L497" s="16">
        <f>SUM(M497:O497)</f>
        <v>0</v>
      </c>
      <c r="M497" s="18"/>
      <c r="N497" s="18"/>
      <c r="O497" s="18"/>
      <c r="P497" s="16">
        <f>SUM(Q497:S497)</f>
        <v>383.8</v>
      </c>
      <c r="Q497" s="18"/>
      <c r="R497" s="18"/>
      <c r="S497" s="18">
        <v>383.8</v>
      </c>
      <c r="T497" s="16">
        <f>SUM(U497:W497)</f>
        <v>0</v>
      </c>
      <c r="U497" s="18"/>
      <c r="V497" s="18"/>
      <c r="W497" s="18"/>
      <c r="X497" s="16">
        <f>SUM(Y497:AA497)</f>
        <v>0</v>
      </c>
      <c r="Y497" s="18"/>
      <c r="Z497" s="18"/>
      <c r="AA497" s="18"/>
      <c r="AB497" s="62"/>
      <c r="AC497" s="81"/>
      <c r="AD497" s="81"/>
    </row>
    <row r="498" spans="1:30" s="22" customFormat="1" ht="31.5" hidden="1" outlineLevel="1" x14ac:dyDescent="0.25">
      <c r="A498" s="43" t="s">
        <v>327</v>
      </c>
      <c r="B498" s="25" t="s">
        <v>303</v>
      </c>
      <c r="C498" s="40" t="s">
        <v>117</v>
      </c>
      <c r="D498" s="16">
        <f t="shared" ref="D498:D512" si="536">SUM(E498:G498)</f>
        <v>100</v>
      </c>
      <c r="E498" s="18"/>
      <c r="F498" s="18"/>
      <c r="G498" s="18">
        <v>100</v>
      </c>
      <c r="H498" s="16">
        <f t="shared" ref="H498:H499" si="537">SUM(I498:K498)</f>
        <v>150</v>
      </c>
      <c r="I498" s="18"/>
      <c r="J498" s="18"/>
      <c r="K498" s="18">
        <v>150</v>
      </c>
      <c r="L498" s="16">
        <f t="shared" ref="L498:L499" si="538">SUM(M498:O498)</f>
        <v>0</v>
      </c>
      <c r="M498" s="18"/>
      <c r="N498" s="18"/>
      <c r="O498" s="18"/>
      <c r="P498" s="16">
        <f t="shared" ref="P498:P499" si="539">SUM(Q498:S498)</f>
        <v>150</v>
      </c>
      <c r="Q498" s="18"/>
      <c r="R498" s="18"/>
      <c r="S498" s="18">
        <v>150</v>
      </c>
      <c r="T498" s="16">
        <f t="shared" ref="T498:T499" si="540">SUM(U498:W498)</f>
        <v>0</v>
      </c>
      <c r="U498" s="18"/>
      <c r="V498" s="18"/>
      <c r="W498" s="18"/>
      <c r="X498" s="16">
        <f t="shared" ref="X498:X499" si="541">SUM(Y498:AA498)</f>
        <v>0</v>
      </c>
      <c r="Y498" s="18"/>
      <c r="Z498" s="18"/>
      <c r="AA498" s="18"/>
      <c r="AB498" s="62"/>
      <c r="AC498" s="81"/>
      <c r="AD498" s="81"/>
    </row>
    <row r="499" spans="1:30" s="22" customFormat="1" ht="31.5" hidden="1" outlineLevel="1" x14ac:dyDescent="0.25">
      <c r="A499" s="43" t="s">
        <v>328</v>
      </c>
      <c r="B499" s="25" t="s">
        <v>295</v>
      </c>
      <c r="C499" s="40" t="s">
        <v>117</v>
      </c>
      <c r="D499" s="16">
        <f t="shared" si="536"/>
        <v>50</v>
      </c>
      <c r="E499" s="18"/>
      <c r="F499" s="18"/>
      <c r="G499" s="18">
        <v>50</v>
      </c>
      <c r="H499" s="16">
        <f t="shared" si="537"/>
        <v>50</v>
      </c>
      <c r="I499" s="18"/>
      <c r="J499" s="18"/>
      <c r="K499" s="18">
        <v>50</v>
      </c>
      <c r="L499" s="16">
        <f t="shared" si="538"/>
        <v>0</v>
      </c>
      <c r="M499" s="18"/>
      <c r="N499" s="18"/>
      <c r="O499" s="18"/>
      <c r="P499" s="16">
        <f t="shared" si="539"/>
        <v>50</v>
      </c>
      <c r="Q499" s="18"/>
      <c r="R499" s="18"/>
      <c r="S499" s="18">
        <v>50</v>
      </c>
      <c r="T499" s="16">
        <f t="shared" si="540"/>
        <v>0</v>
      </c>
      <c r="U499" s="18"/>
      <c r="V499" s="18"/>
      <c r="W499" s="18"/>
      <c r="X499" s="16">
        <f t="shared" si="541"/>
        <v>0</v>
      </c>
      <c r="Y499" s="18"/>
      <c r="Z499" s="18"/>
      <c r="AA499" s="18"/>
      <c r="AB499" s="62"/>
      <c r="AC499" s="81"/>
      <c r="AD499" s="81"/>
    </row>
    <row r="500" spans="1:30" s="22" customFormat="1" hidden="1" outlineLevel="1" x14ac:dyDescent="0.25">
      <c r="A500" s="43" t="s">
        <v>329</v>
      </c>
      <c r="B500" s="25" t="s">
        <v>604</v>
      </c>
      <c r="C500" s="40" t="s">
        <v>121</v>
      </c>
      <c r="D500" s="16">
        <f>SUM(E500:G500)</f>
        <v>100</v>
      </c>
      <c r="E500" s="18"/>
      <c r="F500" s="18"/>
      <c r="G500" s="18">
        <v>100</v>
      </c>
      <c r="H500" s="16">
        <f>SUM(I500:K500)</f>
        <v>100</v>
      </c>
      <c r="I500" s="18"/>
      <c r="J500" s="18"/>
      <c r="K500" s="18">
        <v>100</v>
      </c>
      <c r="L500" s="16">
        <f>SUM(M500:O500)</f>
        <v>0</v>
      </c>
      <c r="M500" s="18"/>
      <c r="N500" s="18"/>
      <c r="O500" s="18"/>
      <c r="P500" s="16">
        <f>SUM(Q500:S500)</f>
        <v>100</v>
      </c>
      <c r="Q500" s="18"/>
      <c r="R500" s="18"/>
      <c r="S500" s="18">
        <v>100</v>
      </c>
      <c r="T500" s="16">
        <f>SUM(U500:W500)</f>
        <v>0</v>
      </c>
      <c r="U500" s="18"/>
      <c r="V500" s="18"/>
      <c r="W500" s="18"/>
      <c r="X500" s="16">
        <f>SUM(Y500:AA500)</f>
        <v>0</v>
      </c>
      <c r="Y500" s="18"/>
      <c r="Z500" s="18"/>
      <c r="AA500" s="18"/>
      <c r="AB500" s="62"/>
      <c r="AC500" s="81"/>
      <c r="AD500" s="81"/>
    </row>
    <row r="501" spans="1:30" s="22" customFormat="1" hidden="1" outlineLevel="1" x14ac:dyDescent="0.25">
      <c r="A501" s="43" t="s">
        <v>330</v>
      </c>
      <c r="B501" s="25" t="s">
        <v>699</v>
      </c>
      <c r="C501" s="40" t="s">
        <v>121</v>
      </c>
      <c r="D501" s="16">
        <f t="shared" si="536"/>
        <v>50</v>
      </c>
      <c r="E501" s="18"/>
      <c r="F501" s="18"/>
      <c r="G501" s="18">
        <v>50</v>
      </c>
      <c r="H501" s="16">
        <f t="shared" ref="H501:H519" si="542">SUM(I501:K501)</f>
        <v>50</v>
      </c>
      <c r="I501" s="18"/>
      <c r="J501" s="18"/>
      <c r="K501" s="18">
        <v>50</v>
      </c>
      <c r="L501" s="16">
        <f t="shared" ref="L501:L519" si="543">SUM(M501:O501)</f>
        <v>0</v>
      </c>
      <c r="M501" s="18"/>
      <c r="N501" s="18"/>
      <c r="O501" s="18"/>
      <c r="P501" s="16">
        <f t="shared" ref="P501:P519" si="544">SUM(Q501:S501)</f>
        <v>50</v>
      </c>
      <c r="Q501" s="18"/>
      <c r="R501" s="18"/>
      <c r="S501" s="18">
        <v>50</v>
      </c>
      <c r="T501" s="16">
        <f t="shared" ref="T501:T519" si="545">SUM(U501:W501)</f>
        <v>0</v>
      </c>
      <c r="U501" s="18"/>
      <c r="V501" s="18"/>
      <c r="W501" s="18"/>
      <c r="X501" s="16">
        <f t="shared" ref="X501:X519" si="546">SUM(Y501:AA501)</f>
        <v>0</v>
      </c>
      <c r="Y501" s="18"/>
      <c r="Z501" s="18"/>
      <c r="AA501" s="18"/>
      <c r="AB501" s="62"/>
      <c r="AC501" s="81"/>
      <c r="AD501" s="81"/>
    </row>
    <row r="502" spans="1:30" s="22" customFormat="1" ht="47.25" hidden="1" outlineLevel="1" x14ac:dyDescent="0.25">
      <c r="A502" s="43" t="s">
        <v>331</v>
      </c>
      <c r="B502" s="25" t="s">
        <v>605</v>
      </c>
      <c r="C502" s="40" t="s">
        <v>196</v>
      </c>
      <c r="D502" s="16">
        <f t="shared" si="536"/>
        <v>150</v>
      </c>
      <c r="E502" s="18"/>
      <c r="F502" s="18"/>
      <c r="G502" s="18">
        <v>150</v>
      </c>
      <c r="H502" s="16">
        <f t="shared" si="542"/>
        <v>150</v>
      </c>
      <c r="I502" s="18"/>
      <c r="J502" s="18"/>
      <c r="K502" s="18">
        <v>150</v>
      </c>
      <c r="L502" s="16">
        <f t="shared" si="543"/>
        <v>0</v>
      </c>
      <c r="M502" s="18"/>
      <c r="N502" s="18"/>
      <c r="O502" s="18"/>
      <c r="P502" s="16">
        <f t="shared" si="544"/>
        <v>150</v>
      </c>
      <c r="Q502" s="18"/>
      <c r="R502" s="18"/>
      <c r="S502" s="18">
        <v>150</v>
      </c>
      <c r="T502" s="16">
        <f t="shared" si="545"/>
        <v>0</v>
      </c>
      <c r="U502" s="18"/>
      <c r="V502" s="18"/>
      <c r="W502" s="18"/>
      <c r="X502" s="16">
        <f t="shared" si="546"/>
        <v>0</v>
      </c>
      <c r="Y502" s="18"/>
      <c r="Z502" s="18"/>
      <c r="AA502" s="18"/>
      <c r="AB502" s="62"/>
      <c r="AC502" s="81"/>
      <c r="AD502" s="81"/>
    </row>
    <row r="503" spans="1:30" s="22" customFormat="1" hidden="1" outlineLevel="1" x14ac:dyDescent="0.25">
      <c r="A503" s="43" t="s">
        <v>597</v>
      </c>
      <c r="B503" s="25" t="s">
        <v>606</v>
      </c>
      <c r="C503" s="40" t="s">
        <v>212</v>
      </c>
      <c r="D503" s="16">
        <f t="shared" si="536"/>
        <v>100</v>
      </c>
      <c r="E503" s="18"/>
      <c r="F503" s="18"/>
      <c r="G503" s="18">
        <v>100</v>
      </c>
      <c r="H503" s="16">
        <f t="shared" si="542"/>
        <v>100</v>
      </c>
      <c r="I503" s="18"/>
      <c r="J503" s="18"/>
      <c r="K503" s="18">
        <v>100</v>
      </c>
      <c r="L503" s="16">
        <f t="shared" si="543"/>
        <v>0</v>
      </c>
      <c r="M503" s="18"/>
      <c r="N503" s="18"/>
      <c r="O503" s="18"/>
      <c r="P503" s="16">
        <f t="shared" si="544"/>
        <v>100</v>
      </c>
      <c r="Q503" s="18"/>
      <c r="R503" s="18"/>
      <c r="S503" s="18">
        <v>100</v>
      </c>
      <c r="T503" s="16">
        <f t="shared" si="545"/>
        <v>0</v>
      </c>
      <c r="U503" s="18"/>
      <c r="V503" s="18"/>
      <c r="W503" s="18"/>
      <c r="X503" s="16">
        <f t="shared" si="546"/>
        <v>0</v>
      </c>
      <c r="Y503" s="18"/>
      <c r="Z503" s="18"/>
      <c r="AA503" s="18"/>
      <c r="AB503" s="62"/>
      <c r="AC503" s="81"/>
      <c r="AD503" s="81"/>
    </row>
    <row r="504" spans="1:30" s="22" customFormat="1" hidden="1" outlineLevel="1" x14ac:dyDescent="0.25">
      <c r="A504" s="43" t="s">
        <v>598</v>
      </c>
      <c r="B504" s="25" t="s">
        <v>607</v>
      </c>
      <c r="C504" s="40" t="s">
        <v>122</v>
      </c>
      <c r="D504" s="16">
        <f t="shared" si="536"/>
        <v>50</v>
      </c>
      <c r="E504" s="18"/>
      <c r="F504" s="18"/>
      <c r="G504" s="18">
        <v>50</v>
      </c>
      <c r="H504" s="16">
        <f t="shared" si="542"/>
        <v>50</v>
      </c>
      <c r="I504" s="18"/>
      <c r="J504" s="18"/>
      <c r="K504" s="18">
        <v>50</v>
      </c>
      <c r="L504" s="16">
        <f t="shared" si="543"/>
        <v>0</v>
      </c>
      <c r="M504" s="18"/>
      <c r="N504" s="18"/>
      <c r="O504" s="18"/>
      <c r="P504" s="16">
        <f t="shared" si="544"/>
        <v>50</v>
      </c>
      <c r="Q504" s="18"/>
      <c r="R504" s="18"/>
      <c r="S504" s="18">
        <v>50</v>
      </c>
      <c r="T504" s="16">
        <f t="shared" si="545"/>
        <v>0</v>
      </c>
      <c r="U504" s="18"/>
      <c r="V504" s="18"/>
      <c r="W504" s="18"/>
      <c r="X504" s="16">
        <f t="shared" si="546"/>
        <v>0</v>
      </c>
      <c r="Y504" s="18"/>
      <c r="Z504" s="18"/>
      <c r="AA504" s="18"/>
      <c r="AB504" s="62"/>
      <c r="AC504" s="81"/>
      <c r="AD504" s="81"/>
    </row>
    <row r="505" spans="1:30" s="22" customFormat="1" hidden="1" outlineLevel="1" x14ac:dyDescent="0.25">
      <c r="A505" s="43" t="s">
        <v>597</v>
      </c>
      <c r="B505" s="25" t="s">
        <v>608</v>
      </c>
      <c r="C505" s="40" t="s">
        <v>729</v>
      </c>
      <c r="D505" s="16">
        <f t="shared" si="536"/>
        <v>100</v>
      </c>
      <c r="E505" s="18"/>
      <c r="F505" s="18"/>
      <c r="G505" s="18">
        <v>100</v>
      </c>
      <c r="H505" s="16">
        <f t="shared" si="542"/>
        <v>100</v>
      </c>
      <c r="I505" s="18"/>
      <c r="J505" s="18"/>
      <c r="K505" s="18">
        <v>100</v>
      </c>
      <c r="L505" s="16">
        <f t="shared" si="543"/>
        <v>0</v>
      </c>
      <c r="M505" s="18"/>
      <c r="N505" s="18"/>
      <c r="O505" s="18"/>
      <c r="P505" s="16">
        <f t="shared" si="544"/>
        <v>100</v>
      </c>
      <c r="Q505" s="18"/>
      <c r="R505" s="18"/>
      <c r="S505" s="18">
        <v>100</v>
      </c>
      <c r="T505" s="16">
        <f t="shared" si="545"/>
        <v>0</v>
      </c>
      <c r="U505" s="18"/>
      <c r="V505" s="18"/>
      <c r="W505" s="18"/>
      <c r="X505" s="16">
        <f t="shared" si="546"/>
        <v>0</v>
      </c>
      <c r="Y505" s="18"/>
      <c r="Z505" s="18"/>
      <c r="AA505" s="18"/>
      <c r="AB505" s="62"/>
      <c r="AC505" s="81"/>
      <c r="AD505" s="81"/>
    </row>
    <row r="506" spans="1:30" s="22" customFormat="1" hidden="1" outlineLevel="1" x14ac:dyDescent="0.25">
      <c r="A506" s="43" t="s">
        <v>598</v>
      </c>
      <c r="B506" s="25" t="s">
        <v>603</v>
      </c>
      <c r="C506" s="40" t="s">
        <v>119</v>
      </c>
      <c r="D506" s="16">
        <f t="shared" si="536"/>
        <v>50</v>
      </c>
      <c r="E506" s="18"/>
      <c r="F506" s="18"/>
      <c r="G506" s="18">
        <v>50</v>
      </c>
      <c r="H506" s="16">
        <f t="shared" si="542"/>
        <v>50</v>
      </c>
      <c r="I506" s="18"/>
      <c r="J506" s="18"/>
      <c r="K506" s="18">
        <v>50</v>
      </c>
      <c r="L506" s="16">
        <f t="shared" si="543"/>
        <v>0</v>
      </c>
      <c r="M506" s="18"/>
      <c r="N506" s="18"/>
      <c r="O506" s="18"/>
      <c r="P506" s="16">
        <f t="shared" si="544"/>
        <v>50</v>
      </c>
      <c r="Q506" s="18"/>
      <c r="R506" s="18"/>
      <c r="S506" s="18">
        <v>50</v>
      </c>
      <c r="T506" s="16">
        <f t="shared" si="545"/>
        <v>0</v>
      </c>
      <c r="U506" s="18"/>
      <c r="V506" s="18"/>
      <c r="W506" s="18"/>
      <c r="X506" s="16">
        <f t="shared" si="546"/>
        <v>0</v>
      </c>
      <c r="Y506" s="18"/>
      <c r="Z506" s="18"/>
      <c r="AA506" s="18"/>
      <c r="AB506" s="62"/>
      <c r="AC506" s="81"/>
      <c r="AD506" s="81"/>
    </row>
    <row r="507" spans="1:30" s="22" customFormat="1" hidden="1" outlineLevel="1" x14ac:dyDescent="0.25">
      <c r="A507" s="43" t="s">
        <v>599</v>
      </c>
      <c r="B507" s="25" t="s">
        <v>609</v>
      </c>
      <c r="C507" s="40" t="s">
        <v>124</v>
      </c>
      <c r="D507" s="16">
        <f t="shared" si="536"/>
        <v>225</v>
      </c>
      <c r="E507" s="18"/>
      <c r="F507" s="18"/>
      <c r="G507" s="18">
        <v>225</v>
      </c>
      <c r="H507" s="16">
        <f t="shared" si="542"/>
        <v>225</v>
      </c>
      <c r="I507" s="18"/>
      <c r="J507" s="18"/>
      <c r="K507" s="18">
        <v>225</v>
      </c>
      <c r="L507" s="16">
        <f t="shared" si="543"/>
        <v>0</v>
      </c>
      <c r="M507" s="18"/>
      <c r="N507" s="18"/>
      <c r="O507" s="18"/>
      <c r="P507" s="16">
        <f t="shared" si="544"/>
        <v>225</v>
      </c>
      <c r="Q507" s="18"/>
      <c r="R507" s="18"/>
      <c r="S507" s="18">
        <v>225</v>
      </c>
      <c r="T507" s="16">
        <f t="shared" si="545"/>
        <v>0</v>
      </c>
      <c r="U507" s="18"/>
      <c r="V507" s="18"/>
      <c r="W507" s="18"/>
      <c r="X507" s="16">
        <f t="shared" si="546"/>
        <v>0</v>
      </c>
      <c r="Y507" s="18"/>
      <c r="Z507" s="18"/>
      <c r="AA507" s="18"/>
      <c r="AB507" s="62"/>
      <c r="AC507" s="81"/>
      <c r="AD507" s="81"/>
    </row>
    <row r="508" spans="1:30" s="22" customFormat="1" hidden="1" outlineLevel="1" x14ac:dyDescent="0.25">
      <c r="A508" s="43" t="s">
        <v>600</v>
      </c>
      <c r="B508" s="25" t="s">
        <v>700</v>
      </c>
      <c r="C508" s="40" t="s">
        <v>124</v>
      </c>
      <c r="D508" s="16">
        <f t="shared" si="536"/>
        <v>50</v>
      </c>
      <c r="E508" s="18"/>
      <c r="F508" s="18"/>
      <c r="G508" s="18">
        <v>50</v>
      </c>
      <c r="H508" s="16">
        <f t="shared" si="542"/>
        <v>50</v>
      </c>
      <c r="I508" s="18"/>
      <c r="J508" s="18"/>
      <c r="K508" s="18">
        <v>50</v>
      </c>
      <c r="L508" s="16">
        <f t="shared" si="543"/>
        <v>0</v>
      </c>
      <c r="M508" s="18"/>
      <c r="N508" s="18"/>
      <c r="O508" s="18"/>
      <c r="P508" s="16">
        <f t="shared" si="544"/>
        <v>50</v>
      </c>
      <c r="Q508" s="18"/>
      <c r="R508" s="18"/>
      <c r="S508" s="18">
        <v>50</v>
      </c>
      <c r="T508" s="16">
        <f t="shared" si="545"/>
        <v>0</v>
      </c>
      <c r="U508" s="18"/>
      <c r="V508" s="18"/>
      <c r="W508" s="18"/>
      <c r="X508" s="16">
        <f t="shared" si="546"/>
        <v>0</v>
      </c>
      <c r="Y508" s="18"/>
      <c r="Z508" s="18"/>
      <c r="AA508" s="18"/>
      <c r="AB508" s="62"/>
      <c r="AC508" s="81"/>
      <c r="AD508" s="81"/>
    </row>
    <row r="509" spans="1:30" s="22" customFormat="1" hidden="1" outlineLevel="1" x14ac:dyDescent="0.25">
      <c r="A509" s="43" t="s">
        <v>601</v>
      </c>
      <c r="B509" s="25" t="s">
        <v>610</v>
      </c>
      <c r="C509" s="40" t="s">
        <v>118</v>
      </c>
      <c r="D509" s="16">
        <f t="shared" si="536"/>
        <v>159.1</v>
      </c>
      <c r="E509" s="18"/>
      <c r="F509" s="18"/>
      <c r="G509" s="18">
        <v>159.1</v>
      </c>
      <c r="H509" s="16">
        <f t="shared" si="542"/>
        <v>159.1</v>
      </c>
      <c r="I509" s="18"/>
      <c r="J509" s="18"/>
      <c r="K509" s="18">
        <v>159.1</v>
      </c>
      <c r="L509" s="16">
        <f t="shared" si="543"/>
        <v>0</v>
      </c>
      <c r="M509" s="18"/>
      <c r="N509" s="18"/>
      <c r="O509" s="18"/>
      <c r="P509" s="16">
        <f t="shared" si="544"/>
        <v>159.1</v>
      </c>
      <c r="Q509" s="18"/>
      <c r="R509" s="18"/>
      <c r="S509" s="18">
        <v>159.1</v>
      </c>
      <c r="T509" s="16">
        <f t="shared" si="545"/>
        <v>0</v>
      </c>
      <c r="U509" s="18"/>
      <c r="V509" s="18"/>
      <c r="W509" s="18"/>
      <c r="X509" s="16">
        <f t="shared" si="546"/>
        <v>0</v>
      </c>
      <c r="Y509" s="18"/>
      <c r="Z509" s="18"/>
      <c r="AA509" s="18"/>
      <c r="AB509" s="62"/>
      <c r="AC509" s="81"/>
      <c r="AD509" s="81"/>
    </row>
    <row r="510" spans="1:30" s="22" customFormat="1" hidden="1" outlineLevel="1" x14ac:dyDescent="0.25">
      <c r="A510" s="43" t="s">
        <v>602</v>
      </c>
      <c r="B510" s="25" t="s">
        <v>611</v>
      </c>
      <c r="C510" s="40" t="s">
        <v>118</v>
      </c>
      <c r="D510" s="16">
        <f t="shared" si="536"/>
        <v>200</v>
      </c>
      <c r="E510" s="18"/>
      <c r="F510" s="18"/>
      <c r="G510" s="18">
        <v>200</v>
      </c>
      <c r="H510" s="16">
        <f t="shared" si="542"/>
        <v>315</v>
      </c>
      <c r="I510" s="18"/>
      <c r="J510" s="18"/>
      <c r="K510" s="18">
        <v>315</v>
      </c>
      <c r="L510" s="16">
        <f t="shared" si="543"/>
        <v>0</v>
      </c>
      <c r="M510" s="18"/>
      <c r="N510" s="18"/>
      <c r="O510" s="18"/>
      <c r="P510" s="16">
        <f t="shared" si="544"/>
        <v>315</v>
      </c>
      <c r="Q510" s="18"/>
      <c r="R510" s="18"/>
      <c r="S510" s="18">
        <v>315</v>
      </c>
      <c r="T510" s="16">
        <f t="shared" si="545"/>
        <v>0</v>
      </c>
      <c r="U510" s="18"/>
      <c r="V510" s="18"/>
      <c r="W510" s="18"/>
      <c r="X510" s="16">
        <f t="shared" si="546"/>
        <v>0</v>
      </c>
      <c r="Y510" s="18"/>
      <c r="Z510" s="18"/>
      <c r="AA510" s="18"/>
      <c r="AB510" s="62"/>
      <c r="AC510" s="81"/>
      <c r="AD510" s="81"/>
    </row>
    <row r="511" spans="1:30" s="22" customFormat="1" hidden="1" outlineLevel="1" x14ac:dyDescent="0.25">
      <c r="A511" s="43" t="s">
        <v>701</v>
      </c>
      <c r="B511" s="25" t="s">
        <v>294</v>
      </c>
      <c r="C511" s="40" t="s">
        <v>118</v>
      </c>
      <c r="D511" s="16">
        <f t="shared" si="536"/>
        <v>93</v>
      </c>
      <c r="E511" s="18"/>
      <c r="F511" s="18"/>
      <c r="G511" s="18">
        <v>93</v>
      </c>
      <c r="H511" s="16">
        <f t="shared" si="542"/>
        <v>93</v>
      </c>
      <c r="I511" s="18"/>
      <c r="J511" s="18"/>
      <c r="K511" s="18">
        <v>93</v>
      </c>
      <c r="L511" s="16">
        <f t="shared" si="543"/>
        <v>0</v>
      </c>
      <c r="M511" s="18"/>
      <c r="N511" s="18"/>
      <c r="O511" s="18"/>
      <c r="P511" s="16">
        <f t="shared" si="544"/>
        <v>93</v>
      </c>
      <c r="Q511" s="18"/>
      <c r="R511" s="18"/>
      <c r="S511" s="18">
        <v>93</v>
      </c>
      <c r="T511" s="16">
        <f t="shared" si="545"/>
        <v>0</v>
      </c>
      <c r="U511" s="18"/>
      <c r="V511" s="18"/>
      <c r="W511" s="18"/>
      <c r="X511" s="16">
        <f t="shared" si="546"/>
        <v>0</v>
      </c>
      <c r="Y511" s="18"/>
      <c r="Z511" s="18"/>
      <c r="AA511" s="18"/>
      <c r="AB511" s="62"/>
      <c r="AC511" s="81"/>
      <c r="AD511" s="81"/>
    </row>
    <row r="512" spans="1:30" s="22" customFormat="1" ht="47.25" hidden="1" outlineLevel="1" x14ac:dyDescent="0.25">
      <c r="A512" s="43" t="s">
        <v>41</v>
      </c>
      <c r="B512" s="25" t="s">
        <v>304</v>
      </c>
      <c r="C512" s="40"/>
      <c r="D512" s="16">
        <f t="shared" si="536"/>
        <v>117</v>
      </c>
      <c r="E512" s="18">
        <f>SUM(E513:E519)</f>
        <v>0</v>
      </c>
      <c r="F512" s="18">
        <f>SUM(F513:F519)</f>
        <v>0</v>
      </c>
      <c r="G512" s="18">
        <f>SUM(G513:G519)</f>
        <v>117</v>
      </c>
      <c r="H512" s="16">
        <f t="shared" si="542"/>
        <v>117</v>
      </c>
      <c r="I512" s="18">
        <f>SUM(I513:I519)</f>
        <v>0</v>
      </c>
      <c r="J512" s="18">
        <f>SUM(J513:J519)</f>
        <v>0</v>
      </c>
      <c r="K512" s="18">
        <f>SUM(K513:K519)</f>
        <v>117</v>
      </c>
      <c r="L512" s="16">
        <f t="shared" si="543"/>
        <v>0</v>
      </c>
      <c r="M512" s="18">
        <f>SUM(M513:M519)</f>
        <v>0</v>
      </c>
      <c r="N512" s="18">
        <f>SUM(N513:N519)</f>
        <v>0</v>
      </c>
      <c r="O512" s="18">
        <f>SUM(O513:O519)</f>
        <v>0</v>
      </c>
      <c r="P512" s="16">
        <f t="shared" si="544"/>
        <v>117</v>
      </c>
      <c r="Q512" s="18">
        <f>SUM(Q513:Q519)</f>
        <v>0</v>
      </c>
      <c r="R512" s="18">
        <f>SUM(R513:R519)</f>
        <v>0</v>
      </c>
      <c r="S512" s="18">
        <f>SUM(S513:S519)</f>
        <v>117</v>
      </c>
      <c r="T512" s="16">
        <f t="shared" si="545"/>
        <v>0</v>
      </c>
      <c r="U512" s="18">
        <f>SUM(U513:U519)</f>
        <v>0</v>
      </c>
      <c r="V512" s="18">
        <f>SUM(V513:V519)</f>
        <v>0</v>
      </c>
      <c r="W512" s="18">
        <f>SUM(W513:W519)</f>
        <v>0</v>
      </c>
      <c r="X512" s="16">
        <f t="shared" si="546"/>
        <v>0</v>
      </c>
      <c r="Y512" s="18">
        <f>SUM(Y513:Y519)</f>
        <v>0</v>
      </c>
      <c r="Z512" s="18">
        <f>SUM(Z513:Z519)</f>
        <v>0</v>
      </c>
      <c r="AA512" s="18">
        <f>SUM(AA513:AA519)</f>
        <v>0</v>
      </c>
      <c r="AB512" s="62"/>
      <c r="AC512" s="81"/>
      <c r="AD512" s="81"/>
    </row>
    <row r="513" spans="1:30" s="22" customFormat="1" ht="63" hidden="1" outlineLevel="1" x14ac:dyDescent="0.25">
      <c r="A513" s="45" t="s">
        <v>305</v>
      </c>
      <c r="B513" s="25" t="s">
        <v>306</v>
      </c>
      <c r="C513" s="40" t="s">
        <v>265</v>
      </c>
      <c r="D513" s="16">
        <f t="shared" si="529"/>
        <v>117</v>
      </c>
      <c r="E513" s="18"/>
      <c r="F513" s="18"/>
      <c r="G513" s="18">
        <v>117</v>
      </c>
      <c r="H513" s="16">
        <f t="shared" si="542"/>
        <v>117</v>
      </c>
      <c r="I513" s="18"/>
      <c r="J513" s="18"/>
      <c r="K513" s="18">
        <v>117</v>
      </c>
      <c r="L513" s="16">
        <f t="shared" si="543"/>
        <v>0</v>
      </c>
      <c r="M513" s="18"/>
      <c r="N513" s="18"/>
      <c r="O513" s="18"/>
      <c r="P513" s="16">
        <f t="shared" si="544"/>
        <v>117</v>
      </c>
      <c r="Q513" s="18"/>
      <c r="R513" s="18"/>
      <c r="S513" s="18">
        <v>117</v>
      </c>
      <c r="T513" s="16">
        <f t="shared" si="545"/>
        <v>0</v>
      </c>
      <c r="U513" s="18"/>
      <c r="V513" s="18"/>
      <c r="W513" s="18"/>
      <c r="X513" s="16">
        <f t="shared" si="546"/>
        <v>0</v>
      </c>
      <c r="Y513" s="18"/>
      <c r="Z513" s="18"/>
      <c r="AA513" s="18"/>
      <c r="AB513" s="62"/>
      <c r="AC513" s="81"/>
      <c r="AD513" s="81"/>
    </row>
    <row r="514" spans="1:30" s="22" customFormat="1" ht="31.5" hidden="1" outlineLevel="1" x14ac:dyDescent="0.25">
      <c r="A514" s="45" t="s">
        <v>307</v>
      </c>
      <c r="B514" s="25" t="s">
        <v>310</v>
      </c>
      <c r="C514" s="40" t="s">
        <v>116</v>
      </c>
      <c r="D514" s="16">
        <f t="shared" si="529"/>
        <v>0</v>
      </c>
      <c r="E514" s="18"/>
      <c r="F514" s="18"/>
      <c r="G514" s="18"/>
      <c r="H514" s="16">
        <f t="shared" si="542"/>
        <v>0</v>
      </c>
      <c r="I514" s="18"/>
      <c r="J514" s="18"/>
      <c r="K514" s="18"/>
      <c r="L514" s="16">
        <f t="shared" si="543"/>
        <v>0</v>
      </c>
      <c r="M514" s="18"/>
      <c r="N514" s="18"/>
      <c r="O514" s="18"/>
      <c r="P514" s="16">
        <f t="shared" si="544"/>
        <v>0</v>
      </c>
      <c r="Q514" s="18"/>
      <c r="R514" s="18"/>
      <c r="S514" s="18"/>
      <c r="T514" s="16">
        <f t="shared" si="545"/>
        <v>0</v>
      </c>
      <c r="U514" s="18"/>
      <c r="V514" s="18"/>
      <c r="W514" s="18"/>
      <c r="X514" s="16">
        <f t="shared" si="546"/>
        <v>0</v>
      </c>
      <c r="Y514" s="18"/>
      <c r="Z514" s="18"/>
      <c r="AA514" s="18"/>
      <c r="AB514" s="62"/>
      <c r="AC514" s="81"/>
      <c r="AD514" s="81"/>
    </row>
    <row r="515" spans="1:30" s="22" customFormat="1" ht="31.5" hidden="1" outlineLevel="1" x14ac:dyDescent="0.25">
      <c r="A515" s="45" t="s">
        <v>308</v>
      </c>
      <c r="B515" s="25" t="s">
        <v>612</v>
      </c>
      <c r="C515" s="40" t="s">
        <v>116</v>
      </c>
      <c r="D515" s="16">
        <f t="shared" si="529"/>
        <v>0</v>
      </c>
      <c r="E515" s="18"/>
      <c r="F515" s="18"/>
      <c r="G515" s="18"/>
      <c r="H515" s="16">
        <f t="shared" si="542"/>
        <v>0</v>
      </c>
      <c r="I515" s="18"/>
      <c r="J515" s="18"/>
      <c r="K515" s="18"/>
      <c r="L515" s="16">
        <f t="shared" si="543"/>
        <v>0</v>
      </c>
      <c r="M515" s="18"/>
      <c r="N515" s="18"/>
      <c r="O515" s="18"/>
      <c r="P515" s="16">
        <f t="shared" si="544"/>
        <v>0</v>
      </c>
      <c r="Q515" s="18"/>
      <c r="R515" s="18"/>
      <c r="S515" s="18"/>
      <c r="T515" s="16">
        <f t="shared" si="545"/>
        <v>0</v>
      </c>
      <c r="U515" s="18"/>
      <c r="V515" s="18"/>
      <c r="W515" s="18"/>
      <c r="X515" s="16">
        <f t="shared" si="546"/>
        <v>0</v>
      </c>
      <c r="Y515" s="18"/>
      <c r="Z515" s="18"/>
      <c r="AA515" s="18"/>
      <c r="AB515" s="62"/>
      <c r="AC515" s="81"/>
      <c r="AD515" s="81"/>
    </row>
    <row r="516" spans="1:30" s="22" customFormat="1" ht="31.5" hidden="1" outlineLevel="1" x14ac:dyDescent="0.25">
      <c r="A516" s="45" t="s">
        <v>309</v>
      </c>
      <c r="B516" s="25" t="s">
        <v>313</v>
      </c>
      <c r="C516" s="40" t="s">
        <v>116</v>
      </c>
      <c r="D516" s="16">
        <f t="shared" si="529"/>
        <v>0</v>
      </c>
      <c r="E516" s="18"/>
      <c r="F516" s="18"/>
      <c r="G516" s="18"/>
      <c r="H516" s="16">
        <f t="shared" si="542"/>
        <v>0</v>
      </c>
      <c r="I516" s="18"/>
      <c r="J516" s="18"/>
      <c r="K516" s="18"/>
      <c r="L516" s="16">
        <f t="shared" si="543"/>
        <v>0</v>
      </c>
      <c r="M516" s="18"/>
      <c r="N516" s="18"/>
      <c r="O516" s="18"/>
      <c r="P516" s="16">
        <f t="shared" si="544"/>
        <v>0</v>
      </c>
      <c r="Q516" s="18"/>
      <c r="R516" s="18"/>
      <c r="S516" s="18"/>
      <c r="T516" s="16">
        <f t="shared" si="545"/>
        <v>0</v>
      </c>
      <c r="U516" s="18"/>
      <c r="V516" s="18"/>
      <c r="W516" s="18"/>
      <c r="X516" s="16">
        <f t="shared" si="546"/>
        <v>0</v>
      </c>
      <c r="Y516" s="18"/>
      <c r="Z516" s="18"/>
      <c r="AA516" s="18"/>
      <c r="AB516" s="62"/>
      <c r="AC516" s="81"/>
      <c r="AD516" s="81"/>
    </row>
    <row r="517" spans="1:30" s="22" customFormat="1" ht="31.5" hidden="1" outlineLevel="1" x14ac:dyDescent="0.25">
      <c r="A517" s="45" t="s">
        <v>311</v>
      </c>
      <c r="B517" s="25" t="s">
        <v>613</v>
      </c>
      <c r="C517" s="40" t="s">
        <v>116</v>
      </c>
      <c r="D517" s="16">
        <f t="shared" si="529"/>
        <v>0</v>
      </c>
      <c r="E517" s="18"/>
      <c r="F517" s="18"/>
      <c r="G517" s="18"/>
      <c r="H517" s="16">
        <f t="shared" si="542"/>
        <v>0</v>
      </c>
      <c r="I517" s="18"/>
      <c r="J517" s="18"/>
      <c r="K517" s="18"/>
      <c r="L517" s="16">
        <f t="shared" si="543"/>
        <v>0</v>
      </c>
      <c r="M517" s="18"/>
      <c r="N517" s="18"/>
      <c r="O517" s="18"/>
      <c r="P517" s="16">
        <f t="shared" si="544"/>
        <v>0</v>
      </c>
      <c r="Q517" s="18"/>
      <c r="R517" s="18"/>
      <c r="S517" s="18"/>
      <c r="T517" s="16">
        <f t="shared" si="545"/>
        <v>0</v>
      </c>
      <c r="U517" s="18"/>
      <c r="V517" s="18"/>
      <c r="W517" s="18"/>
      <c r="X517" s="16">
        <f t="shared" si="546"/>
        <v>0</v>
      </c>
      <c r="Y517" s="18"/>
      <c r="Z517" s="18"/>
      <c r="AA517" s="18"/>
      <c r="AB517" s="62"/>
      <c r="AC517" s="81"/>
      <c r="AD517" s="81"/>
    </row>
    <row r="518" spans="1:30" s="22" customFormat="1" ht="31.5" hidden="1" outlineLevel="1" x14ac:dyDescent="0.25">
      <c r="A518" s="45" t="s">
        <v>312</v>
      </c>
      <c r="B518" s="25" t="s">
        <v>614</v>
      </c>
      <c r="C518" s="40" t="s">
        <v>116</v>
      </c>
      <c r="D518" s="16">
        <f t="shared" si="529"/>
        <v>0</v>
      </c>
      <c r="E518" s="18"/>
      <c r="F518" s="18"/>
      <c r="G518" s="18"/>
      <c r="H518" s="16">
        <f t="shared" si="542"/>
        <v>0</v>
      </c>
      <c r="I518" s="18"/>
      <c r="J518" s="18"/>
      <c r="K518" s="18"/>
      <c r="L518" s="16">
        <f t="shared" si="543"/>
        <v>0</v>
      </c>
      <c r="M518" s="18"/>
      <c r="N518" s="18"/>
      <c r="O518" s="18"/>
      <c r="P518" s="16">
        <f t="shared" si="544"/>
        <v>0</v>
      </c>
      <c r="Q518" s="18"/>
      <c r="R518" s="18"/>
      <c r="S518" s="18"/>
      <c r="T518" s="16">
        <f t="shared" si="545"/>
        <v>0</v>
      </c>
      <c r="U518" s="18"/>
      <c r="V518" s="18"/>
      <c r="W518" s="18"/>
      <c r="X518" s="16">
        <f t="shared" si="546"/>
        <v>0</v>
      </c>
      <c r="Y518" s="18"/>
      <c r="Z518" s="18"/>
      <c r="AA518" s="18"/>
      <c r="AB518" s="62"/>
      <c r="AC518" s="81"/>
      <c r="AD518" s="81"/>
    </row>
    <row r="519" spans="1:30" s="22" customFormat="1" ht="31.5" hidden="1" outlineLevel="1" x14ac:dyDescent="0.25">
      <c r="A519" s="45" t="s">
        <v>314</v>
      </c>
      <c r="B519" s="25" t="s">
        <v>615</v>
      </c>
      <c r="C519" s="40" t="s">
        <v>116</v>
      </c>
      <c r="D519" s="16">
        <f t="shared" si="529"/>
        <v>0</v>
      </c>
      <c r="E519" s="18"/>
      <c r="F519" s="18"/>
      <c r="G519" s="18"/>
      <c r="H519" s="16">
        <f t="shared" si="542"/>
        <v>0</v>
      </c>
      <c r="I519" s="18"/>
      <c r="J519" s="18"/>
      <c r="K519" s="18"/>
      <c r="L519" s="16">
        <f t="shared" si="543"/>
        <v>0</v>
      </c>
      <c r="M519" s="18"/>
      <c r="N519" s="18"/>
      <c r="O519" s="18"/>
      <c r="P519" s="16">
        <f t="shared" si="544"/>
        <v>0</v>
      </c>
      <c r="Q519" s="18"/>
      <c r="R519" s="18"/>
      <c r="S519" s="18"/>
      <c r="T519" s="16">
        <f t="shared" si="545"/>
        <v>0</v>
      </c>
      <c r="U519" s="18"/>
      <c r="V519" s="18"/>
      <c r="W519" s="18"/>
      <c r="X519" s="16">
        <f t="shared" si="546"/>
        <v>0</v>
      </c>
      <c r="Y519" s="18"/>
      <c r="Z519" s="18"/>
      <c r="AA519" s="18"/>
      <c r="AB519" s="62"/>
      <c r="AC519" s="81"/>
      <c r="AD519" s="81"/>
    </row>
    <row r="520" spans="1:30" s="56" customFormat="1" hidden="1" collapsed="1" x14ac:dyDescent="0.25">
      <c r="A520" s="41" t="s">
        <v>263</v>
      </c>
      <c r="B520" s="14" t="s">
        <v>750</v>
      </c>
      <c r="C520" s="39"/>
      <c r="D520" s="6">
        <f t="shared" si="529"/>
        <v>2372358.1399999997</v>
      </c>
      <c r="E520" s="6">
        <f>E521+E526+E549+E560+E581</f>
        <v>70905.5</v>
      </c>
      <c r="F520" s="6">
        <f>F521+F526+F549+F560+F581</f>
        <v>1522465.4999999998</v>
      </c>
      <c r="G520" s="6">
        <f>G521+G526+G549+G560+G581</f>
        <v>778987.14</v>
      </c>
      <c r="H520" s="6">
        <f t="shared" ref="H520:H530" si="547">SUM(I520:K520)</f>
        <v>2262879.8999999994</v>
      </c>
      <c r="I520" s="6">
        <f>I521+I526+I549+I560+I581</f>
        <v>43059.9</v>
      </c>
      <c r="J520" s="6">
        <f>J521+J526+J549+J560+J581</f>
        <v>1474577.8999999997</v>
      </c>
      <c r="K520" s="6">
        <f>K521+K526+K549+K560+K581</f>
        <v>745242.1</v>
      </c>
      <c r="L520" s="6">
        <f t="shared" ref="L520:L530" si="548">SUM(M520:O520)</f>
        <v>0</v>
      </c>
      <c r="M520" s="6">
        <f>M521+M526+M549+M560+M581</f>
        <v>0</v>
      </c>
      <c r="N520" s="6">
        <f>N521+N526+N549+N560+N581</f>
        <v>0</v>
      </c>
      <c r="O520" s="6">
        <f>O521+O526+O549+O560+O581</f>
        <v>0</v>
      </c>
      <c r="P520" s="6">
        <f t="shared" ref="P520:P530" si="549">SUM(Q520:S520)</f>
        <v>2263032.4</v>
      </c>
      <c r="Q520" s="6">
        <f>Q521+Q526+Q549+Q560+Q581</f>
        <v>42266.1</v>
      </c>
      <c r="R520" s="6">
        <f>R521+R526+R549+R560+R581</f>
        <v>1475440.4999999998</v>
      </c>
      <c r="S520" s="6">
        <f>S521+S526+S549+S560+S581</f>
        <v>745325.79999999993</v>
      </c>
      <c r="T520" s="6">
        <f t="shared" ref="T520:T530" si="550">SUM(U520:W520)</f>
        <v>0</v>
      </c>
      <c r="U520" s="6">
        <f>U521+U526+U549+U560+U581</f>
        <v>0</v>
      </c>
      <c r="V520" s="6">
        <f>V521+V526+V549+V560+V581</f>
        <v>0</v>
      </c>
      <c r="W520" s="6">
        <f>W521+W526+W549+W560+W581</f>
        <v>0</v>
      </c>
      <c r="X520" s="6">
        <f t="shared" ref="X520:X530" si="551">SUM(Y520:AA520)</f>
        <v>0</v>
      </c>
      <c r="Y520" s="15">
        <f>Y521+Y526+Y549+Y560+Y581</f>
        <v>0</v>
      </c>
      <c r="Z520" s="15">
        <f>Z521+Z526+Z549+Z560+Z581</f>
        <v>0</v>
      </c>
      <c r="AA520" s="15">
        <f>AA521+AA526+AA549+AA560+AA581</f>
        <v>0</v>
      </c>
      <c r="AB520" s="62"/>
      <c r="AC520" s="79"/>
      <c r="AD520" s="79"/>
    </row>
    <row r="521" spans="1:30" s="22" customFormat="1" hidden="1" outlineLevel="1" x14ac:dyDescent="0.25">
      <c r="A521" s="48"/>
      <c r="B521" s="32" t="s">
        <v>316</v>
      </c>
      <c r="C521" s="71"/>
      <c r="D521" s="16">
        <f t="shared" si="529"/>
        <v>1350</v>
      </c>
      <c r="E521" s="17">
        <f t="shared" ref="E521:G521" si="552">SUM(E522:E525)</f>
        <v>0</v>
      </c>
      <c r="F521" s="17">
        <f t="shared" si="552"/>
        <v>0</v>
      </c>
      <c r="G521" s="17">
        <f t="shared" si="552"/>
        <v>1350</v>
      </c>
      <c r="H521" s="16">
        <f t="shared" si="547"/>
        <v>1350</v>
      </c>
      <c r="I521" s="17">
        <f t="shared" ref="I521:K521" si="553">SUM(I522:I525)</f>
        <v>0</v>
      </c>
      <c r="J521" s="17">
        <f t="shared" si="553"/>
        <v>0</v>
      </c>
      <c r="K521" s="17">
        <f t="shared" si="553"/>
        <v>1350</v>
      </c>
      <c r="L521" s="16">
        <f t="shared" si="548"/>
        <v>0</v>
      </c>
      <c r="M521" s="17">
        <f t="shared" ref="M521:O521" si="554">SUM(M522:M525)</f>
        <v>0</v>
      </c>
      <c r="N521" s="17">
        <f t="shared" si="554"/>
        <v>0</v>
      </c>
      <c r="O521" s="17">
        <f t="shared" si="554"/>
        <v>0</v>
      </c>
      <c r="P521" s="16">
        <f t="shared" si="549"/>
        <v>1350</v>
      </c>
      <c r="Q521" s="17">
        <f t="shared" ref="Q521:S521" si="555">SUM(Q522:Q525)</f>
        <v>0</v>
      </c>
      <c r="R521" s="17">
        <f t="shared" si="555"/>
        <v>0</v>
      </c>
      <c r="S521" s="17">
        <f t="shared" si="555"/>
        <v>1350</v>
      </c>
      <c r="T521" s="16">
        <f t="shared" si="550"/>
        <v>0</v>
      </c>
      <c r="U521" s="17">
        <f t="shared" ref="U521:W521" si="556">SUM(U522:U525)</f>
        <v>0</v>
      </c>
      <c r="V521" s="17">
        <f t="shared" si="556"/>
        <v>0</v>
      </c>
      <c r="W521" s="17">
        <f t="shared" si="556"/>
        <v>0</v>
      </c>
      <c r="X521" s="16">
        <f t="shared" si="551"/>
        <v>0</v>
      </c>
      <c r="Y521" s="17">
        <f t="shared" ref="Y521:AA521" si="557">SUM(Y522:Y525)</f>
        <v>0</v>
      </c>
      <c r="Z521" s="17">
        <f t="shared" si="557"/>
        <v>0</v>
      </c>
      <c r="AA521" s="17">
        <f t="shared" si="557"/>
        <v>0</v>
      </c>
      <c r="AB521" s="62"/>
      <c r="AC521" s="81"/>
      <c r="AD521" s="81"/>
    </row>
    <row r="522" spans="1:30" s="22" customFormat="1" ht="63" hidden="1" outlineLevel="1" x14ac:dyDescent="0.25">
      <c r="A522" s="45" t="s">
        <v>32</v>
      </c>
      <c r="B522" s="25" t="s">
        <v>624</v>
      </c>
      <c r="C522" s="40" t="s">
        <v>158</v>
      </c>
      <c r="D522" s="16">
        <f t="shared" si="529"/>
        <v>0</v>
      </c>
      <c r="E522" s="18"/>
      <c r="F522" s="18"/>
      <c r="G522" s="18"/>
      <c r="H522" s="16">
        <f t="shared" si="547"/>
        <v>0</v>
      </c>
      <c r="I522" s="18"/>
      <c r="J522" s="18"/>
      <c r="K522" s="18"/>
      <c r="L522" s="16">
        <f t="shared" si="548"/>
        <v>0</v>
      </c>
      <c r="M522" s="18"/>
      <c r="N522" s="18"/>
      <c r="O522" s="18"/>
      <c r="P522" s="16">
        <f t="shared" si="549"/>
        <v>0</v>
      </c>
      <c r="Q522" s="18"/>
      <c r="R522" s="18"/>
      <c r="S522" s="18"/>
      <c r="T522" s="16">
        <f t="shared" si="550"/>
        <v>0</v>
      </c>
      <c r="U522" s="18"/>
      <c r="V522" s="18"/>
      <c r="W522" s="18"/>
      <c r="X522" s="16">
        <f t="shared" si="551"/>
        <v>0</v>
      </c>
      <c r="Y522" s="18"/>
      <c r="Z522" s="18"/>
      <c r="AA522" s="18"/>
      <c r="AB522" s="62"/>
      <c r="AC522" s="81"/>
      <c r="AD522" s="81"/>
    </row>
    <row r="523" spans="1:30" s="22" customFormat="1" ht="63" hidden="1" outlineLevel="1" x14ac:dyDescent="0.25">
      <c r="A523" s="45" t="s">
        <v>256</v>
      </c>
      <c r="B523" s="25" t="s">
        <v>317</v>
      </c>
      <c r="C523" s="40" t="s">
        <v>158</v>
      </c>
      <c r="D523" s="16">
        <f t="shared" si="529"/>
        <v>1350</v>
      </c>
      <c r="E523" s="18"/>
      <c r="F523" s="18"/>
      <c r="G523" s="18">
        <v>1350</v>
      </c>
      <c r="H523" s="16">
        <f t="shared" si="547"/>
        <v>1350</v>
      </c>
      <c r="I523" s="18"/>
      <c r="J523" s="18"/>
      <c r="K523" s="18">
        <v>1350</v>
      </c>
      <c r="L523" s="16">
        <f t="shared" si="548"/>
        <v>0</v>
      </c>
      <c r="M523" s="18"/>
      <c r="N523" s="18"/>
      <c r="O523" s="18"/>
      <c r="P523" s="16">
        <f t="shared" si="549"/>
        <v>1350</v>
      </c>
      <c r="Q523" s="18"/>
      <c r="R523" s="18"/>
      <c r="S523" s="18">
        <v>1350</v>
      </c>
      <c r="T523" s="16">
        <f t="shared" si="550"/>
        <v>0</v>
      </c>
      <c r="U523" s="18"/>
      <c r="V523" s="18"/>
      <c r="W523" s="18"/>
      <c r="X523" s="16">
        <f t="shared" si="551"/>
        <v>0</v>
      </c>
      <c r="Y523" s="18"/>
      <c r="Z523" s="18"/>
      <c r="AA523" s="18"/>
      <c r="AB523" s="62"/>
      <c r="AC523" s="81"/>
      <c r="AD523" s="81"/>
    </row>
    <row r="524" spans="1:30" s="22" customFormat="1" ht="63" hidden="1" outlineLevel="1" x14ac:dyDescent="0.25">
      <c r="A524" s="45" t="s">
        <v>318</v>
      </c>
      <c r="B524" s="25" t="s">
        <v>319</v>
      </c>
      <c r="C524" s="40" t="s">
        <v>158</v>
      </c>
      <c r="D524" s="16">
        <f t="shared" si="529"/>
        <v>0</v>
      </c>
      <c r="E524" s="18"/>
      <c r="F524" s="18"/>
      <c r="G524" s="18"/>
      <c r="H524" s="16">
        <f t="shared" si="547"/>
        <v>0</v>
      </c>
      <c r="I524" s="18"/>
      <c r="J524" s="18"/>
      <c r="K524" s="18"/>
      <c r="L524" s="16">
        <f t="shared" si="548"/>
        <v>0</v>
      </c>
      <c r="M524" s="18"/>
      <c r="N524" s="18"/>
      <c r="O524" s="18"/>
      <c r="P524" s="16">
        <f t="shared" si="549"/>
        <v>0</v>
      </c>
      <c r="Q524" s="18"/>
      <c r="R524" s="18"/>
      <c r="S524" s="18"/>
      <c r="T524" s="16">
        <f t="shared" si="550"/>
        <v>0</v>
      </c>
      <c r="U524" s="18"/>
      <c r="V524" s="18"/>
      <c r="W524" s="18"/>
      <c r="X524" s="16">
        <f t="shared" si="551"/>
        <v>0</v>
      </c>
      <c r="Y524" s="18"/>
      <c r="Z524" s="18"/>
      <c r="AA524" s="18"/>
      <c r="AB524" s="62"/>
      <c r="AC524" s="81"/>
      <c r="AD524" s="81"/>
    </row>
    <row r="525" spans="1:30" s="22" customFormat="1" ht="63" hidden="1" outlineLevel="1" x14ac:dyDescent="0.25">
      <c r="A525" s="45" t="s">
        <v>320</v>
      </c>
      <c r="B525" s="25" t="s">
        <v>321</v>
      </c>
      <c r="C525" s="40" t="s">
        <v>158</v>
      </c>
      <c r="D525" s="16">
        <f t="shared" si="529"/>
        <v>0</v>
      </c>
      <c r="E525" s="18"/>
      <c r="F525" s="18"/>
      <c r="G525" s="18"/>
      <c r="H525" s="16">
        <f t="shared" si="547"/>
        <v>0</v>
      </c>
      <c r="I525" s="18"/>
      <c r="J525" s="18"/>
      <c r="K525" s="18"/>
      <c r="L525" s="16">
        <f t="shared" si="548"/>
        <v>0</v>
      </c>
      <c r="M525" s="18"/>
      <c r="N525" s="18"/>
      <c r="O525" s="18"/>
      <c r="P525" s="16">
        <f t="shared" si="549"/>
        <v>0</v>
      </c>
      <c r="Q525" s="18"/>
      <c r="R525" s="18"/>
      <c r="S525" s="18"/>
      <c r="T525" s="16">
        <f t="shared" si="550"/>
        <v>0</v>
      </c>
      <c r="U525" s="18"/>
      <c r="V525" s="18"/>
      <c r="W525" s="18"/>
      <c r="X525" s="16">
        <f t="shared" si="551"/>
        <v>0</v>
      </c>
      <c r="Y525" s="18"/>
      <c r="Z525" s="18"/>
      <c r="AA525" s="18"/>
      <c r="AB525" s="62"/>
      <c r="AC525" s="81"/>
      <c r="AD525" s="81"/>
    </row>
    <row r="526" spans="1:30" s="22" customFormat="1" ht="31.5" hidden="1" outlineLevel="1" x14ac:dyDescent="0.25">
      <c r="A526" s="48"/>
      <c r="B526" s="33" t="s">
        <v>322</v>
      </c>
      <c r="C526" s="70"/>
      <c r="D526" s="16">
        <f t="shared" si="529"/>
        <v>204559.8</v>
      </c>
      <c r="E526" s="17">
        <f>E527+E531+E535+E539+E542+E545</f>
        <v>26920.9</v>
      </c>
      <c r="F526" s="17">
        <f>F527+F531+F535+F539+F542+F545</f>
        <v>46958.6</v>
      </c>
      <c r="G526" s="17">
        <f>G527+G531+G535+G539+G542+G545</f>
        <v>130680.3</v>
      </c>
      <c r="H526" s="16">
        <f t="shared" si="547"/>
        <v>101740.1</v>
      </c>
      <c r="I526" s="17">
        <f>I527+I531+I535+I539+I542+I545</f>
        <v>0</v>
      </c>
      <c r="J526" s="17">
        <f>J527+J531+J535+J539+J542+J545</f>
        <v>0</v>
      </c>
      <c r="K526" s="17">
        <f>K527+K531+K535+K539+K542+K545</f>
        <v>101740.1</v>
      </c>
      <c r="L526" s="16">
        <f t="shared" si="548"/>
        <v>0</v>
      </c>
      <c r="M526" s="17">
        <f>M527+M531+M535+M539+M542+M545</f>
        <v>0</v>
      </c>
      <c r="N526" s="17">
        <f>N527+N531+N535+N539+N542+N545</f>
        <v>0</v>
      </c>
      <c r="O526" s="17">
        <f>O527+O531+O535+O539+O542+O545</f>
        <v>0</v>
      </c>
      <c r="P526" s="16">
        <f t="shared" si="549"/>
        <v>101740.1</v>
      </c>
      <c r="Q526" s="17">
        <f>Q527+Q531+Q535+Q539+Q542+Q545</f>
        <v>0</v>
      </c>
      <c r="R526" s="17">
        <f>R527+R531+R535+R539+R542+R545</f>
        <v>0</v>
      </c>
      <c r="S526" s="17">
        <f>S527+S531+S535+S539+S542+S545</f>
        <v>101740.1</v>
      </c>
      <c r="T526" s="16">
        <f t="shared" si="550"/>
        <v>0</v>
      </c>
      <c r="U526" s="17">
        <f>U527+U531+U535+U539+U542+U545</f>
        <v>0</v>
      </c>
      <c r="V526" s="17">
        <f>V527+V531+V535+V539+V542+V545</f>
        <v>0</v>
      </c>
      <c r="W526" s="17">
        <f>W527+W531+W535+W539+W542+W545</f>
        <v>0</v>
      </c>
      <c r="X526" s="16">
        <f t="shared" si="551"/>
        <v>0</v>
      </c>
      <c r="Y526" s="17">
        <f>Y527+Y531+Y535+Y539+Y542+Y545</f>
        <v>0</v>
      </c>
      <c r="Z526" s="17">
        <f>Z527+Z531+Z535+Z539+Z542+Z545</f>
        <v>0</v>
      </c>
      <c r="AA526" s="17">
        <f>AA527+AA531+AA535+AA539+AA542+AA545</f>
        <v>0</v>
      </c>
      <c r="AB526" s="62"/>
      <c r="AC526" s="81"/>
      <c r="AD526" s="81"/>
    </row>
    <row r="527" spans="1:30" s="22" customFormat="1" ht="31.5" hidden="1" outlineLevel="1" x14ac:dyDescent="0.25">
      <c r="A527" s="45" t="s">
        <v>40</v>
      </c>
      <c r="B527" s="25" t="s">
        <v>323</v>
      </c>
      <c r="C527" s="40"/>
      <c r="D527" s="16">
        <f t="shared" si="529"/>
        <v>92182.5</v>
      </c>
      <c r="E527" s="18">
        <f t="shared" ref="E527:F527" si="558">E528</f>
        <v>26920.9</v>
      </c>
      <c r="F527" s="18">
        <f t="shared" si="558"/>
        <v>46958.6</v>
      </c>
      <c r="G527" s="18">
        <f>G528</f>
        <v>18303</v>
      </c>
      <c r="H527" s="16">
        <f t="shared" si="547"/>
        <v>0</v>
      </c>
      <c r="I527" s="18">
        <f t="shared" ref="I527:J527" si="559">I528</f>
        <v>0</v>
      </c>
      <c r="J527" s="18">
        <f t="shared" si="559"/>
        <v>0</v>
      </c>
      <c r="K527" s="18">
        <f>K528</f>
        <v>0</v>
      </c>
      <c r="L527" s="16">
        <f t="shared" si="548"/>
        <v>0</v>
      </c>
      <c r="M527" s="18">
        <f t="shared" ref="M527:N527" si="560">M528</f>
        <v>0</v>
      </c>
      <c r="N527" s="18">
        <f t="shared" si="560"/>
        <v>0</v>
      </c>
      <c r="O527" s="18">
        <f>O528</f>
        <v>0</v>
      </c>
      <c r="P527" s="16">
        <f t="shared" si="549"/>
        <v>0</v>
      </c>
      <c r="Q527" s="18">
        <f t="shared" ref="Q527:R527" si="561">Q528</f>
        <v>0</v>
      </c>
      <c r="R527" s="18">
        <f t="shared" si="561"/>
        <v>0</v>
      </c>
      <c r="S527" s="18">
        <f>S528</f>
        <v>0</v>
      </c>
      <c r="T527" s="16">
        <f t="shared" si="550"/>
        <v>0</v>
      </c>
      <c r="U527" s="18">
        <f t="shared" ref="U527:V527" si="562">U528</f>
        <v>0</v>
      </c>
      <c r="V527" s="18">
        <f t="shared" si="562"/>
        <v>0</v>
      </c>
      <c r="W527" s="18">
        <f>W528</f>
        <v>0</v>
      </c>
      <c r="X527" s="16">
        <f t="shared" si="551"/>
        <v>0</v>
      </c>
      <c r="Y527" s="18">
        <f t="shared" ref="Y527:Z527" si="563">Y528</f>
        <v>0</v>
      </c>
      <c r="Z527" s="18">
        <f t="shared" si="563"/>
        <v>0</v>
      </c>
      <c r="AA527" s="18">
        <f>AA528</f>
        <v>0</v>
      </c>
      <c r="AB527" s="62"/>
      <c r="AC527" s="81"/>
      <c r="AD527" s="81"/>
    </row>
    <row r="528" spans="1:30" s="22" customFormat="1" hidden="1" outlineLevel="1" x14ac:dyDescent="0.25">
      <c r="A528" s="45" t="s">
        <v>301</v>
      </c>
      <c r="B528" s="25" t="s">
        <v>324</v>
      </c>
      <c r="C528" s="40"/>
      <c r="D528" s="16">
        <f t="shared" si="529"/>
        <v>92182.5</v>
      </c>
      <c r="E528" s="18">
        <f>SUM(E529:E530)</f>
        <v>26920.9</v>
      </c>
      <c r="F528" s="18">
        <f t="shared" ref="F528:G528" si="564">SUM(F529:F530)</f>
        <v>46958.6</v>
      </c>
      <c r="G528" s="18">
        <f t="shared" si="564"/>
        <v>18303</v>
      </c>
      <c r="H528" s="16">
        <f t="shared" si="547"/>
        <v>0</v>
      </c>
      <c r="I528" s="18">
        <f>SUM(I529:I530)</f>
        <v>0</v>
      </c>
      <c r="J528" s="18">
        <f t="shared" ref="J528:K528" si="565">SUM(J529:J530)</f>
        <v>0</v>
      </c>
      <c r="K528" s="18">
        <f t="shared" si="565"/>
        <v>0</v>
      </c>
      <c r="L528" s="16">
        <f t="shared" si="548"/>
        <v>0</v>
      </c>
      <c r="M528" s="18">
        <f>SUM(M529:M530)</f>
        <v>0</v>
      </c>
      <c r="N528" s="18">
        <f t="shared" ref="N528:O528" si="566">SUM(N529:N530)</f>
        <v>0</v>
      </c>
      <c r="O528" s="18">
        <f t="shared" si="566"/>
        <v>0</v>
      </c>
      <c r="P528" s="16">
        <f t="shared" si="549"/>
        <v>0</v>
      </c>
      <c r="Q528" s="18">
        <f>SUM(Q529:Q530)</f>
        <v>0</v>
      </c>
      <c r="R528" s="18">
        <f t="shared" ref="R528:S528" si="567">SUM(R529:R530)</f>
        <v>0</v>
      </c>
      <c r="S528" s="18">
        <f t="shared" si="567"/>
        <v>0</v>
      </c>
      <c r="T528" s="16">
        <f t="shared" si="550"/>
        <v>0</v>
      </c>
      <c r="U528" s="18">
        <f>SUM(U529:U530)</f>
        <v>0</v>
      </c>
      <c r="V528" s="18">
        <f t="shared" ref="V528:W528" si="568">SUM(V529:V530)</f>
        <v>0</v>
      </c>
      <c r="W528" s="18">
        <f t="shared" si="568"/>
        <v>0</v>
      </c>
      <c r="X528" s="16">
        <f t="shared" si="551"/>
        <v>0</v>
      </c>
      <c r="Y528" s="18">
        <f>SUM(Y529:Y530)</f>
        <v>0</v>
      </c>
      <c r="Z528" s="18">
        <f t="shared" ref="Z528:AA528" si="569">SUM(Z529:Z530)</f>
        <v>0</v>
      </c>
      <c r="AA528" s="18">
        <f t="shared" si="569"/>
        <v>0</v>
      </c>
      <c r="AB528" s="62"/>
      <c r="AC528" s="81"/>
      <c r="AD528" s="81"/>
    </row>
    <row r="529" spans="1:30" s="22" customFormat="1" ht="31.5" hidden="1" outlineLevel="1" x14ac:dyDescent="0.25">
      <c r="A529" s="45" t="s">
        <v>325</v>
      </c>
      <c r="B529" s="25" t="s">
        <v>954</v>
      </c>
      <c r="C529" s="40" t="s">
        <v>326</v>
      </c>
      <c r="D529" s="16">
        <f t="shared" si="529"/>
        <v>87674.3</v>
      </c>
      <c r="E529" s="18">
        <v>26920.9</v>
      </c>
      <c r="F529" s="18">
        <v>46958.6</v>
      </c>
      <c r="G529" s="18">
        <v>13794.8</v>
      </c>
      <c r="H529" s="16">
        <f t="shared" si="547"/>
        <v>0</v>
      </c>
      <c r="I529" s="18"/>
      <c r="J529" s="18"/>
      <c r="K529" s="18"/>
      <c r="L529" s="16">
        <f t="shared" si="548"/>
        <v>0</v>
      </c>
      <c r="M529" s="18"/>
      <c r="N529" s="18"/>
      <c r="O529" s="18"/>
      <c r="P529" s="16">
        <f t="shared" si="549"/>
        <v>0</v>
      </c>
      <c r="Q529" s="18"/>
      <c r="R529" s="18"/>
      <c r="S529" s="18"/>
      <c r="T529" s="16">
        <f t="shared" si="550"/>
        <v>0</v>
      </c>
      <c r="U529" s="18"/>
      <c r="V529" s="18"/>
      <c r="W529" s="18"/>
      <c r="X529" s="16">
        <f t="shared" si="551"/>
        <v>0</v>
      </c>
      <c r="Y529" s="18"/>
      <c r="Z529" s="18"/>
      <c r="AA529" s="18"/>
      <c r="AB529" s="62"/>
      <c r="AC529" s="81"/>
      <c r="AD529" s="81"/>
    </row>
    <row r="530" spans="1:30" s="22" customFormat="1" ht="31.5" hidden="1" outlineLevel="1" x14ac:dyDescent="0.25">
      <c r="A530" s="45" t="s">
        <v>327</v>
      </c>
      <c r="B530" s="25" t="s">
        <v>955</v>
      </c>
      <c r="C530" s="40" t="s">
        <v>326</v>
      </c>
      <c r="D530" s="16">
        <f t="shared" si="529"/>
        <v>4508.2</v>
      </c>
      <c r="E530" s="18"/>
      <c r="F530" s="18"/>
      <c r="G530" s="18">
        <v>4508.2</v>
      </c>
      <c r="H530" s="16">
        <f t="shared" si="547"/>
        <v>0</v>
      </c>
      <c r="I530" s="18"/>
      <c r="J530" s="18"/>
      <c r="K530" s="18"/>
      <c r="L530" s="16">
        <f t="shared" si="548"/>
        <v>0</v>
      </c>
      <c r="M530" s="18"/>
      <c r="N530" s="18"/>
      <c r="O530" s="18"/>
      <c r="P530" s="16">
        <f t="shared" si="549"/>
        <v>0</v>
      </c>
      <c r="Q530" s="18"/>
      <c r="R530" s="18"/>
      <c r="S530" s="18"/>
      <c r="T530" s="16">
        <f t="shared" si="550"/>
        <v>0</v>
      </c>
      <c r="U530" s="18"/>
      <c r="V530" s="18"/>
      <c r="W530" s="18"/>
      <c r="X530" s="16">
        <f t="shared" si="551"/>
        <v>0</v>
      </c>
      <c r="Y530" s="18"/>
      <c r="Z530" s="18"/>
      <c r="AA530" s="18"/>
      <c r="AB530" s="62"/>
      <c r="AC530" s="81"/>
      <c r="AD530" s="81"/>
    </row>
    <row r="531" spans="1:30" s="22" customFormat="1" ht="31.5" hidden="1" outlineLevel="1" x14ac:dyDescent="0.25">
      <c r="A531" s="45" t="s">
        <v>41</v>
      </c>
      <c r="B531" s="25" t="s">
        <v>332</v>
      </c>
      <c r="C531" s="73"/>
      <c r="D531" s="16">
        <f t="shared" si="529"/>
        <v>15000</v>
      </c>
      <c r="E531" s="18">
        <f>E532+E533+E534</f>
        <v>0</v>
      </c>
      <c r="F531" s="18">
        <f>F532+F533+F534</f>
        <v>0</v>
      </c>
      <c r="G531" s="18">
        <f>G534++G533+G532</f>
        <v>15000</v>
      </c>
      <c r="H531" s="16">
        <f t="shared" ref="H531:H549" si="570">SUM(I531:K531)</f>
        <v>12978.1</v>
      </c>
      <c r="I531" s="18">
        <f>I532+I533+I534</f>
        <v>0</v>
      </c>
      <c r="J531" s="18">
        <f>J532+J533+J534</f>
        <v>0</v>
      </c>
      <c r="K531" s="18">
        <f>K534++K533+K532</f>
        <v>12978.1</v>
      </c>
      <c r="L531" s="16">
        <f t="shared" ref="L531:L549" si="571">SUM(M531:O531)</f>
        <v>0</v>
      </c>
      <c r="M531" s="18">
        <f>M532+M533+M534</f>
        <v>0</v>
      </c>
      <c r="N531" s="18">
        <f>N532+N533+N534</f>
        <v>0</v>
      </c>
      <c r="O531" s="18">
        <f>O534++O533+O532</f>
        <v>0</v>
      </c>
      <c r="P531" s="16">
        <f t="shared" ref="P531:P549" si="572">SUM(Q531:S531)</f>
        <v>12978.1</v>
      </c>
      <c r="Q531" s="18">
        <f>Q532+Q533+Q534</f>
        <v>0</v>
      </c>
      <c r="R531" s="18">
        <f>R532+R533+R534</f>
        <v>0</v>
      </c>
      <c r="S531" s="18">
        <f>S534++S533+S532</f>
        <v>12978.1</v>
      </c>
      <c r="T531" s="16">
        <f t="shared" ref="T531:T549" si="573">SUM(U531:W531)</f>
        <v>0</v>
      </c>
      <c r="U531" s="18">
        <f>U532+U533+U534</f>
        <v>0</v>
      </c>
      <c r="V531" s="18">
        <f>V532+V533+V534</f>
        <v>0</v>
      </c>
      <c r="W531" s="18">
        <f>W534++W533+W532</f>
        <v>0</v>
      </c>
      <c r="X531" s="16">
        <f t="shared" ref="X531:X549" si="574">SUM(Y531:AA531)</f>
        <v>0</v>
      </c>
      <c r="Y531" s="18">
        <f>Y532+Y533+Y534</f>
        <v>0</v>
      </c>
      <c r="Z531" s="18">
        <f>Z532+Z533+Z534</f>
        <v>0</v>
      </c>
      <c r="AA531" s="18">
        <f>AA534++AA533+AA532</f>
        <v>0</v>
      </c>
      <c r="AB531" s="62"/>
      <c r="AC531" s="81"/>
      <c r="AD531" s="81"/>
    </row>
    <row r="532" spans="1:30" s="22" customFormat="1" ht="63" hidden="1" outlineLevel="1" x14ac:dyDescent="0.25">
      <c r="A532" s="45" t="s">
        <v>305</v>
      </c>
      <c r="B532" s="25" t="s">
        <v>333</v>
      </c>
      <c r="C532" s="40" t="s">
        <v>158</v>
      </c>
      <c r="D532" s="16">
        <f t="shared" si="529"/>
        <v>13008.6</v>
      </c>
      <c r="E532" s="18"/>
      <c r="F532" s="18"/>
      <c r="G532" s="18">
        <v>13008.6</v>
      </c>
      <c r="H532" s="16">
        <f t="shared" si="570"/>
        <v>10491.1</v>
      </c>
      <c r="I532" s="18"/>
      <c r="J532" s="18"/>
      <c r="K532" s="18">
        <v>10491.1</v>
      </c>
      <c r="L532" s="16">
        <f t="shared" si="571"/>
        <v>0</v>
      </c>
      <c r="M532" s="18"/>
      <c r="N532" s="18"/>
      <c r="O532" s="18"/>
      <c r="P532" s="16">
        <f t="shared" si="572"/>
        <v>10491.1</v>
      </c>
      <c r="Q532" s="18"/>
      <c r="R532" s="18"/>
      <c r="S532" s="18">
        <v>10491.1</v>
      </c>
      <c r="T532" s="16">
        <f t="shared" si="573"/>
        <v>0</v>
      </c>
      <c r="U532" s="18"/>
      <c r="V532" s="18"/>
      <c r="W532" s="18"/>
      <c r="X532" s="16">
        <f t="shared" si="574"/>
        <v>0</v>
      </c>
      <c r="Y532" s="18"/>
      <c r="Z532" s="18"/>
      <c r="AA532" s="18"/>
      <c r="AB532" s="62"/>
      <c r="AC532" s="81"/>
      <c r="AD532" s="81"/>
    </row>
    <row r="533" spans="1:30" s="22" customFormat="1" ht="63" hidden="1" outlineLevel="1" x14ac:dyDescent="0.25">
      <c r="A533" s="45" t="s">
        <v>307</v>
      </c>
      <c r="B533" s="25" t="s">
        <v>707</v>
      </c>
      <c r="C533" s="40" t="s">
        <v>158</v>
      </c>
      <c r="D533" s="16">
        <f t="shared" si="529"/>
        <v>1841.4</v>
      </c>
      <c r="E533" s="18"/>
      <c r="F533" s="18"/>
      <c r="G533" s="18">
        <v>1841.4</v>
      </c>
      <c r="H533" s="16">
        <f t="shared" si="570"/>
        <v>2387</v>
      </c>
      <c r="I533" s="18"/>
      <c r="J533" s="18"/>
      <c r="K533" s="18">
        <v>2387</v>
      </c>
      <c r="L533" s="16">
        <f t="shared" si="571"/>
        <v>0</v>
      </c>
      <c r="M533" s="18"/>
      <c r="N533" s="18"/>
      <c r="O533" s="18"/>
      <c r="P533" s="16">
        <f t="shared" si="572"/>
        <v>2387</v>
      </c>
      <c r="Q533" s="18"/>
      <c r="R533" s="18"/>
      <c r="S533" s="18">
        <v>2387</v>
      </c>
      <c r="T533" s="16">
        <f t="shared" si="573"/>
        <v>0</v>
      </c>
      <c r="U533" s="18"/>
      <c r="V533" s="18"/>
      <c r="W533" s="18"/>
      <c r="X533" s="16">
        <f t="shared" si="574"/>
        <v>0</v>
      </c>
      <c r="Y533" s="18"/>
      <c r="Z533" s="18"/>
      <c r="AA533" s="18"/>
      <c r="AB533" s="62"/>
      <c r="AC533" s="81"/>
      <c r="AD533" s="81"/>
    </row>
    <row r="534" spans="1:30" s="22" customFormat="1" ht="63" hidden="1" outlineLevel="1" x14ac:dyDescent="0.25">
      <c r="A534" s="45" t="s">
        <v>308</v>
      </c>
      <c r="B534" s="25" t="s">
        <v>334</v>
      </c>
      <c r="C534" s="40" t="s">
        <v>158</v>
      </c>
      <c r="D534" s="16">
        <f t="shared" ref="D534:D593" si="575">SUM(E534:G534)</f>
        <v>150</v>
      </c>
      <c r="E534" s="18"/>
      <c r="F534" s="18"/>
      <c r="G534" s="18">
        <v>150</v>
      </c>
      <c r="H534" s="16">
        <f t="shared" si="570"/>
        <v>100</v>
      </c>
      <c r="I534" s="18"/>
      <c r="J534" s="18"/>
      <c r="K534" s="18">
        <v>100</v>
      </c>
      <c r="L534" s="16">
        <f t="shared" si="571"/>
        <v>0</v>
      </c>
      <c r="M534" s="18"/>
      <c r="N534" s="18"/>
      <c r="O534" s="18"/>
      <c r="P534" s="16">
        <f t="shared" si="572"/>
        <v>100</v>
      </c>
      <c r="Q534" s="18"/>
      <c r="R534" s="18"/>
      <c r="S534" s="18">
        <v>100</v>
      </c>
      <c r="T534" s="16">
        <f t="shared" si="573"/>
        <v>0</v>
      </c>
      <c r="U534" s="18"/>
      <c r="V534" s="18"/>
      <c r="W534" s="18"/>
      <c r="X534" s="16">
        <f t="shared" si="574"/>
        <v>0</v>
      </c>
      <c r="Y534" s="18"/>
      <c r="Z534" s="18"/>
      <c r="AA534" s="18"/>
      <c r="AB534" s="62"/>
      <c r="AC534" s="81"/>
      <c r="AD534" s="81"/>
    </row>
    <row r="535" spans="1:30" s="22" customFormat="1" ht="31.5" hidden="1" outlineLevel="1" x14ac:dyDescent="0.25">
      <c r="A535" s="45" t="s">
        <v>43</v>
      </c>
      <c r="B535" s="25" t="s">
        <v>490</v>
      </c>
      <c r="C535" s="73"/>
      <c r="D535" s="16">
        <f t="shared" si="575"/>
        <v>12000</v>
      </c>
      <c r="E535" s="18">
        <f t="shared" ref="E535:G535" si="576">SUM(E536:E538)</f>
        <v>0</v>
      </c>
      <c r="F535" s="18">
        <f t="shared" si="576"/>
        <v>0</v>
      </c>
      <c r="G535" s="18">
        <f t="shared" si="576"/>
        <v>12000</v>
      </c>
      <c r="H535" s="16">
        <f t="shared" si="570"/>
        <v>3921.5</v>
      </c>
      <c r="I535" s="18">
        <f t="shared" ref="I535:K535" si="577">SUM(I536:I538)</f>
        <v>0</v>
      </c>
      <c r="J535" s="18">
        <f t="shared" si="577"/>
        <v>0</v>
      </c>
      <c r="K535" s="18">
        <f t="shared" si="577"/>
        <v>3921.5</v>
      </c>
      <c r="L535" s="16">
        <f t="shared" si="571"/>
        <v>0</v>
      </c>
      <c r="M535" s="18">
        <f t="shared" ref="M535:O535" si="578">SUM(M536:M538)</f>
        <v>0</v>
      </c>
      <c r="N535" s="18">
        <f t="shared" si="578"/>
        <v>0</v>
      </c>
      <c r="O535" s="18">
        <f t="shared" si="578"/>
        <v>0</v>
      </c>
      <c r="P535" s="16">
        <f t="shared" si="572"/>
        <v>3921.5</v>
      </c>
      <c r="Q535" s="18">
        <f t="shared" ref="Q535:S535" si="579">SUM(Q536:Q538)</f>
        <v>0</v>
      </c>
      <c r="R535" s="18">
        <f t="shared" si="579"/>
        <v>0</v>
      </c>
      <c r="S535" s="18">
        <f t="shared" si="579"/>
        <v>3921.5</v>
      </c>
      <c r="T535" s="16">
        <f t="shared" si="573"/>
        <v>0</v>
      </c>
      <c r="U535" s="18">
        <f t="shared" ref="U535:W535" si="580">SUM(U536:U538)</f>
        <v>0</v>
      </c>
      <c r="V535" s="18">
        <f t="shared" si="580"/>
        <v>0</v>
      </c>
      <c r="W535" s="18">
        <f t="shared" si="580"/>
        <v>0</v>
      </c>
      <c r="X535" s="16">
        <f t="shared" si="574"/>
        <v>0</v>
      </c>
      <c r="Y535" s="18">
        <f t="shared" ref="Y535:AA535" si="581">SUM(Y536:Y538)</f>
        <v>0</v>
      </c>
      <c r="Z535" s="18">
        <f t="shared" si="581"/>
        <v>0</v>
      </c>
      <c r="AA535" s="18">
        <f t="shared" si="581"/>
        <v>0</v>
      </c>
      <c r="AB535" s="62"/>
      <c r="AC535" s="81"/>
      <c r="AD535" s="81"/>
    </row>
    <row r="536" spans="1:30" s="22" customFormat="1" ht="63" hidden="1" outlineLevel="1" x14ac:dyDescent="0.25">
      <c r="A536" s="45" t="s">
        <v>335</v>
      </c>
      <c r="B536" s="25" t="s">
        <v>336</v>
      </c>
      <c r="C536" s="40" t="s">
        <v>158</v>
      </c>
      <c r="D536" s="16">
        <f t="shared" si="575"/>
        <v>10684.5</v>
      </c>
      <c r="E536" s="18"/>
      <c r="F536" s="18"/>
      <c r="G536" s="18">
        <v>10684.5</v>
      </c>
      <c r="H536" s="16">
        <f t="shared" si="570"/>
        <v>2023.2</v>
      </c>
      <c r="I536" s="18"/>
      <c r="J536" s="18"/>
      <c r="K536" s="18">
        <v>2023.2</v>
      </c>
      <c r="L536" s="16">
        <f t="shared" si="571"/>
        <v>0</v>
      </c>
      <c r="M536" s="18"/>
      <c r="N536" s="18"/>
      <c r="O536" s="18"/>
      <c r="P536" s="16">
        <f t="shared" si="572"/>
        <v>2023.2</v>
      </c>
      <c r="Q536" s="18"/>
      <c r="R536" s="18"/>
      <c r="S536" s="18">
        <v>2023.2</v>
      </c>
      <c r="T536" s="16">
        <f t="shared" si="573"/>
        <v>0</v>
      </c>
      <c r="U536" s="18"/>
      <c r="V536" s="18"/>
      <c r="W536" s="18"/>
      <c r="X536" s="16">
        <f t="shared" si="574"/>
        <v>0</v>
      </c>
      <c r="Y536" s="18"/>
      <c r="Z536" s="18"/>
      <c r="AA536" s="18"/>
      <c r="AB536" s="62"/>
      <c r="AC536" s="81"/>
      <c r="AD536" s="81"/>
    </row>
    <row r="537" spans="1:30" s="22" customFormat="1" ht="63" hidden="1" outlineLevel="1" x14ac:dyDescent="0.25">
      <c r="A537" s="45" t="s">
        <v>337</v>
      </c>
      <c r="B537" s="25" t="s">
        <v>338</v>
      </c>
      <c r="C537" s="40" t="s">
        <v>158</v>
      </c>
      <c r="D537" s="16">
        <f t="shared" si="575"/>
        <v>1300</v>
      </c>
      <c r="E537" s="18"/>
      <c r="F537" s="18"/>
      <c r="G537" s="18">
        <v>1300</v>
      </c>
      <c r="H537" s="16">
        <f t="shared" si="570"/>
        <v>1882.3</v>
      </c>
      <c r="I537" s="18"/>
      <c r="J537" s="18"/>
      <c r="K537" s="18">
        <v>1882.3</v>
      </c>
      <c r="L537" s="16">
        <f t="shared" si="571"/>
        <v>0</v>
      </c>
      <c r="M537" s="18"/>
      <c r="N537" s="18"/>
      <c r="O537" s="18"/>
      <c r="P537" s="16">
        <f t="shared" si="572"/>
        <v>1882.3</v>
      </c>
      <c r="Q537" s="18"/>
      <c r="R537" s="18"/>
      <c r="S537" s="18">
        <v>1882.3</v>
      </c>
      <c r="T537" s="16">
        <f t="shared" si="573"/>
        <v>0</v>
      </c>
      <c r="U537" s="18"/>
      <c r="V537" s="18"/>
      <c r="W537" s="18"/>
      <c r="X537" s="16">
        <f t="shared" si="574"/>
        <v>0</v>
      </c>
      <c r="Y537" s="18"/>
      <c r="Z537" s="18"/>
      <c r="AA537" s="18"/>
      <c r="AB537" s="62"/>
      <c r="AC537" s="81"/>
      <c r="AD537" s="81"/>
    </row>
    <row r="538" spans="1:30" s="22" customFormat="1" ht="63" hidden="1" outlineLevel="1" x14ac:dyDescent="0.25">
      <c r="A538" s="45" t="s">
        <v>339</v>
      </c>
      <c r="B538" s="25" t="s">
        <v>334</v>
      </c>
      <c r="C538" s="40" t="s">
        <v>158</v>
      </c>
      <c r="D538" s="16">
        <f t="shared" si="575"/>
        <v>15.5</v>
      </c>
      <c r="E538" s="18"/>
      <c r="F538" s="18"/>
      <c r="G538" s="18">
        <v>15.5</v>
      </c>
      <c r="H538" s="16">
        <f t="shared" si="570"/>
        <v>16</v>
      </c>
      <c r="I538" s="18"/>
      <c r="J538" s="18"/>
      <c r="K538" s="18">
        <v>16</v>
      </c>
      <c r="L538" s="16">
        <f t="shared" si="571"/>
        <v>0</v>
      </c>
      <c r="M538" s="18"/>
      <c r="N538" s="18"/>
      <c r="O538" s="18"/>
      <c r="P538" s="16">
        <f t="shared" si="572"/>
        <v>16</v>
      </c>
      <c r="Q538" s="18"/>
      <c r="R538" s="18"/>
      <c r="S538" s="18">
        <v>16</v>
      </c>
      <c r="T538" s="16">
        <f t="shared" si="573"/>
        <v>0</v>
      </c>
      <c r="U538" s="18"/>
      <c r="V538" s="18"/>
      <c r="W538" s="18"/>
      <c r="X538" s="16">
        <f t="shared" si="574"/>
        <v>0</v>
      </c>
      <c r="Y538" s="18"/>
      <c r="Z538" s="18"/>
      <c r="AA538" s="18"/>
      <c r="AB538" s="62"/>
      <c r="AC538" s="81"/>
      <c r="AD538" s="81"/>
    </row>
    <row r="539" spans="1:30" s="22" customFormat="1" ht="31.5" hidden="1" outlineLevel="1" x14ac:dyDescent="0.25">
      <c r="A539" s="45" t="s">
        <v>44</v>
      </c>
      <c r="B539" s="25" t="s">
        <v>635</v>
      </c>
      <c r="C539" s="73"/>
      <c r="D539" s="16">
        <f t="shared" si="575"/>
        <v>14345.6</v>
      </c>
      <c r="E539" s="18">
        <f>E540+E541</f>
        <v>0</v>
      </c>
      <c r="F539" s="18">
        <f>F540+F541</f>
        <v>0</v>
      </c>
      <c r="G539" s="18">
        <f>G540+G541</f>
        <v>14345.6</v>
      </c>
      <c r="H539" s="16">
        <f t="shared" si="570"/>
        <v>13827.5</v>
      </c>
      <c r="I539" s="18">
        <f>I540+I541</f>
        <v>0</v>
      </c>
      <c r="J539" s="18">
        <f>J540+J541</f>
        <v>0</v>
      </c>
      <c r="K539" s="18">
        <f>K540+K541</f>
        <v>13827.5</v>
      </c>
      <c r="L539" s="16">
        <f t="shared" si="571"/>
        <v>0</v>
      </c>
      <c r="M539" s="18">
        <f>M540+M541</f>
        <v>0</v>
      </c>
      <c r="N539" s="18">
        <f>N540+N541</f>
        <v>0</v>
      </c>
      <c r="O539" s="18">
        <f>O540+O541</f>
        <v>0</v>
      </c>
      <c r="P539" s="16">
        <f t="shared" si="572"/>
        <v>13827.5</v>
      </c>
      <c r="Q539" s="18">
        <f>Q540+Q541</f>
        <v>0</v>
      </c>
      <c r="R539" s="18">
        <f>R540+R541</f>
        <v>0</v>
      </c>
      <c r="S539" s="18">
        <f>S540+S541</f>
        <v>13827.5</v>
      </c>
      <c r="T539" s="16">
        <f t="shared" si="573"/>
        <v>0</v>
      </c>
      <c r="U539" s="18">
        <f>U540+U541</f>
        <v>0</v>
      </c>
      <c r="V539" s="18">
        <f>V540+V541</f>
        <v>0</v>
      </c>
      <c r="W539" s="18">
        <f>W540+W541</f>
        <v>0</v>
      </c>
      <c r="X539" s="16">
        <f t="shared" si="574"/>
        <v>0</v>
      </c>
      <c r="Y539" s="18">
        <f>Y540+Y541</f>
        <v>0</v>
      </c>
      <c r="Z539" s="18">
        <f>Z540+Z541</f>
        <v>0</v>
      </c>
      <c r="AA539" s="18">
        <f>AA540+AA541</f>
        <v>0</v>
      </c>
      <c r="AB539" s="62"/>
      <c r="AC539" s="81"/>
      <c r="AD539" s="81"/>
    </row>
    <row r="540" spans="1:30" s="22" customFormat="1" ht="63" hidden="1" outlineLevel="1" x14ac:dyDescent="0.25">
      <c r="A540" s="45" t="s">
        <v>340</v>
      </c>
      <c r="B540" s="25" t="s">
        <v>336</v>
      </c>
      <c r="C540" s="40" t="s">
        <v>158</v>
      </c>
      <c r="D540" s="16">
        <f t="shared" si="575"/>
        <v>10998.7</v>
      </c>
      <c r="E540" s="18"/>
      <c r="F540" s="18"/>
      <c r="G540" s="18">
        <v>10998.7</v>
      </c>
      <c r="H540" s="16">
        <f t="shared" si="570"/>
        <v>10927.2</v>
      </c>
      <c r="I540" s="18"/>
      <c r="J540" s="18"/>
      <c r="K540" s="18">
        <v>10927.2</v>
      </c>
      <c r="L540" s="16">
        <f t="shared" si="571"/>
        <v>0</v>
      </c>
      <c r="M540" s="18"/>
      <c r="N540" s="18"/>
      <c r="O540" s="18"/>
      <c r="P540" s="16">
        <f t="shared" si="572"/>
        <v>10927.2</v>
      </c>
      <c r="Q540" s="18"/>
      <c r="R540" s="18"/>
      <c r="S540" s="18">
        <v>10927.2</v>
      </c>
      <c r="T540" s="16">
        <f t="shared" si="573"/>
        <v>0</v>
      </c>
      <c r="U540" s="18"/>
      <c r="V540" s="18"/>
      <c r="W540" s="18"/>
      <c r="X540" s="16">
        <f t="shared" si="574"/>
        <v>0</v>
      </c>
      <c r="Y540" s="18"/>
      <c r="Z540" s="18"/>
      <c r="AA540" s="18"/>
      <c r="AB540" s="62"/>
      <c r="AC540" s="81"/>
      <c r="AD540" s="81"/>
    </row>
    <row r="541" spans="1:30" s="22" customFormat="1" ht="63" hidden="1" outlineLevel="1" x14ac:dyDescent="0.25">
      <c r="A541" s="45" t="s">
        <v>341</v>
      </c>
      <c r="B541" s="25" t="s">
        <v>338</v>
      </c>
      <c r="C541" s="40" t="s">
        <v>158</v>
      </c>
      <c r="D541" s="16">
        <f t="shared" si="575"/>
        <v>3346.9</v>
      </c>
      <c r="E541" s="18"/>
      <c r="F541" s="18"/>
      <c r="G541" s="9">
        <v>3346.9</v>
      </c>
      <c r="H541" s="16">
        <f t="shared" si="570"/>
        <v>2900.3</v>
      </c>
      <c r="I541" s="18"/>
      <c r="J541" s="18"/>
      <c r="K541" s="9">
        <v>2900.3</v>
      </c>
      <c r="L541" s="16">
        <f t="shared" si="571"/>
        <v>0</v>
      </c>
      <c r="M541" s="18"/>
      <c r="N541" s="18"/>
      <c r="O541" s="9"/>
      <c r="P541" s="16">
        <f t="shared" si="572"/>
        <v>2900.3</v>
      </c>
      <c r="Q541" s="18"/>
      <c r="R541" s="18"/>
      <c r="S541" s="9">
        <v>2900.3</v>
      </c>
      <c r="T541" s="16">
        <f t="shared" si="573"/>
        <v>0</v>
      </c>
      <c r="U541" s="18"/>
      <c r="V541" s="18"/>
      <c r="W541" s="9"/>
      <c r="X541" s="16">
        <f t="shared" si="574"/>
        <v>0</v>
      </c>
      <c r="Y541" s="18"/>
      <c r="Z541" s="18"/>
      <c r="AA541" s="9"/>
      <c r="AB541" s="62"/>
      <c r="AC541" s="81"/>
      <c r="AD541" s="81"/>
    </row>
    <row r="542" spans="1:30" s="22" customFormat="1" hidden="1" outlineLevel="1" x14ac:dyDescent="0.25">
      <c r="A542" s="45" t="s">
        <v>46</v>
      </c>
      <c r="B542" s="25" t="s">
        <v>342</v>
      </c>
      <c r="C542" s="73"/>
      <c r="D542" s="16">
        <f t="shared" si="575"/>
        <v>6904.7</v>
      </c>
      <c r="E542" s="18">
        <f t="shared" ref="E542:G542" si="582">SUM(E543:E544)</f>
        <v>0</v>
      </c>
      <c r="F542" s="18">
        <f t="shared" si="582"/>
        <v>0</v>
      </c>
      <c r="G542" s="18">
        <f t="shared" si="582"/>
        <v>6904.7</v>
      </c>
      <c r="H542" s="16">
        <f t="shared" si="570"/>
        <v>6886</v>
      </c>
      <c r="I542" s="18">
        <f t="shared" ref="I542:K542" si="583">SUM(I543:I544)</f>
        <v>0</v>
      </c>
      <c r="J542" s="18">
        <f t="shared" si="583"/>
        <v>0</v>
      </c>
      <c r="K542" s="18">
        <f t="shared" si="583"/>
        <v>6886</v>
      </c>
      <c r="L542" s="16">
        <f t="shared" si="571"/>
        <v>0</v>
      </c>
      <c r="M542" s="18">
        <f t="shared" ref="M542:O542" si="584">SUM(M543:M544)</f>
        <v>0</v>
      </c>
      <c r="N542" s="18">
        <f t="shared" si="584"/>
        <v>0</v>
      </c>
      <c r="O542" s="18">
        <f t="shared" si="584"/>
        <v>0</v>
      </c>
      <c r="P542" s="16">
        <f t="shared" si="572"/>
        <v>6886</v>
      </c>
      <c r="Q542" s="18">
        <f t="shared" ref="Q542:S542" si="585">SUM(Q543:Q544)</f>
        <v>0</v>
      </c>
      <c r="R542" s="18">
        <f t="shared" si="585"/>
        <v>0</v>
      </c>
      <c r="S542" s="18">
        <f t="shared" si="585"/>
        <v>6886</v>
      </c>
      <c r="T542" s="16">
        <f t="shared" si="573"/>
        <v>0</v>
      </c>
      <c r="U542" s="18">
        <f t="shared" ref="U542:W542" si="586">SUM(U543:U544)</f>
        <v>0</v>
      </c>
      <c r="V542" s="18">
        <f t="shared" si="586"/>
        <v>0</v>
      </c>
      <c r="W542" s="18">
        <f t="shared" si="586"/>
        <v>0</v>
      </c>
      <c r="X542" s="16">
        <f t="shared" si="574"/>
        <v>0</v>
      </c>
      <c r="Y542" s="18">
        <f t="shared" ref="Y542:AA542" si="587">SUM(Y543:Y544)</f>
        <v>0</v>
      </c>
      <c r="Z542" s="18">
        <f t="shared" si="587"/>
        <v>0</v>
      </c>
      <c r="AA542" s="18">
        <f t="shared" si="587"/>
        <v>0</v>
      </c>
      <c r="AB542" s="62"/>
      <c r="AC542" s="81"/>
      <c r="AD542" s="81"/>
    </row>
    <row r="543" spans="1:30" s="22" customFormat="1" ht="63" hidden="1" outlineLevel="1" x14ac:dyDescent="0.25">
      <c r="A543" s="45" t="s">
        <v>343</v>
      </c>
      <c r="B543" s="25" t="s">
        <v>336</v>
      </c>
      <c r="C543" s="40" t="s">
        <v>158</v>
      </c>
      <c r="D543" s="16">
        <f t="shared" si="575"/>
        <v>6000</v>
      </c>
      <c r="E543" s="18"/>
      <c r="F543" s="18"/>
      <c r="G543" s="18">
        <v>6000</v>
      </c>
      <c r="H543" s="16">
        <f t="shared" si="570"/>
        <v>5950.7</v>
      </c>
      <c r="I543" s="18"/>
      <c r="J543" s="18"/>
      <c r="K543" s="18">
        <v>5950.7</v>
      </c>
      <c r="L543" s="16">
        <f t="shared" si="571"/>
        <v>0</v>
      </c>
      <c r="M543" s="18"/>
      <c r="N543" s="18"/>
      <c r="O543" s="18"/>
      <c r="P543" s="16">
        <f t="shared" si="572"/>
        <v>5950.7</v>
      </c>
      <c r="Q543" s="18"/>
      <c r="R543" s="18"/>
      <c r="S543" s="18">
        <v>5950.7</v>
      </c>
      <c r="T543" s="16">
        <f t="shared" si="573"/>
        <v>0</v>
      </c>
      <c r="U543" s="18"/>
      <c r="V543" s="18"/>
      <c r="W543" s="18"/>
      <c r="X543" s="16">
        <f t="shared" si="574"/>
        <v>0</v>
      </c>
      <c r="Y543" s="18"/>
      <c r="Z543" s="18"/>
      <c r="AA543" s="18"/>
      <c r="AB543" s="62"/>
      <c r="AC543" s="81"/>
      <c r="AD543" s="81"/>
    </row>
    <row r="544" spans="1:30" s="22" customFormat="1" ht="63" hidden="1" outlineLevel="1" x14ac:dyDescent="0.25">
      <c r="A544" s="45" t="s">
        <v>344</v>
      </c>
      <c r="B544" s="25" t="s">
        <v>338</v>
      </c>
      <c r="C544" s="40" t="s">
        <v>158</v>
      </c>
      <c r="D544" s="16">
        <f t="shared" si="575"/>
        <v>904.7</v>
      </c>
      <c r="E544" s="18"/>
      <c r="F544" s="18"/>
      <c r="G544" s="18">
        <v>904.7</v>
      </c>
      <c r="H544" s="16">
        <f t="shared" si="570"/>
        <v>935.3</v>
      </c>
      <c r="I544" s="18"/>
      <c r="J544" s="18"/>
      <c r="K544" s="18">
        <v>935.3</v>
      </c>
      <c r="L544" s="16">
        <f t="shared" si="571"/>
        <v>0</v>
      </c>
      <c r="M544" s="18"/>
      <c r="N544" s="18"/>
      <c r="O544" s="18"/>
      <c r="P544" s="16">
        <f t="shared" si="572"/>
        <v>935.3</v>
      </c>
      <c r="Q544" s="18"/>
      <c r="R544" s="18"/>
      <c r="S544" s="18">
        <v>935.3</v>
      </c>
      <c r="T544" s="16">
        <f t="shared" si="573"/>
        <v>0</v>
      </c>
      <c r="U544" s="18"/>
      <c r="V544" s="18"/>
      <c r="W544" s="18"/>
      <c r="X544" s="16">
        <f t="shared" si="574"/>
        <v>0</v>
      </c>
      <c r="Y544" s="18"/>
      <c r="Z544" s="18"/>
      <c r="AA544" s="18"/>
      <c r="AB544" s="62"/>
      <c r="AC544" s="81"/>
      <c r="AD544" s="81"/>
    </row>
    <row r="545" spans="1:30" s="22" customFormat="1" hidden="1" outlineLevel="1" x14ac:dyDescent="0.25">
      <c r="A545" s="45" t="s">
        <v>345</v>
      </c>
      <c r="B545" s="25" t="s">
        <v>491</v>
      </c>
      <c r="C545" s="40"/>
      <c r="D545" s="16">
        <f t="shared" ref="D545:D548" si="588">SUM(E545:G545)</f>
        <v>64127</v>
      </c>
      <c r="E545" s="18">
        <f>SUM(E546:E548)</f>
        <v>0</v>
      </c>
      <c r="F545" s="18">
        <f>SUM(F546:F548)</f>
        <v>0</v>
      </c>
      <c r="G545" s="18">
        <f>SUM(G546:G548)</f>
        <v>64127</v>
      </c>
      <c r="H545" s="16">
        <f t="shared" si="570"/>
        <v>64127</v>
      </c>
      <c r="I545" s="18">
        <f>SUM(I546:I548)</f>
        <v>0</v>
      </c>
      <c r="J545" s="18">
        <f>SUM(J546:J548)</f>
        <v>0</v>
      </c>
      <c r="K545" s="18">
        <f>SUM(K546:K548)</f>
        <v>64127</v>
      </c>
      <c r="L545" s="16">
        <f t="shared" si="571"/>
        <v>0</v>
      </c>
      <c r="M545" s="18">
        <f>SUM(M546:M548)</f>
        <v>0</v>
      </c>
      <c r="N545" s="18">
        <f>SUM(N546:N548)</f>
        <v>0</v>
      </c>
      <c r="O545" s="18">
        <f>SUM(O546:O548)</f>
        <v>0</v>
      </c>
      <c r="P545" s="16">
        <f t="shared" si="572"/>
        <v>64127</v>
      </c>
      <c r="Q545" s="18">
        <f>SUM(Q546:Q548)</f>
        <v>0</v>
      </c>
      <c r="R545" s="18">
        <f>SUM(R546:R548)</f>
        <v>0</v>
      </c>
      <c r="S545" s="18">
        <f>SUM(S546:S548)</f>
        <v>64127</v>
      </c>
      <c r="T545" s="16">
        <f t="shared" si="573"/>
        <v>0</v>
      </c>
      <c r="U545" s="18">
        <f>SUM(U546:U548)</f>
        <v>0</v>
      </c>
      <c r="V545" s="18">
        <f>SUM(V546:V548)</f>
        <v>0</v>
      </c>
      <c r="W545" s="18">
        <f>SUM(W546:W548)</f>
        <v>0</v>
      </c>
      <c r="X545" s="16">
        <f t="shared" si="574"/>
        <v>0</v>
      </c>
      <c r="Y545" s="18">
        <f>SUM(Y546:Y548)</f>
        <v>0</v>
      </c>
      <c r="Z545" s="18">
        <f>SUM(Z546:Z548)</f>
        <v>0</v>
      </c>
      <c r="AA545" s="18">
        <f>SUM(AA546:AA548)</f>
        <v>0</v>
      </c>
      <c r="AB545" s="62"/>
      <c r="AC545" s="81"/>
      <c r="AD545" s="81"/>
    </row>
    <row r="546" spans="1:30" s="22" customFormat="1" hidden="1" outlineLevel="1" x14ac:dyDescent="0.25">
      <c r="A546" s="45" t="s">
        <v>346</v>
      </c>
      <c r="B546" s="25" t="s">
        <v>336</v>
      </c>
      <c r="C546" s="40" t="s">
        <v>72</v>
      </c>
      <c r="D546" s="16">
        <f t="shared" si="588"/>
        <v>50372.5</v>
      </c>
      <c r="E546" s="18"/>
      <c r="F546" s="18"/>
      <c r="G546" s="18">
        <v>50372.5</v>
      </c>
      <c r="H546" s="16">
        <f t="shared" si="570"/>
        <v>50372.5</v>
      </c>
      <c r="I546" s="18"/>
      <c r="J546" s="18"/>
      <c r="K546" s="18">
        <v>50372.5</v>
      </c>
      <c r="L546" s="16">
        <f t="shared" si="571"/>
        <v>0</v>
      </c>
      <c r="M546" s="18"/>
      <c r="N546" s="18"/>
      <c r="O546" s="18"/>
      <c r="P546" s="16">
        <f t="shared" si="572"/>
        <v>50372.5</v>
      </c>
      <c r="Q546" s="18"/>
      <c r="R546" s="18"/>
      <c r="S546" s="18">
        <v>50372.5</v>
      </c>
      <c r="T546" s="16">
        <f t="shared" si="573"/>
        <v>0</v>
      </c>
      <c r="U546" s="18"/>
      <c r="V546" s="18"/>
      <c r="W546" s="18"/>
      <c r="X546" s="16">
        <f t="shared" si="574"/>
        <v>0</v>
      </c>
      <c r="Y546" s="18"/>
      <c r="Z546" s="18"/>
      <c r="AA546" s="18"/>
      <c r="AB546" s="62"/>
      <c r="AC546" s="81"/>
      <c r="AD546" s="81"/>
    </row>
    <row r="547" spans="1:30" s="22" customFormat="1" hidden="1" outlineLevel="1" x14ac:dyDescent="0.25">
      <c r="A547" s="45" t="s">
        <v>347</v>
      </c>
      <c r="B547" s="25" t="s">
        <v>338</v>
      </c>
      <c r="C547" s="40" t="s">
        <v>72</v>
      </c>
      <c r="D547" s="16">
        <f t="shared" si="588"/>
        <v>11827.2</v>
      </c>
      <c r="E547" s="18"/>
      <c r="F547" s="18"/>
      <c r="G547" s="18">
        <v>11827.2</v>
      </c>
      <c r="H547" s="16">
        <f t="shared" si="570"/>
        <v>11827.2</v>
      </c>
      <c r="I547" s="18"/>
      <c r="J547" s="18"/>
      <c r="K547" s="18">
        <v>11827.2</v>
      </c>
      <c r="L547" s="16">
        <f t="shared" si="571"/>
        <v>0</v>
      </c>
      <c r="M547" s="18"/>
      <c r="N547" s="18"/>
      <c r="O547" s="18"/>
      <c r="P547" s="16">
        <f t="shared" si="572"/>
        <v>11827.2</v>
      </c>
      <c r="Q547" s="18"/>
      <c r="R547" s="18"/>
      <c r="S547" s="18">
        <v>11827.2</v>
      </c>
      <c r="T547" s="16">
        <f t="shared" si="573"/>
        <v>0</v>
      </c>
      <c r="U547" s="18"/>
      <c r="V547" s="18"/>
      <c r="W547" s="18"/>
      <c r="X547" s="16">
        <f t="shared" si="574"/>
        <v>0</v>
      </c>
      <c r="Y547" s="18"/>
      <c r="Z547" s="18"/>
      <c r="AA547" s="18"/>
      <c r="AB547" s="62"/>
      <c r="AC547" s="81"/>
      <c r="AD547" s="81"/>
    </row>
    <row r="548" spans="1:30" s="22" customFormat="1" hidden="1" outlineLevel="1" x14ac:dyDescent="0.25">
      <c r="A548" s="45" t="s">
        <v>348</v>
      </c>
      <c r="B548" s="25" t="s">
        <v>334</v>
      </c>
      <c r="C548" s="40" t="s">
        <v>72</v>
      </c>
      <c r="D548" s="16">
        <f t="shared" si="588"/>
        <v>1927.3</v>
      </c>
      <c r="E548" s="18"/>
      <c r="F548" s="18"/>
      <c r="G548" s="18">
        <v>1927.3</v>
      </c>
      <c r="H548" s="16">
        <f t="shared" si="570"/>
        <v>1927.3</v>
      </c>
      <c r="I548" s="18"/>
      <c r="J548" s="18"/>
      <c r="K548" s="18">
        <v>1927.3</v>
      </c>
      <c r="L548" s="16">
        <f t="shared" si="571"/>
        <v>0</v>
      </c>
      <c r="M548" s="18"/>
      <c r="N548" s="18"/>
      <c r="O548" s="18"/>
      <c r="P548" s="16">
        <f t="shared" si="572"/>
        <v>1927.3</v>
      </c>
      <c r="Q548" s="18"/>
      <c r="R548" s="18"/>
      <c r="S548" s="18">
        <v>1927.3</v>
      </c>
      <c r="T548" s="16">
        <f t="shared" si="573"/>
        <v>0</v>
      </c>
      <c r="U548" s="18"/>
      <c r="V548" s="18"/>
      <c r="W548" s="18"/>
      <c r="X548" s="16">
        <f t="shared" si="574"/>
        <v>0</v>
      </c>
      <c r="Y548" s="18"/>
      <c r="Z548" s="18"/>
      <c r="AA548" s="18"/>
      <c r="AB548" s="62"/>
      <c r="AC548" s="81"/>
      <c r="AD548" s="81"/>
    </row>
    <row r="549" spans="1:30" s="22" customFormat="1" ht="31.5" hidden="1" outlineLevel="1" x14ac:dyDescent="0.25">
      <c r="A549" s="48"/>
      <c r="B549" s="33" t="s">
        <v>349</v>
      </c>
      <c r="C549" s="70"/>
      <c r="D549" s="8">
        <f t="shared" si="575"/>
        <v>3758.7</v>
      </c>
      <c r="E549" s="11">
        <f>E550+E554+E557</f>
        <v>0</v>
      </c>
      <c r="F549" s="11">
        <f>F550+F554+F557</f>
        <v>0</v>
      </c>
      <c r="G549" s="11">
        <f>G550+G554+G557</f>
        <v>3758.7</v>
      </c>
      <c r="H549" s="8">
        <f t="shared" si="570"/>
        <v>0</v>
      </c>
      <c r="I549" s="11">
        <f>I550+I554+I557</f>
        <v>0</v>
      </c>
      <c r="J549" s="11">
        <f>J550+J554+J557</f>
        <v>0</v>
      </c>
      <c r="K549" s="11">
        <f>K550+K554+K557</f>
        <v>0</v>
      </c>
      <c r="L549" s="8">
        <f t="shared" si="571"/>
        <v>0</v>
      </c>
      <c r="M549" s="11">
        <f>M550+M554+M557</f>
        <v>0</v>
      </c>
      <c r="N549" s="11">
        <f>N550+N554+N557</f>
        <v>0</v>
      </c>
      <c r="O549" s="11">
        <f>O550+O554+O557</f>
        <v>0</v>
      </c>
      <c r="P549" s="8">
        <f t="shared" si="572"/>
        <v>0</v>
      </c>
      <c r="Q549" s="11">
        <f>Q550+Q554+Q557</f>
        <v>0</v>
      </c>
      <c r="R549" s="11">
        <f>R550+R554+R557</f>
        <v>0</v>
      </c>
      <c r="S549" s="11">
        <f>S550+S554+S557</f>
        <v>0</v>
      </c>
      <c r="T549" s="8">
        <f t="shared" si="573"/>
        <v>0</v>
      </c>
      <c r="U549" s="11">
        <f>U550+U554+U557</f>
        <v>0</v>
      </c>
      <c r="V549" s="11">
        <f>V550+V554+V557</f>
        <v>0</v>
      </c>
      <c r="W549" s="11">
        <f>W550+W554+W557</f>
        <v>0</v>
      </c>
      <c r="X549" s="8">
        <f t="shared" si="574"/>
        <v>0</v>
      </c>
      <c r="Y549" s="11">
        <f>Y550+Y554+Y557</f>
        <v>0</v>
      </c>
      <c r="Z549" s="11">
        <f>Z550+Z554+Z557</f>
        <v>0</v>
      </c>
      <c r="AA549" s="11">
        <f>AA550+AA554+AA557</f>
        <v>0</v>
      </c>
      <c r="AB549" s="62"/>
      <c r="AC549" s="81"/>
      <c r="AD549" s="81"/>
    </row>
    <row r="550" spans="1:30" s="22" customFormat="1" ht="47.25" hidden="1" outlineLevel="1" x14ac:dyDescent="0.25">
      <c r="A550" s="45" t="s">
        <v>82</v>
      </c>
      <c r="B550" s="25" t="s">
        <v>487</v>
      </c>
      <c r="C550" s="73"/>
      <c r="D550" s="16">
        <f t="shared" ref="D550:D553" si="589">SUM(E550:G550)</f>
        <v>3758.7</v>
      </c>
      <c r="E550" s="18">
        <f>SUM(E551:E553)</f>
        <v>0</v>
      </c>
      <c r="F550" s="18">
        <f>SUM(F551:F553)</f>
        <v>0</v>
      </c>
      <c r="G550" s="18">
        <f>SUM(G551:G553)</f>
        <v>3758.7</v>
      </c>
      <c r="H550" s="16">
        <f t="shared" ref="H550:H559" si="590">SUM(I550:K550)</f>
        <v>0</v>
      </c>
      <c r="I550" s="18">
        <f>SUM(I551:I553)</f>
        <v>0</v>
      </c>
      <c r="J550" s="18">
        <f>SUM(J551:J553)</f>
        <v>0</v>
      </c>
      <c r="K550" s="18">
        <f>SUM(K551:K553)</f>
        <v>0</v>
      </c>
      <c r="L550" s="16">
        <f t="shared" ref="L550:L559" si="591">SUM(M550:O550)</f>
        <v>0</v>
      </c>
      <c r="M550" s="18">
        <f>SUM(M551:M553)</f>
        <v>0</v>
      </c>
      <c r="N550" s="18">
        <f>SUM(N551:N553)</f>
        <v>0</v>
      </c>
      <c r="O550" s="18">
        <f>SUM(O551:O553)</f>
        <v>0</v>
      </c>
      <c r="P550" s="16">
        <f t="shared" ref="P550:P559" si="592">SUM(Q550:S550)</f>
        <v>0</v>
      </c>
      <c r="Q550" s="18">
        <f>SUM(Q551:Q553)</f>
        <v>0</v>
      </c>
      <c r="R550" s="18">
        <f>SUM(R551:R553)</f>
        <v>0</v>
      </c>
      <c r="S550" s="18">
        <f>SUM(S551:S553)</f>
        <v>0</v>
      </c>
      <c r="T550" s="16">
        <f t="shared" ref="T550:T559" si="593">SUM(U550:W550)</f>
        <v>0</v>
      </c>
      <c r="U550" s="18">
        <f>SUM(U551:U553)</f>
        <v>0</v>
      </c>
      <c r="V550" s="18">
        <f>SUM(V551:V553)</f>
        <v>0</v>
      </c>
      <c r="W550" s="18">
        <f>SUM(W551:W553)</f>
        <v>0</v>
      </c>
      <c r="X550" s="16">
        <f t="shared" ref="X550:X559" si="594">SUM(Y550:AA550)</f>
        <v>0</v>
      </c>
      <c r="Y550" s="18">
        <f>SUM(Y551:Y553)</f>
        <v>0</v>
      </c>
      <c r="Z550" s="18">
        <f>SUM(Z551:Z553)</f>
        <v>0</v>
      </c>
      <c r="AA550" s="18">
        <f>SUM(AA551:AA553)</f>
        <v>0</v>
      </c>
      <c r="AB550" s="62"/>
      <c r="AC550" s="81"/>
      <c r="AD550" s="81"/>
    </row>
    <row r="551" spans="1:30" s="22" customFormat="1" ht="31.5" hidden="1" outlineLevel="1" x14ac:dyDescent="0.25">
      <c r="A551" s="45" t="s">
        <v>708</v>
      </c>
      <c r="B551" s="25" t="s">
        <v>350</v>
      </c>
      <c r="C551" s="40" t="s">
        <v>351</v>
      </c>
      <c r="D551" s="16">
        <f t="shared" si="589"/>
        <v>3726.7</v>
      </c>
      <c r="E551" s="18"/>
      <c r="F551" s="18"/>
      <c r="G551" s="18">
        <v>3726.7</v>
      </c>
      <c r="H551" s="16">
        <f t="shared" si="590"/>
        <v>0</v>
      </c>
      <c r="I551" s="18"/>
      <c r="J551" s="18"/>
      <c r="K551" s="18">
        <v>0</v>
      </c>
      <c r="L551" s="16">
        <f t="shared" si="591"/>
        <v>0</v>
      </c>
      <c r="M551" s="18"/>
      <c r="N551" s="18"/>
      <c r="O551" s="18"/>
      <c r="P551" s="16">
        <f t="shared" si="592"/>
        <v>0</v>
      </c>
      <c r="Q551" s="18"/>
      <c r="R551" s="18"/>
      <c r="S551" s="18">
        <v>0</v>
      </c>
      <c r="T551" s="16">
        <f t="shared" si="593"/>
        <v>0</v>
      </c>
      <c r="U551" s="18"/>
      <c r="V551" s="18"/>
      <c r="W551" s="18"/>
      <c r="X551" s="16">
        <f t="shared" si="594"/>
        <v>0</v>
      </c>
      <c r="Y551" s="18"/>
      <c r="Z551" s="18"/>
      <c r="AA551" s="18"/>
      <c r="AB551" s="62"/>
      <c r="AC551" s="81"/>
      <c r="AD551" s="81"/>
    </row>
    <row r="552" spans="1:30" s="22" customFormat="1" ht="31.5" hidden="1" outlineLevel="1" x14ac:dyDescent="0.25">
      <c r="A552" s="45" t="s">
        <v>222</v>
      </c>
      <c r="B552" s="25" t="s">
        <v>352</v>
      </c>
      <c r="C552" s="40" t="s">
        <v>351</v>
      </c>
      <c r="D552" s="16">
        <f t="shared" si="589"/>
        <v>0</v>
      </c>
      <c r="E552" s="18"/>
      <c r="F552" s="18"/>
      <c r="G552" s="18"/>
      <c r="H552" s="16">
        <f t="shared" si="590"/>
        <v>0</v>
      </c>
      <c r="I552" s="18"/>
      <c r="J552" s="18"/>
      <c r="K552" s="18"/>
      <c r="L552" s="16">
        <f t="shared" si="591"/>
        <v>0</v>
      </c>
      <c r="M552" s="18"/>
      <c r="N552" s="18"/>
      <c r="O552" s="18"/>
      <c r="P552" s="16">
        <f t="shared" si="592"/>
        <v>0</v>
      </c>
      <c r="Q552" s="18"/>
      <c r="R552" s="18"/>
      <c r="S552" s="18"/>
      <c r="T552" s="16">
        <f t="shared" si="593"/>
        <v>0</v>
      </c>
      <c r="U552" s="18"/>
      <c r="V552" s="18"/>
      <c r="W552" s="18"/>
      <c r="X552" s="16">
        <f t="shared" si="594"/>
        <v>0</v>
      </c>
      <c r="Y552" s="18"/>
      <c r="Z552" s="18"/>
      <c r="AA552" s="18"/>
      <c r="AB552" s="62"/>
      <c r="AC552" s="81"/>
      <c r="AD552" s="81"/>
    </row>
    <row r="553" spans="1:30" s="22" customFormat="1" ht="31.5" hidden="1" outlineLevel="1" x14ac:dyDescent="0.25">
      <c r="A553" s="45" t="s">
        <v>709</v>
      </c>
      <c r="B553" s="25" t="s">
        <v>353</v>
      </c>
      <c r="C553" s="40" t="s">
        <v>351</v>
      </c>
      <c r="D553" s="16">
        <f t="shared" si="589"/>
        <v>32</v>
      </c>
      <c r="E553" s="18"/>
      <c r="F553" s="18"/>
      <c r="G553" s="18">
        <v>32</v>
      </c>
      <c r="H553" s="16">
        <f t="shared" si="590"/>
        <v>0</v>
      </c>
      <c r="I553" s="18"/>
      <c r="J553" s="18"/>
      <c r="K553" s="18"/>
      <c r="L553" s="16">
        <f t="shared" si="591"/>
        <v>0</v>
      </c>
      <c r="M553" s="18"/>
      <c r="N553" s="18"/>
      <c r="O553" s="18"/>
      <c r="P553" s="16">
        <f t="shared" si="592"/>
        <v>0</v>
      </c>
      <c r="Q553" s="18"/>
      <c r="R553" s="18"/>
      <c r="S553" s="18"/>
      <c r="T553" s="16">
        <f t="shared" si="593"/>
        <v>0</v>
      </c>
      <c r="U553" s="18"/>
      <c r="V553" s="18"/>
      <c r="W553" s="18"/>
      <c r="X553" s="16">
        <f t="shared" si="594"/>
        <v>0</v>
      </c>
      <c r="Y553" s="18"/>
      <c r="Z553" s="18"/>
      <c r="AA553" s="18"/>
      <c r="AB553" s="62"/>
      <c r="AC553" s="81"/>
      <c r="AD553" s="81"/>
    </row>
    <row r="554" spans="1:30" s="22" customFormat="1" ht="31.5" hidden="1" outlineLevel="1" x14ac:dyDescent="0.25">
      <c r="A554" s="45" t="s">
        <v>84</v>
      </c>
      <c r="B554" s="25" t="s">
        <v>486</v>
      </c>
      <c r="C554" s="73"/>
      <c r="D554" s="16">
        <f t="shared" si="575"/>
        <v>0</v>
      </c>
      <c r="E554" s="18">
        <f t="shared" ref="E554:G554" si="595">SUM(E555:E556)</f>
        <v>0</v>
      </c>
      <c r="F554" s="18">
        <f t="shared" si="595"/>
        <v>0</v>
      </c>
      <c r="G554" s="18">
        <f t="shared" si="595"/>
        <v>0</v>
      </c>
      <c r="H554" s="16">
        <f t="shared" si="590"/>
        <v>0</v>
      </c>
      <c r="I554" s="18">
        <f t="shared" ref="I554:K554" si="596">SUM(I555:I556)</f>
        <v>0</v>
      </c>
      <c r="J554" s="18">
        <f t="shared" si="596"/>
        <v>0</v>
      </c>
      <c r="K554" s="18">
        <f t="shared" si="596"/>
        <v>0</v>
      </c>
      <c r="L554" s="16">
        <f t="shared" si="591"/>
        <v>0</v>
      </c>
      <c r="M554" s="18">
        <f t="shared" ref="M554:O554" si="597">SUM(M555:M556)</f>
        <v>0</v>
      </c>
      <c r="N554" s="18">
        <f t="shared" si="597"/>
        <v>0</v>
      </c>
      <c r="O554" s="18">
        <f t="shared" si="597"/>
        <v>0</v>
      </c>
      <c r="P554" s="16">
        <f t="shared" si="592"/>
        <v>0</v>
      </c>
      <c r="Q554" s="18">
        <f t="shared" ref="Q554:S554" si="598">SUM(Q555:Q556)</f>
        <v>0</v>
      </c>
      <c r="R554" s="18">
        <f t="shared" si="598"/>
        <v>0</v>
      </c>
      <c r="S554" s="18">
        <f t="shared" si="598"/>
        <v>0</v>
      </c>
      <c r="T554" s="16">
        <f t="shared" si="593"/>
        <v>0</v>
      </c>
      <c r="U554" s="18">
        <f t="shared" ref="U554:W554" si="599">SUM(U555:U556)</f>
        <v>0</v>
      </c>
      <c r="V554" s="18">
        <f t="shared" si="599"/>
        <v>0</v>
      </c>
      <c r="W554" s="18">
        <f t="shared" si="599"/>
        <v>0</v>
      </c>
      <c r="X554" s="16">
        <f t="shared" si="594"/>
        <v>0</v>
      </c>
      <c r="Y554" s="18">
        <f t="shared" ref="Y554:AA554" si="600">SUM(Y555:Y556)</f>
        <v>0</v>
      </c>
      <c r="Z554" s="18">
        <f t="shared" si="600"/>
        <v>0</v>
      </c>
      <c r="AA554" s="18">
        <f t="shared" si="600"/>
        <v>0</v>
      </c>
      <c r="AB554" s="62"/>
      <c r="AC554" s="81"/>
      <c r="AD554" s="81"/>
    </row>
    <row r="555" spans="1:30" s="22" customFormat="1" ht="63" hidden="1" outlineLevel="1" x14ac:dyDescent="0.25">
      <c r="A555" s="45" t="s">
        <v>710</v>
      </c>
      <c r="B555" s="25" t="s">
        <v>711</v>
      </c>
      <c r="C555" s="40" t="s">
        <v>158</v>
      </c>
      <c r="D555" s="16">
        <f t="shared" ref="D555" si="601">SUM(E555:G555)</f>
        <v>0</v>
      </c>
      <c r="E555" s="18"/>
      <c r="F555" s="18"/>
      <c r="G555" s="18"/>
      <c r="H555" s="16">
        <f t="shared" si="590"/>
        <v>0</v>
      </c>
      <c r="I555" s="18"/>
      <c r="J555" s="18"/>
      <c r="K555" s="18"/>
      <c r="L555" s="16">
        <f t="shared" si="591"/>
        <v>0</v>
      </c>
      <c r="M555" s="18"/>
      <c r="N555" s="18"/>
      <c r="O555" s="18"/>
      <c r="P555" s="16">
        <f t="shared" si="592"/>
        <v>0</v>
      </c>
      <c r="Q555" s="18"/>
      <c r="R555" s="18"/>
      <c r="S555" s="18"/>
      <c r="T555" s="16">
        <f t="shared" si="593"/>
        <v>0</v>
      </c>
      <c r="U555" s="18"/>
      <c r="V555" s="18"/>
      <c r="W555" s="18"/>
      <c r="X555" s="16">
        <f t="shared" si="594"/>
        <v>0</v>
      </c>
      <c r="Y555" s="18"/>
      <c r="Z555" s="18"/>
      <c r="AA555" s="18"/>
      <c r="AB555" s="62"/>
      <c r="AC555" s="81"/>
      <c r="AD555" s="81"/>
    </row>
    <row r="556" spans="1:30" s="22" customFormat="1" ht="63" hidden="1" outlineLevel="1" x14ac:dyDescent="0.25">
      <c r="A556" s="45" t="s">
        <v>712</v>
      </c>
      <c r="B556" s="25" t="s">
        <v>713</v>
      </c>
      <c r="C556" s="40" t="s">
        <v>158</v>
      </c>
      <c r="D556" s="16">
        <f t="shared" si="575"/>
        <v>0</v>
      </c>
      <c r="E556" s="18"/>
      <c r="F556" s="18"/>
      <c r="G556" s="18"/>
      <c r="H556" s="16">
        <f t="shared" si="590"/>
        <v>0</v>
      </c>
      <c r="I556" s="18"/>
      <c r="J556" s="18"/>
      <c r="K556" s="18"/>
      <c r="L556" s="16">
        <f t="shared" si="591"/>
        <v>0</v>
      </c>
      <c r="M556" s="18"/>
      <c r="N556" s="18"/>
      <c r="O556" s="18"/>
      <c r="P556" s="16">
        <f t="shared" si="592"/>
        <v>0</v>
      </c>
      <c r="Q556" s="18"/>
      <c r="R556" s="18"/>
      <c r="S556" s="18"/>
      <c r="T556" s="16">
        <f t="shared" si="593"/>
        <v>0</v>
      </c>
      <c r="U556" s="18"/>
      <c r="V556" s="18"/>
      <c r="W556" s="18"/>
      <c r="X556" s="16">
        <f t="shared" si="594"/>
        <v>0</v>
      </c>
      <c r="Y556" s="18"/>
      <c r="Z556" s="18"/>
      <c r="AA556" s="18"/>
      <c r="AB556" s="62"/>
      <c r="AC556" s="81"/>
      <c r="AD556" s="81"/>
    </row>
    <row r="557" spans="1:30" s="22" customFormat="1" ht="63" hidden="1" outlineLevel="1" x14ac:dyDescent="0.25">
      <c r="A557" s="45" t="s">
        <v>726</v>
      </c>
      <c r="B557" s="25" t="s">
        <v>714</v>
      </c>
      <c r="C557" s="40"/>
      <c r="D557" s="16">
        <f t="shared" ref="D557:D559" si="602">SUM(E557:G557)</f>
        <v>0</v>
      </c>
      <c r="E557" s="18">
        <f t="shared" ref="E557:G557" si="603">SUM(E558:E559)</f>
        <v>0</v>
      </c>
      <c r="F557" s="18">
        <f t="shared" si="603"/>
        <v>0</v>
      </c>
      <c r="G557" s="18">
        <f t="shared" si="603"/>
        <v>0</v>
      </c>
      <c r="H557" s="16">
        <f t="shared" si="590"/>
        <v>0</v>
      </c>
      <c r="I557" s="18">
        <f t="shared" ref="I557:K557" si="604">SUM(I558:I559)</f>
        <v>0</v>
      </c>
      <c r="J557" s="18">
        <f t="shared" si="604"/>
        <v>0</v>
      </c>
      <c r="K557" s="18">
        <f t="shared" si="604"/>
        <v>0</v>
      </c>
      <c r="L557" s="16">
        <f t="shared" si="591"/>
        <v>0</v>
      </c>
      <c r="M557" s="18">
        <f t="shared" ref="M557:O557" si="605">SUM(M558:M559)</f>
        <v>0</v>
      </c>
      <c r="N557" s="18">
        <f t="shared" si="605"/>
        <v>0</v>
      </c>
      <c r="O557" s="18">
        <f t="shared" si="605"/>
        <v>0</v>
      </c>
      <c r="P557" s="16">
        <f t="shared" si="592"/>
        <v>0</v>
      </c>
      <c r="Q557" s="18">
        <f t="shared" ref="Q557:S557" si="606">SUM(Q558:Q559)</f>
        <v>0</v>
      </c>
      <c r="R557" s="18">
        <f t="shared" si="606"/>
        <v>0</v>
      </c>
      <c r="S557" s="18">
        <f t="shared" si="606"/>
        <v>0</v>
      </c>
      <c r="T557" s="16">
        <f t="shared" si="593"/>
        <v>0</v>
      </c>
      <c r="U557" s="18">
        <f t="shared" ref="U557:W557" si="607">SUM(U558:U559)</f>
        <v>0</v>
      </c>
      <c r="V557" s="18">
        <f t="shared" si="607"/>
        <v>0</v>
      </c>
      <c r="W557" s="18">
        <f t="shared" si="607"/>
        <v>0</v>
      </c>
      <c r="X557" s="16">
        <f t="shared" si="594"/>
        <v>0</v>
      </c>
      <c r="Y557" s="18">
        <f t="shared" ref="Y557:AA557" si="608">SUM(Y558:Y559)</f>
        <v>0</v>
      </c>
      <c r="Z557" s="18">
        <f t="shared" si="608"/>
        <v>0</v>
      </c>
      <c r="AA557" s="18">
        <f t="shared" si="608"/>
        <v>0</v>
      </c>
      <c r="AB557" s="62"/>
      <c r="AC557" s="81"/>
      <c r="AD557" s="81"/>
    </row>
    <row r="558" spans="1:30" s="22" customFormat="1" ht="63" hidden="1" outlineLevel="1" x14ac:dyDescent="0.25">
      <c r="A558" s="45" t="s">
        <v>715</v>
      </c>
      <c r="B558" s="25" t="s">
        <v>716</v>
      </c>
      <c r="C558" s="40" t="s">
        <v>158</v>
      </c>
      <c r="D558" s="16">
        <f t="shared" si="602"/>
        <v>0</v>
      </c>
      <c r="E558" s="18"/>
      <c r="F558" s="18"/>
      <c r="G558" s="18"/>
      <c r="H558" s="16">
        <f t="shared" si="590"/>
        <v>0</v>
      </c>
      <c r="I558" s="18"/>
      <c r="J558" s="18"/>
      <c r="K558" s="18"/>
      <c r="L558" s="16">
        <f t="shared" si="591"/>
        <v>0</v>
      </c>
      <c r="M558" s="18"/>
      <c r="N558" s="18"/>
      <c r="O558" s="18"/>
      <c r="P558" s="16">
        <f t="shared" si="592"/>
        <v>0</v>
      </c>
      <c r="Q558" s="18"/>
      <c r="R558" s="18"/>
      <c r="S558" s="18"/>
      <c r="T558" s="16">
        <f t="shared" si="593"/>
        <v>0</v>
      </c>
      <c r="U558" s="18"/>
      <c r="V558" s="18"/>
      <c r="W558" s="18"/>
      <c r="X558" s="16">
        <f t="shared" si="594"/>
        <v>0</v>
      </c>
      <c r="Y558" s="18"/>
      <c r="Z558" s="18"/>
      <c r="AA558" s="18"/>
      <c r="AB558" s="62"/>
      <c r="AC558" s="81"/>
      <c r="AD558" s="81"/>
    </row>
    <row r="559" spans="1:30" s="22" customFormat="1" ht="63" hidden="1" outlineLevel="1" x14ac:dyDescent="0.25">
      <c r="A559" s="45" t="s">
        <v>717</v>
      </c>
      <c r="B559" s="25" t="s">
        <v>718</v>
      </c>
      <c r="C559" s="40" t="s">
        <v>158</v>
      </c>
      <c r="D559" s="16">
        <f t="shared" si="602"/>
        <v>0</v>
      </c>
      <c r="E559" s="18"/>
      <c r="F559" s="18"/>
      <c r="G559" s="18"/>
      <c r="H559" s="16">
        <f t="shared" si="590"/>
        <v>0</v>
      </c>
      <c r="I559" s="18"/>
      <c r="J559" s="18"/>
      <c r="K559" s="18"/>
      <c r="L559" s="16">
        <f t="shared" si="591"/>
        <v>0</v>
      </c>
      <c r="M559" s="18"/>
      <c r="N559" s="18"/>
      <c r="O559" s="18"/>
      <c r="P559" s="16">
        <f t="shared" si="592"/>
        <v>0</v>
      </c>
      <c r="Q559" s="18"/>
      <c r="R559" s="18"/>
      <c r="S559" s="18"/>
      <c r="T559" s="16">
        <f t="shared" si="593"/>
        <v>0</v>
      </c>
      <c r="U559" s="18"/>
      <c r="V559" s="18"/>
      <c r="W559" s="18"/>
      <c r="X559" s="16">
        <f t="shared" si="594"/>
        <v>0</v>
      </c>
      <c r="Y559" s="18"/>
      <c r="Z559" s="18"/>
      <c r="AA559" s="18"/>
      <c r="AB559" s="62"/>
      <c r="AC559" s="81"/>
      <c r="AD559" s="81"/>
    </row>
    <row r="560" spans="1:30" s="22" customFormat="1" ht="63" hidden="1" outlineLevel="1" x14ac:dyDescent="0.25">
      <c r="A560" s="48"/>
      <c r="B560" s="33" t="s">
        <v>354</v>
      </c>
      <c r="C560" s="70"/>
      <c r="D560" s="16">
        <f t="shared" si="575"/>
        <v>2129776.2399999998</v>
      </c>
      <c r="E560" s="17">
        <f>E561+E567+E568+E572+E577+E578+E579+E580</f>
        <v>43984.6</v>
      </c>
      <c r="F560" s="17">
        <f>F561+F567+F568+F572+F577+F578+F579+F580</f>
        <v>1455607.4999999998</v>
      </c>
      <c r="G560" s="17">
        <f>G561+G567+G568+G572+G577+G578+G579+G580</f>
        <v>630184.14</v>
      </c>
      <c r="H560" s="16">
        <f t="shared" ref="H560:H563" si="609">SUM(I560:K560)</f>
        <v>2128201.4999999995</v>
      </c>
      <c r="I560" s="17">
        <f>I561+I567+I568+I572+I577+I578+I579+I580</f>
        <v>43059.9</v>
      </c>
      <c r="J560" s="17">
        <f>J561+J567+J568+J572+J577+J578+J579+J580</f>
        <v>1454678.4999999998</v>
      </c>
      <c r="K560" s="17">
        <f>K561+K567+K568+K572+K577+K578+K579+K580</f>
        <v>630463.1</v>
      </c>
      <c r="L560" s="16">
        <f t="shared" ref="L560:L563" si="610">SUM(M560:O560)</f>
        <v>0</v>
      </c>
      <c r="M560" s="17">
        <f>M561+M567+M568+M572+M577+M578+M579+M580</f>
        <v>0</v>
      </c>
      <c r="N560" s="17">
        <f>N561+N567+N568+N572+N577+N578+N579+N580</f>
        <v>0</v>
      </c>
      <c r="O560" s="17">
        <f>O561+O567+O568+O572+O577+O578+O579+O580</f>
        <v>0</v>
      </c>
      <c r="P560" s="16">
        <f t="shared" ref="P560:P563" si="611">SUM(Q560:S560)</f>
        <v>2128354</v>
      </c>
      <c r="Q560" s="17">
        <f>Q561+Q567+Q568+Q572+Q577+Q578+Q579+Q580</f>
        <v>42266.1</v>
      </c>
      <c r="R560" s="17">
        <f>R561+R567+R568+R572+R577+R578+R579+R580</f>
        <v>1455541.0999999999</v>
      </c>
      <c r="S560" s="17">
        <f>S561+S567+S568+S572+S577+S578+S579+S580</f>
        <v>630546.79999999993</v>
      </c>
      <c r="T560" s="16">
        <f t="shared" ref="T560:T563" si="612">SUM(U560:W560)</f>
        <v>0</v>
      </c>
      <c r="U560" s="17">
        <f>U561+U567+U568+U572+U577+U578+U579+U580</f>
        <v>0</v>
      </c>
      <c r="V560" s="17">
        <f>V561+V567+V568+V572+V577+V578+V579+V580</f>
        <v>0</v>
      </c>
      <c r="W560" s="17">
        <f>W561+W567+W568+W572+W577+W578+W579+W580</f>
        <v>0</v>
      </c>
      <c r="X560" s="16">
        <f t="shared" ref="X560:X563" si="613">SUM(Y560:AA560)</f>
        <v>0</v>
      </c>
      <c r="Y560" s="17">
        <f>Y561+Y567+Y568+Y572+Y577+Y578+Y579+Y580</f>
        <v>0</v>
      </c>
      <c r="Z560" s="17">
        <f>Z561+Z567+Z568+Z572+Z577+Z578+Z579+Z580</f>
        <v>0</v>
      </c>
      <c r="AA560" s="17">
        <f>AA561+AA567+AA568+AA572+AA577+AA578+AA579+AA580</f>
        <v>0</v>
      </c>
      <c r="AB560" s="62"/>
      <c r="AC560" s="81"/>
      <c r="AD560" s="81"/>
    </row>
    <row r="561" spans="1:30" s="22" customFormat="1" ht="63" hidden="1" outlineLevel="1" x14ac:dyDescent="0.25">
      <c r="A561" s="45" t="s">
        <v>16</v>
      </c>
      <c r="B561" s="25" t="s">
        <v>355</v>
      </c>
      <c r="C561" s="40"/>
      <c r="D561" s="16">
        <f t="shared" si="575"/>
        <v>1500068.2</v>
      </c>
      <c r="E561" s="18">
        <f>SUM(E562:E566)</f>
        <v>43757.1</v>
      </c>
      <c r="F561" s="18">
        <f>SUM(F562:F566)</f>
        <v>1455251.5999999999</v>
      </c>
      <c r="G561" s="18">
        <f>SUM(G562:G566)</f>
        <v>1059.5</v>
      </c>
      <c r="H561" s="16">
        <f t="shared" si="609"/>
        <v>1498128.5999999999</v>
      </c>
      <c r="I561" s="18">
        <f>SUM(I562:I566)</f>
        <v>42832.4</v>
      </c>
      <c r="J561" s="18">
        <f>SUM(J562:J566)</f>
        <v>1454322.5999999999</v>
      </c>
      <c r="K561" s="18">
        <f>SUM(K562:K566)</f>
        <v>973.6</v>
      </c>
      <c r="L561" s="16">
        <f t="shared" si="610"/>
        <v>0</v>
      </c>
      <c r="M561" s="18">
        <f>SUM(M562:M566)</f>
        <v>0</v>
      </c>
      <c r="N561" s="18">
        <f>SUM(N562:N566)</f>
        <v>0</v>
      </c>
      <c r="O561" s="18">
        <f>SUM(O562:O566)</f>
        <v>0</v>
      </c>
      <c r="P561" s="16">
        <f t="shared" si="611"/>
        <v>1498158.0999999999</v>
      </c>
      <c r="Q561" s="18">
        <f>SUM(Q562:Q566)</f>
        <v>42033.4</v>
      </c>
      <c r="R561" s="18">
        <f>SUM(R562:R566)</f>
        <v>1455068.5999999999</v>
      </c>
      <c r="S561" s="18">
        <f>SUM(S562:S566)</f>
        <v>1056.0999999999999</v>
      </c>
      <c r="T561" s="16">
        <f t="shared" si="612"/>
        <v>0</v>
      </c>
      <c r="U561" s="18">
        <f>SUM(U562:U566)</f>
        <v>0</v>
      </c>
      <c r="V561" s="18">
        <f>SUM(V562:V566)</f>
        <v>0</v>
      </c>
      <c r="W561" s="18">
        <f>SUM(W562:W566)</f>
        <v>0</v>
      </c>
      <c r="X561" s="16">
        <f t="shared" si="613"/>
        <v>0</v>
      </c>
      <c r="Y561" s="18">
        <f>SUM(Y562:Y566)</f>
        <v>0</v>
      </c>
      <c r="Z561" s="18">
        <f>SUM(Z562:Z566)</f>
        <v>0</v>
      </c>
      <c r="AA561" s="18">
        <f>SUM(AA562:AA566)</f>
        <v>0</v>
      </c>
      <c r="AB561" s="62"/>
      <c r="AC561" s="81"/>
      <c r="AD561" s="81"/>
    </row>
    <row r="562" spans="1:30" s="22" customFormat="1" ht="78.75" hidden="1" outlineLevel="1" x14ac:dyDescent="0.25">
      <c r="A562" s="45" t="s">
        <v>229</v>
      </c>
      <c r="B562" s="25" t="s">
        <v>356</v>
      </c>
      <c r="C562" s="40" t="s">
        <v>158</v>
      </c>
      <c r="D562" s="16">
        <f t="shared" si="575"/>
        <v>1367419.7</v>
      </c>
      <c r="E562" s="18"/>
      <c r="F562" s="18">
        <v>1367419.7</v>
      </c>
      <c r="G562" s="18"/>
      <c r="H562" s="16">
        <f t="shared" si="609"/>
        <v>1367419.7</v>
      </c>
      <c r="I562" s="18"/>
      <c r="J562" s="18">
        <v>1367419.7</v>
      </c>
      <c r="K562" s="18"/>
      <c r="L562" s="16">
        <f t="shared" si="610"/>
        <v>0</v>
      </c>
      <c r="M562" s="18"/>
      <c r="N562" s="18"/>
      <c r="O562" s="18"/>
      <c r="P562" s="16">
        <f t="shared" si="611"/>
        <v>1367419.7</v>
      </c>
      <c r="Q562" s="18"/>
      <c r="R562" s="18">
        <v>1367419.7</v>
      </c>
      <c r="S562" s="18"/>
      <c r="T562" s="16">
        <f t="shared" si="612"/>
        <v>0</v>
      </c>
      <c r="U562" s="18"/>
      <c r="V562" s="18"/>
      <c r="W562" s="18"/>
      <c r="X562" s="16">
        <f t="shared" si="613"/>
        <v>0</v>
      </c>
      <c r="Y562" s="18"/>
      <c r="Z562" s="18"/>
      <c r="AA562" s="18"/>
      <c r="AB562" s="62"/>
      <c r="AC562" s="81"/>
      <c r="AD562" s="81"/>
    </row>
    <row r="563" spans="1:30" s="22" customFormat="1" ht="78.75" hidden="1" outlineLevel="1" x14ac:dyDescent="0.25">
      <c r="A563" s="45" t="s">
        <v>357</v>
      </c>
      <c r="B563" s="25" t="s">
        <v>358</v>
      </c>
      <c r="C563" s="40" t="s">
        <v>623</v>
      </c>
      <c r="D563" s="16">
        <f t="shared" si="575"/>
        <v>7030</v>
      </c>
      <c r="E563" s="18"/>
      <c r="F563" s="9">
        <v>7030</v>
      </c>
      <c r="G563" s="18"/>
      <c r="H563" s="16">
        <f t="shared" si="609"/>
        <v>7030</v>
      </c>
      <c r="I563" s="18"/>
      <c r="J563" s="9">
        <v>7030</v>
      </c>
      <c r="K563" s="18"/>
      <c r="L563" s="16">
        <f t="shared" si="610"/>
        <v>0</v>
      </c>
      <c r="M563" s="18"/>
      <c r="N563" s="9"/>
      <c r="O563" s="18"/>
      <c r="P563" s="16">
        <f t="shared" si="611"/>
        <v>7030</v>
      </c>
      <c r="Q563" s="18"/>
      <c r="R563" s="9">
        <v>7030</v>
      </c>
      <c r="S563" s="18"/>
      <c r="T563" s="16">
        <f t="shared" si="612"/>
        <v>0</v>
      </c>
      <c r="U563" s="18"/>
      <c r="V563" s="9"/>
      <c r="W563" s="18"/>
      <c r="X563" s="16">
        <f t="shared" si="613"/>
        <v>0</v>
      </c>
      <c r="Y563" s="18"/>
      <c r="Z563" s="9"/>
      <c r="AA563" s="18"/>
      <c r="AB563" s="62"/>
      <c r="AC563" s="81"/>
      <c r="AD563" s="81"/>
    </row>
    <row r="564" spans="1:30" s="22" customFormat="1" ht="94.5" hidden="1" outlineLevel="1" x14ac:dyDescent="0.25">
      <c r="A564" s="45" t="s">
        <v>359</v>
      </c>
      <c r="B564" s="25" t="s">
        <v>360</v>
      </c>
      <c r="C564" s="40" t="s">
        <v>158</v>
      </c>
      <c r="D564" s="16">
        <f>SUM(E564:G564)</f>
        <v>74505.399999999994</v>
      </c>
      <c r="E564" s="18"/>
      <c r="F564" s="9">
        <v>74505.399999999994</v>
      </c>
      <c r="G564" s="18"/>
      <c r="H564" s="16">
        <f>SUM(I564:K564)</f>
        <v>74532.899999999994</v>
      </c>
      <c r="I564" s="18"/>
      <c r="J564" s="9">
        <v>74532.899999999994</v>
      </c>
      <c r="K564" s="18"/>
      <c r="L564" s="16">
        <f>SUM(M564:O564)</f>
        <v>0</v>
      </c>
      <c r="M564" s="18"/>
      <c r="N564" s="9"/>
      <c r="O564" s="18"/>
      <c r="P564" s="16">
        <f>SUM(Q564:S564)</f>
        <v>74562.399999999994</v>
      </c>
      <c r="Q564" s="18"/>
      <c r="R564" s="9">
        <v>74562.399999999994</v>
      </c>
      <c r="S564" s="18"/>
      <c r="T564" s="16">
        <f>SUM(U564:W564)</f>
        <v>0</v>
      </c>
      <c r="U564" s="18"/>
      <c r="V564" s="9"/>
      <c r="W564" s="18"/>
      <c r="X564" s="16">
        <f>SUM(Y564:AA564)</f>
        <v>0</v>
      </c>
      <c r="Y564" s="18"/>
      <c r="Z564" s="9"/>
      <c r="AA564" s="18"/>
      <c r="AB564" s="62"/>
      <c r="AC564" s="81"/>
      <c r="AD564" s="81"/>
    </row>
    <row r="565" spans="1:30" s="22" customFormat="1" ht="63" hidden="1" outlineLevel="1" x14ac:dyDescent="0.25">
      <c r="A565" s="45" t="s">
        <v>361</v>
      </c>
      <c r="B565" s="25" t="s">
        <v>362</v>
      </c>
      <c r="C565" s="40" t="s">
        <v>158</v>
      </c>
      <c r="D565" s="16">
        <f t="shared" si="575"/>
        <v>39559.5</v>
      </c>
      <c r="E565" s="9">
        <v>39559.5</v>
      </c>
      <c r="F565" s="9"/>
      <c r="G565" s="18"/>
      <c r="H565" s="16">
        <f t="shared" ref="H565" si="614">SUM(I565:K565)</f>
        <v>39559.5</v>
      </c>
      <c r="I565" s="9">
        <v>39559.5</v>
      </c>
      <c r="J565" s="9"/>
      <c r="K565" s="18"/>
      <c r="L565" s="16">
        <f t="shared" ref="L565" si="615">SUM(M565:O565)</f>
        <v>0</v>
      </c>
      <c r="M565" s="9"/>
      <c r="N565" s="9"/>
      <c r="O565" s="18"/>
      <c r="P565" s="16">
        <f t="shared" ref="P565" si="616">SUM(Q565:S565)</f>
        <v>39559.5</v>
      </c>
      <c r="Q565" s="9">
        <v>39559.5</v>
      </c>
      <c r="R565" s="9"/>
      <c r="S565" s="18"/>
      <c r="T565" s="16">
        <f t="shared" ref="T565" si="617">SUM(U565:W565)</f>
        <v>0</v>
      </c>
      <c r="U565" s="9"/>
      <c r="V565" s="9"/>
      <c r="W565" s="18"/>
      <c r="X565" s="16">
        <f t="shared" ref="X565" si="618">SUM(Y565:AA565)</f>
        <v>0</v>
      </c>
      <c r="Y565" s="9"/>
      <c r="Z565" s="9"/>
      <c r="AA565" s="18"/>
      <c r="AB565" s="62"/>
      <c r="AC565" s="81"/>
      <c r="AD565" s="81"/>
    </row>
    <row r="566" spans="1:30" s="22" customFormat="1" ht="63" hidden="1" outlineLevel="1" x14ac:dyDescent="0.25">
      <c r="A566" s="45" t="s">
        <v>363</v>
      </c>
      <c r="B566" s="25" t="s">
        <v>488</v>
      </c>
      <c r="C566" s="40" t="s">
        <v>158</v>
      </c>
      <c r="D566" s="16">
        <f>SUM(E566:G566)</f>
        <v>11553.6</v>
      </c>
      <c r="E566" s="18">
        <v>4197.6000000000004</v>
      </c>
      <c r="F566" s="9">
        <v>6296.5</v>
      </c>
      <c r="G566" s="18">
        <v>1059.5</v>
      </c>
      <c r="H566" s="16">
        <f>SUM(I566:K566)</f>
        <v>9586.5</v>
      </c>
      <c r="I566" s="18">
        <v>3272.9</v>
      </c>
      <c r="J566" s="9">
        <v>5340</v>
      </c>
      <c r="K566" s="18">
        <v>973.6</v>
      </c>
      <c r="L566" s="16">
        <f>SUM(M566:O566)</f>
        <v>0</v>
      </c>
      <c r="M566" s="18"/>
      <c r="N566" s="9"/>
      <c r="O566" s="18"/>
      <c r="P566" s="16">
        <f>SUM(Q566:S566)</f>
        <v>9586.5</v>
      </c>
      <c r="Q566" s="18">
        <v>2473.9</v>
      </c>
      <c r="R566" s="9">
        <v>6056.5</v>
      </c>
      <c r="S566" s="18">
        <v>1056.0999999999999</v>
      </c>
      <c r="T566" s="16">
        <f>SUM(U566:W566)</f>
        <v>0</v>
      </c>
      <c r="U566" s="18"/>
      <c r="V566" s="9"/>
      <c r="W566" s="18"/>
      <c r="X566" s="16">
        <f>SUM(Y566:AA566)</f>
        <v>0</v>
      </c>
      <c r="Y566" s="18"/>
      <c r="Z566" s="9"/>
      <c r="AA566" s="18"/>
      <c r="AB566" s="62"/>
      <c r="AC566" s="81"/>
      <c r="AD566" s="81"/>
    </row>
    <row r="567" spans="1:30" s="22" customFormat="1" ht="63" hidden="1" outlineLevel="1" x14ac:dyDescent="0.25">
      <c r="A567" s="45" t="s">
        <v>17</v>
      </c>
      <c r="B567" s="25" t="s">
        <v>489</v>
      </c>
      <c r="C567" s="40" t="s">
        <v>158</v>
      </c>
      <c r="D567" s="16">
        <f t="shared" si="575"/>
        <v>123998.5</v>
      </c>
      <c r="E567" s="18"/>
      <c r="F567" s="18"/>
      <c r="G567" s="18">
        <v>123998.5</v>
      </c>
      <c r="H567" s="16">
        <f t="shared" ref="H567:H580" si="619">SUM(I567:K567)</f>
        <v>123998.5</v>
      </c>
      <c r="I567" s="18"/>
      <c r="J567" s="18"/>
      <c r="K567" s="18">
        <v>123998.5</v>
      </c>
      <c r="L567" s="16">
        <f t="shared" ref="L567:L580" si="620">SUM(M567:O567)</f>
        <v>0</v>
      </c>
      <c r="M567" s="18"/>
      <c r="N567" s="18"/>
      <c r="O567" s="18"/>
      <c r="P567" s="16">
        <f t="shared" ref="P567:P580" si="621">SUM(Q567:S567)</f>
        <v>123998.5</v>
      </c>
      <c r="Q567" s="18"/>
      <c r="R567" s="18"/>
      <c r="S567" s="18">
        <v>123998.5</v>
      </c>
      <c r="T567" s="16">
        <f t="shared" ref="T567:T580" si="622">SUM(U567:W567)</f>
        <v>0</v>
      </c>
      <c r="U567" s="18"/>
      <c r="V567" s="18"/>
      <c r="W567" s="18"/>
      <c r="X567" s="16">
        <f t="shared" ref="X567:X580" si="623">SUM(Y567:AA567)</f>
        <v>0</v>
      </c>
      <c r="Y567" s="18"/>
      <c r="Z567" s="18"/>
      <c r="AA567" s="18"/>
      <c r="AB567" s="62"/>
      <c r="AC567" s="81"/>
      <c r="AD567" s="81"/>
    </row>
    <row r="568" spans="1:30" s="22" customFormat="1" ht="47.25" hidden="1" outlineLevel="1" x14ac:dyDescent="0.25">
      <c r="A568" s="45" t="s">
        <v>364</v>
      </c>
      <c r="B568" s="25" t="s">
        <v>365</v>
      </c>
      <c r="C568" s="40"/>
      <c r="D568" s="16">
        <f t="shared" si="575"/>
        <v>242990.19999999998</v>
      </c>
      <c r="E568" s="18">
        <f t="shared" ref="E568:G568" si="624">SUM(E569:E571)</f>
        <v>0</v>
      </c>
      <c r="F568" s="18">
        <f t="shared" si="624"/>
        <v>0</v>
      </c>
      <c r="G568" s="18">
        <f t="shared" si="624"/>
        <v>242990.19999999998</v>
      </c>
      <c r="H568" s="16">
        <f t="shared" si="619"/>
        <v>245160.09999999998</v>
      </c>
      <c r="I568" s="18">
        <f t="shared" ref="I568:J568" si="625">SUM(I569:I571)</f>
        <v>0</v>
      </c>
      <c r="J568" s="18">
        <f t="shared" si="625"/>
        <v>0</v>
      </c>
      <c r="K568" s="18">
        <f>SUM(K569:K571)</f>
        <v>245160.09999999998</v>
      </c>
      <c r="L568" s="16">
        <f t="shared" si="620"/>
        <v>0</v>
      </c>
      <c r="M568" s="18">
        <f t="shared" ref="M568:O568" si="626">SUM(M569:M571)</f>
        <v>0</v>
      </c>
      <c r="N568" s="18">
        <f t="shared" si="626"/>
        <v>0</v>
      </c>
      <c r="O568" s="18">
        <f t="shared" si="626"/>
        <v>0</v>
      </c>
      <c r="P568" s="16">
        <f t="shared" si="621"/>
        <v>245160.09999999998</v>
      </c>
      <c r="Q568" s="18">
        <f t="shared" ref="Q568:R568" si="627">SUM(Q569:Q571)</f>
        <v>0</v>
      </c>
      <c r="R568" s="18">
        <f t="shared" si="627"/>
        <v>0</v>
      </c>
      <c r="S568" s="18">
        <f>SUM(S569:S571)</f>
        <v>245160.09999999998</v>
      </c>
      <c r="T568" s="16">
        <f t="shared" si="622"/>
        <v>0</v>
      </c>
      <c r="U568" s="18">
        <f t="shared" ref="U568:W568" si="628">SUM(U569:U571)</f>
        <v>0</v>
      </c>
      <c r="V568" s="18">
        <f t="shared" si="628"/>
        <v>0</v>
      </c>
      <c r="W568" s="18">
        <f t="shared" si="628"/>
        <v>0</v>
      </c>
      <c r="X568" s="16">
        <f t="shared" si="623"/>
        <v>0</v>
      </c>
      <c r="Y568" s="18">
        <f t="shared" ref="Y568:AA568" si="629">SUM(Y569:Y571)</f>
        <v>0</v>
      </c>
      <c r="Z568" s="18">
        <f t="shared" si="629"/>
        <v>0</v>
      </c>
      <c r="AA568" s="18">
        <f t="shared" si="629"/>
        <v>0</v>
      </c>
      <c r="AB568" s="62"/>
      <c r="AC568" s="81"/>
      <c r="AD568" s="81"/>
    </row>
    <row r="569" spans="1:30" s="22" customFormat="1" ht="63" hidden="1" outlineLevel="1" x14ac:dyDescent="0.25">
      <c r="A569" s="45" t="s">
        <v>366</v>
      </c>
      <c r="B569" s="25" t="s">
        <v>367</v>
      </c>
      <c r="C569" s="40" t="s">
        <v>158</v>
      </c>
      <c r="D569" s="16">
        <f t="shared" ref="D569:D571" si="630">SUM(E569:G569)</f>
        <v>239371.3</v>
      </c>
      <c r="E569" s="18"/>
      <c r="F569" s="18"/>
      <c r="G569" s="18">
        <v>239371.3</v>
      </c>
      <c r="H569" s="16">
        <f t="shared" si="619"/>
        <v>239371.4</v>
      </c>
      <c r="I569" s="18"/>
      <c r="J569" s="18"/>
      <c r="K569" s="18">
        <v>239371.4</v>
      </c>
      <c r="L569" s="16">
        <f t="shared" si="620"/>
        <v>0</v>
      </c>
      <c r="M569" s="18"/>
      <c r="N569" s="18"/>
      <c r="O569" s="18"/>
      <c r="P569" s="16">
        <f t="shared" si="621"/>
        <v>239371.4</v>
      </c>
      <c r="Q569" s="18"/>
      <c r="R569" s="18"/>
      <c r="S569" s="18">
        <v>239371.4</v>
      </c>
      <c r="T569" s="16">
        <f t="shared" si="622"/>
        <v>0</v>
      </c>
      <c r="U569" s="18"/>
      <c r="V569" s="18"/>
      <c r="W569" s="18"/>
      <c r="X569" s="16">
        <f t="shared" si="623"/>
        <v>0</v>
      </c>
      <c r="Y569" s="18"/>
      <c r="Z569" s="18"/>
      <c r="AA569" s="18"/>
      <c r="AB569" s="62"/>
      <c r="AC569" s="81"/>
      <c r="AD569" s="81"/>
    </row>
    <row r="570" spans="1:30" s="22" customFormat="1" ht="63" hidden="1" outlineLevel="1" x14ac:dyDescent="0.25">
      <c r="A570" s="45" t="s">
        <v>368</v>
      </c>
      <c r="B570" s="25" t="s">
        <v>369</v>
      </c>
      <c r="C570" s="40" t="s">
        <v>158</v>
      </c>
      <c r="D570" s="16">
        <f t="shared" si="630"/>
        <v>1618.9</v>
      </c>
      <c r="E570" s="18"/>
      <c r="F570" s="18"/>
      <c r="G570" s="18">
        <v>1618.9</v>
      </c>
      <c r="H570" s="16">
        <f t="shared" si="619"/>
        <v>1618.9</v>
      </c>
      <c r="I570" s="18"/>
      <c r="J570" s="18"/>
      <c r="K570" s="18">
        <v>1618.9</v>
      </c>
      <c r="L570" s="16">
        <f t="shared" si="620"/>
        <v>0</v>
      </c>
      <c r="M570" s="18"/>
      <c r="N570" s="18"/>
      <c r="O570" s="18"/>
      <c r="P570" s="16">
        <f t="shared" si="621"/>
        <v>1618.9</v>
      </c>
      <c r="Q570" s="18"/>
      <c r="R570" s="18"/>
      <c r="S570" s="18">
        <v>1618.9</v>
      </c>
      <c r="T570" s="16">
        <f t="shared" si="622"/>
        <v>0</v>
      </c>
      <c r="U570" s="18"/>
      <c r="V570" s="18"/>
      <c r="W570" s="18"/>
      <c r="X570" s="16">
        <f t="shared" si="623"/>
        <v>0</v>
      </c>
      <c r="Y570" s="18"/>
      <c r="Z570" s="18"/>
      <c r="AA570" s="18"/>
      <c r="AB570" s="62"/>
      <c r="AC570" s="81"/>
      <c r="AD570" s="81"/>
    </row>
    <row r="571" spans="1:30" s="22" customFormat="1" ht="63" hidden="1" outlineLevel="1" x14ac:dyDescent="0.25">
      <c r="A571" s="45" t="s">
        <v>370</v>
      </c>
      <c r="B571" s="25" t="s">
        <v>371</v>
      </c>
      <c r="C571" s="40" t="s">
        <v>158</v>
      </c>
      <c r="D571" s="16">
        <f t="shared" si="630"/>
        <v>2000</v>
      </c>
      <c r="E571" s="18"/>
      <c r="F571" s="18"/>
      <c r="G571" s="18">
        <v>2000</v>
      </c>
      <c r="H571" s="16">
        <f t="shared" si="619"/>
        <v>4169.8</v>
      </c>
      <c r="I571" s="18"/>
      <c r="J571" s="18"/>
      <c r="K571" s="18">
        <v>4169.8</v>
      </c>
      <c r="L571" s="16">
        <f t="shared" si="620"/>
        <v>0</v>
      </c>
      <c r="M571" s="18"/>
      <c r="N571" s="18"/>
      <c r="O571" s="18"/>
      <c r="P571" s="16">
        <f t="shared" si="621"/>
        <v>4169.8</v>
      </c>
      <c r="Q571" s="18"/>
      <c r="R571" s="18"/>
      <c r="S571" s="18">
        <v>4169.8</v>
      </c>
      <c r="T571" s="16">
        <f t="shared" si="622"/>
        <v>0</v>
      </c>
      <c r="U571" s="18"/>
      <c r="V571" s="18"/>
      <c r="W571" s="18"/>
      <c r="X571" s="16">
        <f t="shared" si="623"/>
        <v>0</v>
      </c>
      <c r="Y571" s="18"/>
      <c r="Z571" s="18"/>
      <c r="AA571" s="18"/>
      <c r="AB571" s="62"/>
      <c r="AC571" s="81"/>
      <c r="AD571" s="81"/>
    </row>
    <row r="572" spans="1:30" s="22" customFormat="1" ht="47.25" hidden="1" outlineLevel="1" x14ac:dyDescent="0.25">
      <c r="A572" s="45" t="s">
        <v>372</v>
      </c>
      <c r="B572" s="25" t="s">
        <v>373</v>
      </c>
      <c r="C572" s="40"/>
      <c r="D572" s="16">
        <f t="shared" si="575"/>
        <v>105697.1</v>
      </c>
      <c r="E572" s="18">
        <f>SUM(E573:E574)</f>
        <v>0</v>
      </c>
      <c r="F572" s="18">
        <f>SUM(F573:F574)</f>
        <v>0</v>
      </c>
      <c r="G572" s="18">
        <f>SUM(G573:G574)</f>
        <v>105697.1</v>
      </c>
      <c r="H572" s="16">
        <f t="shared" si="619"/>
        <v>105697.1</v>
      </c>
      <c r="I572" s="18">
        <f>SUM(I573:I574)</f>
        <v>0</v>
      </c>
      <c r="J572" s="18">
        <f>SUM(J573:J574)</f>
        <v>0</v>
      </c>
      <c r="K572" s="18">
        <f>SUM(K573:K574)</f>
        <v>105697.1</v>
      </c>
      <c r="L572" s="16">
        <f t="shared" si="620"/>
        <v>0</v>
      </c>
      <c r="M572" s="18">
        <f>SUM(M573:M574)</f>
        <v>0</v>
      </c>
      <c r="N572" s="18">
        <f>SUM(N573:N574)</f>
        <v>0</v>
      </c>
      <c r="O572" s="18">
        <f>SUM(O573:O574)</f>
        <v>0</v>
      </c>
      <c r="P572" s="16">
        <f t="shared" si="621"/>
        <v>105697.1</v>
      </c>
      <c r="Q572" s="18">
        <f>SUM(Q573:Q574)</f>
        <v>0</v>
      </c>
      <c r="R572" s="18">
        <f>SUM(R573:R574)</f>
        <v>0</v>
      </c>
      <c r="S572" s="18">
        <f>SUM(S573:S574)</f>
        <v>105697.1</v>
      </c>
      <c r="T572" s="16">
        <f t="shared" si="622"/>
        <v>0</v>
      </c>
      <c r="U572" s="18">
        <f>SUM(U573:U574)</f>
        <v>0</v>
      </c>
      <c r="V572" s="18">
        <f>SUM(V573:V574)</f>
        <v>0</v>
      </c>
      <c r="W572" s="18">
        <f>SUM(W573:W574)</f>
        <v>0</v>
      </c>
      <c r="X572" s="16">
        <f t="shared" si="623"/>
        <v>0</v>
      </c>
      <c r="Y572" s="18">
        <f>SUM(Y573:Y574)</f>
        <v>0</v>
      </c>
      <c r="Z572" s="18">
        <f>SUM(Z573:Z574)</f>
        <v>0</v>
      </c>
      <c r="AA572" s="18">
        <f>SUM(AA573:AA574)</f>
        <v>0</v>
      </c>
      <c r="AB572" s="62"/>
      <c r="AC572" s="81"/>
      <c r="AD572" s="81"/>
    </row>
    <row r="573" spans="1:30" s="22" customFormat="1" ht="63" hidden="1" outlineLevel="1" x14ac:dyDescent="0.25">
      <c r="A573" s="45" t="s">
        <v>374</v>
      </c>
      <c r="B573" s="25" t="s">
        <v>956</v>
      </c>
      <c r="C573" s="40" t="s">
        <v>158</v>
      </c>
      <c r="D573" s="16">
        <f t="shared" si="575"/>
        <v>78719.3</v>
      </c>
      <c r="E573" s="18"/>
      <c r="F573" s="18"/>
      <c r="G573" s="18">
        <v>78719.3</v>
      </c>
      <c r="H573" s="16">
        <f t="shared" si="619"/>
        <v>78719.3</v>
      </c>
      <c r="I573" s="18"/>
      <c r="J573" s="18"/>
      <c r="K573" s="18">
        <v>78719.3</v>
      </c>
      <c r="L573" s="16">
        <f t="shared" si="620"/>
        <v>0</v>
      </c>
      <c r="M573" s="18"/>
      <c r="N573" s="18"/>
      <c r="O573" s="18"/>
      <c r="P573" s="16">
        <f t="shared" si="621"/>
        <v>78719.3</v>
      </c>
      <c r="Q573" s="18"/>
      <c r="R573" s="18"/>
      <c r="S573" s="18">
        <v>78719.3</v>
      </c>
      <c r="T573" s="16">
        <f t="shared" si="622"/>
        <v>0</v>
      </c>
      <c r="U573" s="18"/>
      <c r="V573" s="18"/>
      <c r="W573" s="18"/>
      <c r="X573" s="16">
        <f t="shared" si="623"/>
        <v>0</v>
      </c>
      <c r="Y573" s="18"/>
      <c r="Z573" s="18"/>
      <c r="AA573" s="18"/>
      <c r="AB573" s="62"/>
      <c r="AC573" s="81"/>
      <c r="AD573" s="81"/>
    </row>
    <row r="574" spans="1:30" s="22" customFormat="1" ht="31.5" hidden="1" outlineLevel="1" x14ac:dyDescent="0.25">
      <c r="A574" s="45" t="s">
        <v>375</v>
      </c>
      <c r="B574" s="25" t="s">
        <v>482</v>
      </c>
      <c r="C574" s="40"/>
      <c r="D574" s="16">
        <f t="shared" si="575"/>
        <v>26977.8</v>
      </c>
      <c r="E574" s="18">
        <f>E575+E576</f>
        <v>0</v>
      </c>
      <c r="F574" s="18">
        <f>F575+F576</f>
        <v>0</v>
      </c>
      <c r="G574" s="18">
        <f>G575+G576</f>
        <v>26977.8</v>
      </c>
      <c r="H574" s="16">
        <f t="shared" si="619"/>
        <v>26977.8</v>
      </c>
      <c r="I574" s="18">
        <f>I575+I576</f>
        <v>0</v>
      </c>
      <c r="J574" s="18">
        <f>J575+J576</f>
        <v>0</v>
      </c>
      <c r="K574" s="18">
        <f>K575+K576</f>
        <v>26977.8</v>
      </c>
      <c r="L574" s="16">
        <f t="shared" si="620"/>
        <v>0</v>
      </c>
      <c r="M574" s="18">
        <f>M575+M576</f>
        <v>0</v>
      </c>
      <c r="N574" s="18">
        <f>N575+N576</f>
        <v>0</v>
      </c>
      <c r="O574" s="18">
        <f>O575+O576</f>
        <v>0</v>
      </c>
      <c r="P574" s="16">
        <f t="shared" si="621"/>
        <v>26977.8</v>
      </c>
      <c r="Q574" s="18">
        <f>Q575+Q576</f>
        <v>0</v>
      </c>
      <c r="R574" s="18">
        <f>R575+R576</f>
        <v>0</v>
      </c>
      <c r="S574" s="18">
        <f>S575+S576</f>
        <v>26977.8</v>
      </c>
      <c r="T574" s="16">
        <f t="shared" si="622"/>
        <v>0</v>
      </c>
      <c r="U574" s="18">
        <f>U575+U576</f>
        <v>0</v>
      </c>
      <c r="V574" s="18">
        <f>V575+V576</f>
        <v>0</v>
      </c>
      <c r="W574" s="18">
        <f>W575+W576</f>
        <v>0</v>
      </c>
      <c r="X574" s="16">
        <f t="shared" si="623"/>
        <v>0</v>
      </c>
      <c r="Y574" s="18">
        <f>Y575+Y576</f>
        <v>0</v>
      </c>
      <c r="Z574" s="18">
        <f>Z575+Z576</f>
        <v>0</v>
      </c>
      <c r="AA574" s="18">
        <f>AA575+AA576</f>
        <v>0</v>
      </c>
      <c r="AB574" s="62"/>
      <c r="AC574" s="81"/>
      <c r="AD574" s="81"/>
    </row>
    <row r="575" spans="1:30" s="22" customFormat="1" ht="78.75" hidden="1" outlineLevel="1" x14ac:dyDescent="0.25">
      <c r="A575" s="45" t="s">
        <v>376</v>
      </c>
      <c r="B575" s="25" t="s">
        <v>482</v>
      </c>
      <c r="C575" s="40" t="s">
        <v>377</v>
      </c>
      <c r="D575" s="16">
        <f t="shared" si="575"/>
        <v>26560.2</v>
      </c>
      <c r="E575" s="18"/>
      <c r="F575" s="18"/>
      <c r="G575" s="18">
        <v>26560.2</v>
      </c>
      <c r="H575" s="16">
        <f t="shared" si="619"/>
        <v>26560.2</v>
      </c>
      <c r="I575" s="18"/>
      <c r="J575" s="18"/>
      <c r="K575" s="18">
        <v>26560.2</v>
      </c>
      <c r="L575" s="16">
        <f t="shared" si="620"/>
        <v>0</v>
      </c>
      <c r="M575" s="18"/>
      <c r="N575" s="18"/>
      <c r="O575" s="18"/>
      <c r="P575" s="16">
        <f t="shared" si="621"/>
        <v>26560.2</v>
      </c>
      <c r="Q575" s="18"/>
      <c r="R575" s="18"/>
      <c r="S575" s="18">
        <v>26560.2</v>
      </c>
      <c r="T575" s="16">
        <f t="shared" si="622"/>
        <v>0</v>
      </c>
      <c r="U575" s="18"/>
      <c r="V575" s="18"/>
      <c r="W575" s="18"/>
      <c r="X575" s="16">
        <f t="shared" si="623"/>
        <v>0</v>
      </c>
      <c r="Y575" s="18"/>
      <c r="Z575" s="18"/>
      <c r="AA575" s="18"/>
      <c r="AB575" s="62"/>
      <c r="AC575" s="81"/>
      <c r="AD575" s="81"/>
    </row>
    <row r="576" spans="1:30" s="22" customFormat="1" ht="78.75" hidden="1" outlineLevel="1" x14ac:dyDescent="0.25">
      <c r="A576" s="45" t="s">
        <v>378</v>
      </c>
      <c r="B576" s="25" t="s">
        <v>379</v>
      </c>
      <c r="C576" s="40" t="s">
        <v>377</v>
      </c>
      <c r="D576" s="16">
        <f t="shared" si="575"/>
        <v>417.6</v>
      </c>
      <c r="E576" s="18"/>
      <c r="F576" s="18"/>
      <c r="G576" s="18">
        <v>417.6</v>
      </c>
      <c r="H576" s="16">
        <f t="shared" si="619"/>
        <v>417.6</v>
      </c>
      <c r="I576" s="18"/>
      <c r="J576" s="18"/>
      <c r="K576" s="18">
        <v>417.6</v>
      </c>
      <c r="L576" s="16">
        <f t="shared" si="620"/>
        <v>0</v>
      </c>
      <c r="M576" s="18"/>
      <c r="N576" s="18"/>
      <c r="O576" s="18"/>
      <c r="P576" s="16">
        <f t="shared" si="621"/>
        <v>417.6</v>
      </c>
      <c r="Q576" s="18"/>
      <c r="R576" s="18"/>
      <c r="S576" s="18">
        <v>417.6</v>
      </c>
      <c r="T576" s="16">
        <f t="shared" si="622"/>
        <v>0</v>
      </c>
      <c r="U576" s="18"/>
      <c r="V576" s="18"/>
      <c r="W576" s="18"/>
      <c r="X576" s="16">
        <f t="shared" si="623"/>
        <v>0</v>
      </c>
      <c r="Y576" s="18"/>
      <c r="Z576" s="18"/>
      <c r="AA576" s="18"/>
      <c r="AB576" s="62"/>
      <c r="AC576" s="81"/>
      <c r="AD576" s="81"/>
    </row>
    <row r="577" spans="1:30" s="22" customFormat="1" ht="63" hidden="1" outlineLevel="1" x14ac:dyDescent="0.25">
      <c r="A577" s="45" t="s">
        <v>380</v>
      </c>
      <c r="B577" s="25" t="s">
        <v>381</v>
      </c>
      <c r="C577" s="40" t="s">
        <v>158</v>
      </c>
      <c r="D577" s="16">
        <f t="shared" si="575"/>
        <v>44332.7</v>
      </c>
      <c r="E577" s="18"/>
      <c r="F577" s="18"/>
      <c r="G577" s="18">
        <v>44332.7</v>
      </c>
      <c r="H577" s="16">
        <f t="shared" si="619"/>
        <v>44332.7</v>
      </c>
      <c r="I577" s="18"/>
      <c r="J577" s="18"/>
      <c r="K577" s="18">
        <v>44332.7</v>
      </c>
      <c r="L577" s="16">
        <f t="shared" si="620"/>
        <v>0</v>
      </c>
      <c r="M577" s="18"/>
      <c r="N577" s="18"/>
      <c r="O577" s="18"/>
      <c r="P577" s="16">
        <f t="shared" si="621"/>
        <v>44332.7</v>
      </c>
      <c r="Q577" s="18"/>
      <c r="R577" s="18"/>
      <c r="S577" s="18">
        <v>44332.7</v>
      </c>
      <c r="T577" s="16">
        <f t="shared" si="622"/>
        <v>0</v>
      </c>
      <c r="U577" s="18"/>
      <c r="V577" s="18"/>
      <c r="W577" s="18"/>
      <c r="X577" s="16">
        <f t="shared" si="623"/>
        <v>0</v>
      </c>
      <c r="Y577" s="18"/>
      <c r="Z577" s="18"/>
      <c r="AA577" s="18"/>
      <c r="AB577" s="62"/>
      <c r="AC577" s="81"/>
      <c r="AD577" s="81"/>
    </row>
    <row r="578" spans="1:30" s="22" customFormat="1" ht="63" hidden="1" outlineLevel="1" x14ac:dyDescent="0.25">
      <c r="A578" s="45" t="s">
        <v>382</v>
      </c>
      <c r="B578" s="25" t="s">
        <v>383</v>
      </c>
      <c r="C578" s="40" t="s">
        <v>623</v>
      </c>
      <c r="D578" s="16">
        <f t="shared" si="575"/>
        <v>90589.440000000002</v>
      </c>
      <c r="E578" s="18"/>
      <c r="F578" s="18"/>
      <c r="G578" s="18">
        <v>90589.440000000002</v>
      </c>
      <c r="H578" s="16">
        <f t="shared" si="619"/>
        <v>88784.4</v>
      </c>
      <c r="I578" s="18"/>
      <c r="J578" s="18"/>
      <c r="K578" s="18">
        <v>88784.4</v>
      </c>
      <c r="L578" s="16">
        <f t="shared" si="620"/>
        <v>0</v>
      </c>
      <c r="M578" s="18"/>
      <c r="N578" s="18"/>
      <c r="O578" s="18"/>
      <c r="P578" s="16">
        <f t="shared" si="621"/>
        <v>88784.4</v>
      </c>
      <c r="Q578" s="18"/>
      <c r="R578" s="18"/>
      <c r="S578" s="18">
        <v>88784.4</v>
      </c>
      <c r="T578" s="16">
        <f t="shared" si="622"/>
        <v>0</v>
      </c>
      <c r="U578" s="18"/>
      <c r="V578" s="18"/>
      <c r="W578" s="18"/>
      <c r="X578" s="16">
        <f t="shared" si="623"/>
        <v>0</v>
      </c>
      <c r="Y578" s="18"/>
      <c r="Z578" s="18"/>
      <c r="AA578" s="18"/>
      <c r="AB578" s="62"/>
      <c r="AC578" s="81"/>
      <c r="AD578" s="81"/>
    </row>
    <row r="579" spans="1:30" s="22" customFormat="1" ht="63" hidden="1" outlineLevel="1" x14ac:dyDescent="0.25">
      <c r="A579" s="45" t="s">
        <v>384</v>
      </c>
      <c r="B579" s="25" t="s">
        <v>385</v>
      </c>
      <c r="C579" s="40" t="s">
        <v>158</v>
      </c>
      <c r="D579" s="16">
        <f t="shared" si="575"/>
        <v>21510.799999999999</v>
      </c>
      <c r="E579" s="18"/>
      <c r="F579" s="18"/>
      <c r="G579" s="9">
        <v>21510.799999999999</v>
      </c>
      <c r="H579" s="16">
        <f t="shared" si="619"/>
        <v>21510.799999999999</v>
      </c>
      <c r="I579" s="18"/>
      <c r="J579" s="18"/>
      <c r="K579" s="9">
        <v>21510.799999999999</v>
      </c>
      <c r="L579" s="16">
        <f t="shared" si="620"/>
        <v>0</v>
      </c>
      <c r="M579" s="18"/>
      <c r="N579" s="18"/>
      <c r="O579" s="9"/>
      <c r="P579" s="16">
        <f t="shared" si="621"/>
        <v>21510.799999999999</v>
      </c>
      <c r="Q579" s="18"/>
      <c r="R579" s="18"/>
      <c r="S579" s="9">
        <v>21510.799999999999</v>
      </c>
      <c r="T579" s="16">
        <f t="shared" si="622"/>
        <v>0</v>
      </c>
      <c r="U579" s="18"/>
      <c r="V579" s="18"/>
      <c r="W579" s="9"/>
      <c r="X579" s="16">
        <f t="shared" si="623"/>
        <v>0</v>
      </c>
      <c r="Y579" s="18"/>
      <c r="Z579" s="18"/>
      <c r="AA579" s="9"/>
      <c r="AB579" s="62"/>
      <c r="AC579" s="81"/>
      <c r="AD579" s="81"/>
    </row>
    <row r="580" spans="1:30" s="22" customFormat="1" ht="94.5" hidden="1" outlineLevel="1" x14ac:dyDescent="0.25">
      <c r="A580" s="45" t="s">
        <v>621</v>
      </c>
      <c r="B580" s="25" t="s">
        <v>622</v>
      </c>
      <c r="C580" s="40" t="s">
        <v>158</v>
      </c>
      <c r="D580" s="16">
        <f t="shared" ref="D580" si="631">SUM(E580:G580)</f>
        <v>589.29999999999995</v>
      </c>
      <c r="E580" s="18">
        <v>227.5</v>
      </c>
      <c r="F580" s="18">
        <v>355.9</v>
      </c>
      <c r="G580" s="9">
        <v>5.9</v>
      </c>
      <c r="H580" s="16">
        <f t="shared" si="619"/>
        <v>589.29999999999995</v>
      </c>
      <c r="I580" s="18">
        <v>227.5</v>
      </c>
      <c r="J580" s="18">
        <v>355.9</v>
      </c>
      <c r="K580" s="9">
        <v>5.9</v>
      </c>
      <c r="L580" s="16">
        <f t="shared" si="620"/>
        <v>0</v>
      </c>
      <c r="M580" s="18"/>
      <c r="N580" s="18"/>
      <c r="O580" s="9"/>
      <c r="P580" s="16">
        <f t="shared" si="621"/>
        <v>712.30000000000007</v>
      </c>
      <c r="Q580" s="18">
        <v>232.7</v>
      </c>
      <c r="R580" s="18">
        <v>472.5</v>
      </c>
      <c r="S580" s="9">
        <v>7.1</v>
      </c>
      <c r="T580" s="16">
        <f t="shared" si="622"/>
        <v>0</v>
      </c>
      <c r="U580" s="18"/>
      <c r="V580" s="18"/>
      <c r="W580" s="9"/>
      <c r="X580" s="16">
        <f t="shared" si="623"/>
        <v>0</v>
      </c>
      <c r="Y580" s="18"/>
      <c r="Z580" s="18"/>
      <c r="AA580" s="9"/>
      <c r="AB580" s="62"/>
      <c r="AC580" s="81"/>
      <c r="AD580" s="81"/>
    </row>
    <row r="581" spans="1:30" s="22" customFormat="1" ht="31.5" hidden="1" outlineLevel="1" x14ac:dyDescent="0.25">
      <c r="A581" s="48"/>
      <c r="B581" s="33" t="s">
        <v>386</v>
      </c>
      <c r="C581" s="70"/>
      <c r="D581" s="16">
        <f>SUM(E581:G581)</f>
        <v>32913.4</v>
      </c>
      <c r="E581" s="17">
        <f>E582+E583+E584+E598+E604</f>
        <v>0</v>
      </c>
      <c r="F581" s="17">
        <f>F582+F583+F584+F598+F604</f>
        <v>19899.400000000001</v>
      </c>
      <c r="G581" s="17">
        <f>G582+G583+G584+G598+G604</f>
        <v>13014</v>
      </c>
      <c r="H581" s="16">
        <f>SUM(I581:K581)</f>
        <v>31588.300000000003</v>
      </c>
      <c r="I581" s="17">
        <f>I582+I583+I584+I598+I604</f>
        <v>0</v>
      </c>
      <c r="J581" s="17">
        <f>J582+J583+J584+J598+J604</f>
        <v>19899.400000000001</v>
      </c>
      <c r="K581" s="17">
        <f>K582+K583+K584+K598+K604</f>
        <v>11688.900000000001</v>
      </c>
      <c r="L581" s="16">
        <f>SUM(M581:O581)</f>
        <v>0</v>
      </c>
      <c r="M581" s="17">
        <f>M582+M583+M584+M598+M604</f>
        <v>0</v>
      </c>
      <c r="N581" s="17">
        <f>N582+N583+N584+N598+N604</f>
        <v>0</v>
      </c>
      <c r="O581" s="17">
        <f>O582+O583+O584+O598+O604</f>
        <v>0</v>
      </c>
      <c r="P581" s="16">
        <f>SUM(Q581:S581)</f>
        <v>31588.300000000003</v>
      </c>
      <c r="Q581" s="17">
        <f>Q582+Q583+Q584+Q598+Q604</f>
        <v>0</v>
      </c>
      <c r="R581" s="17">
        <f>R582+R583+R584+R598+R604</f>
        <v>19899.400000000001</v>
      </c>
      <c r="S581" s="17">
        <f>S582+S583+S584+S598+S604</f>
        <v>11688.900000000001</v>
      </c>
      <c r="T581" s="16">
        <f>SUM(U581:W581)</f>
        <v>0</v>
      </c>
      <c r="U581" s="17">
        <f>U582+U583+U584+U598+U604</f>
        <v>0</v>
      </c>
      <c r="V581" s="17">
        <f>V582+V583+V584+V598+V604</f>
        <v>0</v>
      </c>
      <c r="W581" s="17">
        <f>W582+W583+W584+W598+W604</f>
        <v>0</v>
      </c>
      <c r="X581" s="16">
        <f>SUM(Y581:AA581)</f>
        <v>0</v>
      </c>
      <c r="Y581" s="17">
        <f>Y582+Y583+Y584+Y598+Y604</f>
        <v>0</v>
      </c>
      <c r="Z581" s="17">
        <f>Z582+Z583+Z584+Z598+Z604</f>
        <v>0</v>
      </c>
      <c r="AA581" s="17">
        <f>AA582+AA583+AA584+AA598+AA604</f>
        <v>0</v>
      </c>
      <c r="AB581" s="62"/>
      <c r="AC581" s="81"/>
      <c r="AD581" s="81"/>
    </row>
    <row r="582" spans="1:30" s="22" customFormat="1" ht="63" hidden="1" outlineLevel="1" x14ac:dyDescent="0.25">
      <c r="A582" s="45" t="s">
        <v>21</v>
      </c>
      <c r="B582" s="25" t="s">
        <v>387</v>
      </c>
      <c r="C582" s="40" t="s">
        <v>158</v>
      </c>
      <c r="D582" s="16">
        <f t="shared" si="575"/>
        <v>1390.8</v>
      </c>
      <c r="E582" s="18"/>
      <c r="F582" s="18"/>
      <c r="G582" s="9">
        <v>1390.8</v>
      </c>
      <c r="H582" s="16">
        <f t="shared" ref="H582:H585" si="632">SUM(I582:K582)</f>
        <v>1390.8</v>
      </c>
      <c r="I582" s="18"/>
      <c r="J582" s="18"/>
      <c r="K582" s="9">
        <v>1390.8</v>
      </c>
      <c r="L582" s="16">
        <f t="shared" ref="L582:L585" si="633">SUM(M582:O582)</f>
        <v>0</v>
      </c>
      <c r="M582" s="18"/>
      <c r="N582" s="18"/>
      <c r="O582" s="9"/>
      <c r="P582" s="16">
        <f t="shared" ref="P582:P585" si="634">SUM(Q582:S582)</f>
        <v>1390.8</v>
      </c>
      <c r="Q582" s="18"/>
      <c r="R582" s="18"/>
      <c r="S582" s="9">
        <v>1390.8</v>
      </c>
      <c r="T582" s="16">
        <f t="shared" ref="T582:T585" si="635">SUM(U582:W582)</f>
        <v>0</v>
      </c>
      <c r="U582" s="18"/>
      <c r="V582" s="18"/>
      <c r="W582" s="9"/>
      <c r="X582" s="16">
        <f t="shared" ref="X582:X585" si="636">SUM(Y582:AA582)</f>
        <v>0</v>
      </c>
      <c r="Y582" s="18"/>
      <c r="Z582" s="18"/>
      <c r="AA582" s="9"/>
      <c r="AB582" s="62"/>
      <c r="AC582" s="81"/>
      <c r="AD582" s="81"/>
    </row>
    <row r="583" spans="1:30" s="22" customFormat="1" ht="63" hidden="1" outlineLevel="1" x14ac:dyDescent="0.25">
      <c r="A583" s="45" t="s">
        <v>22</v>
      </c>
      <c r="B583" s="25" t="s">
        <v>388</v>
      </c>
      <c r="C583" s="40" t="s">
        <v>158</v>
      </c>
      <c r="D583" s="16">
        <f t="shared" si="575"/>
        <v>1194.4000000000001</v>
      </c>
      <c r="E583" s="18"/>
      <c r="F583" s="18"/>
      <c r="G583" s="18">
        <v>1194.4000000000001</v>
      </c>
      <c r="H583" s="16">
        <f t="shared" si="632"/>
        <v>1194.4000000000001</v>
      </c>
      <c r="I583" s="18"/>
      <c r="J583" s="18"/>
      <c r="K583" s="18">
        <v>1194.4000000000001</v>
      </c>
      <c r="L583" s="16">
        <f t="shared" si="633"/>
        <v>0</v>
      </c>
      <c r="M583" s="18"/>
      <c r="N583" s="18"/>
      <c r="O583" s="18"/>
      <c r="P583" s="16">
        <f t="shared" si="634"/>
        <v>1194.4000000000001</v>
      </c>
      <c r="Q583" s="18"/>
      <c r="R583" s="18"/>
      <c r="S583" s="18">
        <v>1194.4000000000001</v>
      </c>
      <c r="T583" s="16">
        <f t="shared" si="635"/>
        <v>0</v>
      </c>
      <c r="U583" s="18"/>
      <c r="V583" s="18"/>
      <c r="W583" s="18"/>
      <c r="X583" s="16">
        <f t="shared" si="636"/>
        <v>0</v>
      </c>
      <c r="Y583" s="18"/>
      <c r="Z583" s="18"/>
      <c r="AA583" s="18"/>
      <c r="AB583" s="62"/>
      <c r="AC583" s="81"/>
      <c r="AD583" s="81"/>
    </row>
    <row r="584" spans="1:30" s="22" customFormat="1" ht="31.5" hidden="1" outlineLevel="1" x14ac:dyDescent="0.25">
      <c r="A584" s="45" t="s">
        <v>389</v>
      </c>
      <c r="B584" s="13" t="s">
        <v>390</v>
      </c>
      <c r="C584" s="40"/>
      <c r="D584" s="16">
        <f t="shared" si="575"/>
        <v>22983.300000000003</v>
      </c>
      <c r="E584" s="18">
        <f>E585+E594+E595+E596+E597</f>
        <v>0</v>
      </c>
      <c r="F584" s="18">
        <f>F585+F594+F595+F596+F597</f>
        <v>12737.7</v>
      </c>
      <c r="G584" s="18">
        <f>G585+G594+G595+G596+G597</f>
        <v>10245.6</v>
      </c>
      <c r="H584" s="16">
        <f t="shared" si="632"/>
        <v>21671.4</v>
      </c>
      <c r="I584" s="18">
        <f>I585+I594+I595+I596+I597</f>
        <v>0</v>
      </c>
      <c r="J584" s="18">
        <f>J585+J594+J595+J596+J597</f>
        <v>12737.7</v>
      </c>
      <c r="K584" s="18">
        <f>K585+K594+K595+K596+K597</f>
        <v>8933.7000000000007</v>
      </c>
      <c r="L584" s="16">
        <f t="shared" si="633"/>
        <v>0</v>
      </c>
      <c r="M584" s="18">
        <f>M585+M594+M595+M596+M597</f>
        <v>0</v>
      </c>
      <c r="N584" s="18">
        <f>N585+N594+N595+N596+N597</f>
        <v>0</v>
      </c>
      <c r="O584" s="18">
        <f>O585+O594+O595+O596+O597</f>
        <v>0</v>
      </c>
      <c r="P584" s="16">
        <f t="shared" si="634"/>
        <v>21671.4</v>
      </c>
      <c r="Q584" s="18">
        <f>Q585+Q594+Q595+Q596+Q597</f>
        <v>0</v>
      </c>
      <c r="R584" s="18">
        <f>R585+R594+R595+R596+R597</f>
        <v>12737.7</v>
      </c>
      <c r="S584" s="18">
        <f>S585+S594+S595+S596+S597</f>
        <v>8933.7000000000007</v>
      </c>
      <c r="T584" s="16">
        <f t="shared" si="635"/>
        <v>0</v>
      </c>
      <c r="U584" s="18">
        <f>U585+U594+U595+U596+U597</f>
        <v>0</v>
      </c>
      <c r="V584" s="18">
        <f>V585+V594+V595+V596+V597</f>
        <v>0</v>
      </c>
      <c r="W584" s="18">
        <f>W585+W594+W595+W596+W597</f>
        <v>0</v>
      </c>
      <c r="X584" s="16">
        <f t="shared" si="636"/>
        <v>0</v>
      </c>
      <c r="Y584" s="18">
        <f>Y585+Y594+Y595+Y596+Y597</f>
        <v>0</v>
      </c>
      <c r="Z584" s="18">
        <f>Z585+Z594+Z595+Z596+Z597</f>
        <v>0</v>
      </c>
      <c r="AA584" s="18">
        <f>AA585+AA594+AA595+AA596+AA597</f>
        <v>0</v>
      </c>
      <c r="AB584" s="62"/>
      <c r="AC584" s="81"/>
      <c r="AD584" s="81"/>
    </row>
    <row r="585" spans="1:30" s="22" customFormat="1" ht="31.5" hidden="1" outlineLevel="1" x14ac:dyDescent="0.25">
      <c r="A585" s="45" t="s">
        <v>391</v>
      </c>
      <c r="B585" s="13" t="s">
        <v>392</v>
      </c>
      <c r="C585" s="40"/>
      <c r="D585" s="16">
        <f t="shared" si="575"/>
        <v>9463.5</v>
      </c>
      <c r="E585" s="18">
        <f>E586+E589</f>
        <v>0</v>
      </c>
      <c r="F585" s="18">
        <f>F586+F589</f>
        <v>3343.4</v>
      </c>
      <c r="G585" s="18">
        <f>G586+G589</f>
        <v>6120.1</v>
      </c>
      <c r="H585" s="16">
        <f t="shared" si="632"/>
        <v>9455</v>
      </c>
      <c r="I585" s="18">
        <f>I586+I589</f>
        <v>0</v>
      </c>
      <c r="J585" s="18">
        <f>J586+J589</f>
        <v>3343.4</v>
      </c>
      <c r="K585" s="18">
        <f>K586+K589</f>
        <v>6111.6</v>
      </c>
      <c r="L585" s="16">
        <f t="shared" si="633"/>
        <v>0</v>
      </c>
      <c r="M585" s="18">
        <f>M586+M589</f>
        <v>0</v>
      </c>
      <c r="N585" s="18">
        <f>N586+N589</f>
        <v>0</v>
      </c>
      <c r="O585" s="18">
        <f>O586+O589</f>
        <v>0</v>
      </c>
      <c r="P585" s="16">
        <f t="shared" si="634"/>
        <v>9455</v>
      </c>
      <c r="Q585" s="18">
        <f>Q586+Q589</f>
        <v>0</v>
      </c>
      <c r="R585" s="18">
        <f>R586+R589</f>
        <v>3343.4</v>
      </c>
      <c r="S585" s="18">
        <f>S586+S589</f>
        <v>6111.6</v>
      </c>
      <c r="T585" s="16">
        <f t="shared" si="635"/>
        <v>0</v>
      </c>
      <c r="U585" s="18">
        <f>U586+U589</f>
        <v>0</v>
      </c>
      <c r="V585" s="18">
        <f>V586+V589</f>
        <v>0</v>
      </c>
      <c r="W585" s="18">
        <f>W586+W589</f>
        <v>0</v>
      </c>
      <c r="X585" s="16">
        <f t="shared" si="636"/>
        <v>0</v>
      </c>
      <c r="Y585" s="18">
        <f>Y586+Y589</f>
        <v>0</v>
      </c>
      <c r="Z585" s="18">
        <f>Z586+Z589</f>
        <v>0</v>
      </c>
      <c r="AA585" s="18">
        <f>AA586+AA589</f>
        <v>0</v>
      </c>
      <c r="AB585" s="62"/>
      <c r="AC585" s="81"/>
      <c r="AD585" s="81"/>
    </row>
    <row r="586" spans="1:30" s="22" customFormat="1" hidden="1" outlineLevel="1" x14ac:dyDescent="0.25">
      <c r="A586" s="124" t="s">
        <v>393</v>
      </c>
      <c r="B586" s="117" t="s">
        <v>394</v>
      </c>
      <c r="C586" s="40" t="s">
        <v>395</v>
      </c>
      <c r="D586" s="16">
        <f>SUM(E586:G586)</f>
        <v>690.4</v>
      </c>
      <c r="E586" s="18">
        <f>E587+E588</f>
        <v>0</v>
      </c>
      <c r="F586" s="18">
        <f>F587+F588</f>
        <v>0</v>
      </c>
      <c r="G586" s="18">
        <f>G587+G588</f>
        <v>690.4</v>
      </c>
      <c r="H586" s="16">
        <f>SUM(I586:K586)</f>
        <v>681.9</v>
      </c>
      <c r="I586" s="18">
        <f>I587+I588</f>
        <v>0</v>
      </c>
      <c r="J586" s="18">
        <f>J587+J588</f>
        <v>0</v>
      </c>
      <c r="K586" s="18">
        <f>K587+K588</f>
        <v>681.9</v>
      </c>
      <c r="L586" s="16">
        <f>SUM(M586:O586)</f>
        <v>0</v>
      </c>
      <c r="M586" s="18">
        <f>M587+M588</f>
        <v>0</v>
      </c>
      <c r="N586" s="18">
        <f>N587+N588</f>
        <v>0</v>
      </c>
      <c r="O586" s="18">
        <f>O587+O588</f>
        <v>0</v>
      </c>
      <c r="P586" s="16">
        <f>SUM(Q586:S586)</f>
        <v>681.9</v>
      </c>
      <c r="Q586" s="18">
        <f>Q587+Q588</f>
        <v>0</v>
      </c>
      <c r="R586" s="18">
        <f>R587+R588</f>
        <v>0</v>
      </c>
      <c r="S586" s="18">
        <f>S587+S588</f>
        <v>681.9</v>
      </c>
      <c r="T586" s="16">
        <f>SUM(U586:W586)</f>
        <v>0</v>
      </c>
      <c r="U586" s="18">
        <f>U587+U588</f>
        <v>0</v>
      </c>
      <c r="V586" s="18">
        <f>V587+V588</f>
        <v>0</v>
      </c>
      <c r="W586" s="18">
        <f>W587+W588</f>
        <v>0</v>
      </c>
      <c r="X586" s="16">
        <f>SUM(Y586:AA586)</f>
        <v>0</v>
      </c>
      <c r="Y586" s="18">
        <f>Y587+Y588</f>
        <v>0</v>
      </c>
      <c r="Z586" s="18">
        <f>Z587+Z588</f>
        <v>0</v>
      </c>
      <c r="AA586" s="18">
        <f>AA587+AA588</f>
        <v>0</v>
      </c>
      <c r="AB586" s="62"/>
      <c r="AC586" s="81"/>
      <c r="AD586" s="81"/>
    </row>
    <row r="587" spans="1:30" s="22" customFormat="1" ht="63" hidden="1" outlineLevel="1" x14ac:dyDescent="0.25">
      <c r="A587" s="124"/>
      <c r="B587" s="117"/>
      <c r="C587" s="40" t="s">
        <v>158</v>
      </c>
      <c r="D587" s="16">
        <f t="shared" si="575"/>
        <v>666.6</v>
      </c>
      <c r="E587" s="18"/>
      <c r="F587" s="18"/>
      <c r="G587" s="18">
        <v>666.6</v>
      </c>
      <c r="H587" s="16">
        <f t="shared" ref="H587:H591" si="637">SUM(I587:K587)</f>
        <v>658.9</v>
      </c>
      <c r="I587" s="18"/>
      <c r="J587" s="18"/>
      <c r="K587" s="18">
        <v>658.9</v>
      </c>
      <c r="L587" s="16">
        <f t="shared" ref="L587:L591" si="638">SUM(M587:O587)</f>
        <v>0</v>
      </c>
      <c r="M587" s="18"/>
      <c r="N587" s="18"/>
      <c r="O587" s="18"/>
      <c r="P587" s="16">
        <f t="shared" ref="P587:P591" si="639">SUM(Q587:S587)</f>
        <v>658.9</v>
      </c>
      <c r="Q587" s="18"/>
      <c r="R587" s="18"/>
      <c r="S587" s="18">
        <v>658.9</v>
      </c>
      <c r="T587" s="16">
        <f t="shared" ref="T587:T591" si="640">SUM(U587:W587)</f>
        <v>0</v>
      </c>
      <c r="U587" s="18"/>
      <c r="V587" s="18"/>
      <c r="W587" s="18"/>
      <c r="X587" s="16">
        <f t="shared" ref="X587:X591" si="641">SUM(Y587:AA587)</f>
        <v>0</v>
      </c>
      <c r="Y587" s="18"/>
      <c r="Z587" s="18"/>
      <c r="AA587" s="18"/>
      <c r="AB587" s="62"/>
      <c r="AC587" s="81"/>
      <c r="AD587" s="81"/>
    </row>
    <row r="588" spans="1:30" s="22" customFormat="1" ht="47.25" hidden="1" outlineLevel="1" x14ac:dyDescent="0.25">
      <c r="A588" s="124"/>
      <c r="B588" s="117"/>
      <c r="C588" s="40" t="s">
        <v>396</v>
      </c>
      <c r="D588" s="16">
        <f t="shared" si="575"/>
        <v>23.8</v>
      </c>
      <c r="E588" s="18"/>
      <c r="F588" s="18"/>
      <c r="G588" s="18">
        <v>23.8</v>
      </c>
      <c r="H588" s="16">
        <f t="shared" si="637"/>
        <v>23</v>
      </c>
      <c r="I588" s="18"/>
      <c r="J588" s="18"/>
      <c r="K588" s="18">
        <v>23</v>
      </c>
      <c r="L588" s="16">
        <f t="shared" si="638"/>
        <v>0</v>
      </c>
      <c r="M588" s="18"/>
      <c r="N588" s="18"/>
      <c r="O588" s="18"/>
      <c r="P588" s="16">
        <f t="shared" si="639"/>
        <v>23</v>
      </c>
      <c r="Q588" s="18"/>
      <c r="R588" s="18"/>
      <c r="S588" s="18">
        <v>23</v>
      </c>
      <c r="T588" s="16">
        <f t="shared" si="640"/>
        <v>0</v>
      </c>
      <c r="U588" s="18"/>
      <c r="V588" s="18"/>
      <c r="W588" s="18"/>
      <c r="X588" s="16">
        <f t="shared" si="641"/>
        <v>0</v>
      </c>
      <c r="Y588" s="18"/>
      <c r="Z588" s="18"/>
      <c r="AA588" s="18"/>
      <c r="AB588" s="62"/>
      <c r="AC588" s="81"/>
      <c r="AD588" s="81"/>
    </row>
    <row r="589" spans="1:30" s="22" customFormat="1" hidden="1" outlineLevel="1" x14ac:dyDescent="0.25">
      <c r="A589" s="124" t="s">
        <v>397</v>
      </c>
      <c r="B589" s="117" t="s">
        <v>398</v>
      </c>
      <c r="C589" s="40" t="s">
        <v>395</v>
      </c>
      <c r="D589" s="16">
        <f t="shared" si="575"/>
        <v>8773.1</v>
      </c>
      <c r="E589" s="18">
        <f>E590+E592</f>
        <v>0</v>
      </c>
      <c r="F589" s="18">
        <f>F590+F592</f>
        <v>3343.4</v>
      </c>
      <c r="G589" s="18">
        <f>G590+G592</f>
        <v>5429.7000000000007</v>
      </c>
      <c r="H589" s="16">
        <f t="shared" si="637"/>
        <v>8773.1</v>
      </c>
      <c r="I589" s="18">
        <f>I590+I592</f>
        <v>0</v>
      </c>
      <c r="J589" s="18">
        <f>J590+J592</f>
        <v>3343.4</v>
      </c>
      <c r="K589" s="18">
        <f>K590+K592</f>
        <v>5429.7000000000007</v>
      </c>
      <c r="L589" s="16">
        <f t="shared" si="638"/>
        <v>0</v>
      </c>
      <c r="M589" s="18">
        <f>M590+M592</f>
        <v>0</v>
      </c>
      <c r="N589" s="18">
        <f>N590+N592</f>
        <v>0</v>
      </c>
      <c r="O589" s="18">
        <f>O590+O592</f>
        <v>0</v>
      </c>
      <c r="P589" s="16">
        <f t="shared" si="639"/>
        <v>8773.1</v>
      </c>
      <c r="Q589" s="18">
        <f>Q590+Q592</f>
        <v>0</v>
      </c>
      <c r="R589" s="18">
        <f>R590+R592</f>
        <v>3343.4</v>
      </c>
      <c r="S589" s="18">
        <f>S590+S592</f>
        <v>5429.7000000000007</v>
      </c>
      <c r="T589" s="16">
        <f t="shared" si="640"/>
        <v>0</v>
      </c>
      <c r="U589" s="18">
        <f>U590+U592</f>
        <v>0</v>
      </c>
      <c r="V589" s="18">
        <f>V590+V592</f>
        <v>0</v>
      </c>
      <c r="W589" s="18">
        <f>W590+W592</f>
        <v>0</v>
      </c>
      <c r="X589" s="16">
        <f t="shared" si="641"/>
        <v>0</v>
      </c>
      <c r="Y589" s="18">
        <f>Y590+Y592</f>
        <v>0</v>
      </c>
      <c r="Z589" s="18">
        <f>Z590+Z592</f>
        <v>0</v>
      </c>
      <c r="AA589" s="18">
        <f>AA590+AA592</f>
        <v>0</v>
      </c>
      <c r="AB589" s="62"/>
      <c r="AC589" s="81"/>
      <c r="AD589" s="81"/>
    </row>
    <row r="590" spans="1:30" s="22" customFormat="1" ht="63" hidden="1" outlineLevel="1" x14ac:dyDescent="0.25">
      <c r="A590" s="124"/>
      <c r="B590" s="117"/>
      <c r="C590" s="40" t="s">
        <v>158</v>
      </c>
      <c r="D590" s="16">
        <f t="shared" si="575"/>
        <v>7751.6</v>
      </c>
      <c r="E590" s="18"/>
      <c r="F590" s="18">
        <v>2730.5</v>
      </c>
      <c r="G590" s="18">
        <v>5021.1000000000004</v>
      </c>
      <c r="H590" s="16">
        <f t="shared" si="637"/>
        <v>7751.6</v>
      </c>
      <c r="I590" s="18"/>
      <c r="J590" s="18">
        <v>2730.5</v>
      </c>
      <c r="K590" s="18">
        <v>5021.1000000000004</v>
      </c>
      <c r="L590" s="16">
        <f t="shared" si="638"/>
        <v>0</v>
      </c>
      <c r="M590" s="18"/>
      <c r="N590" s="18"/>
      <c r="O590" s="18"/>
      <c r="P590" s="16">
        <f t="shared" si="639"/>
        <v>7751.6</v>
      </c>
      <c r="Q590" s="18"/>
      <c r="R590" s="18">
        <v>2730.5</v>
      </c>
      <c r="S590" s="18">
        <v>5021.1000000000004</v>
      </c>
      <c r="T590" s="16">
        <f t="shared" si="640"/>
        <v>0</v>
      </c>
      <c r="U590" s="18"/>
      <c r="V590" s="18"/>
      <c r="W590" s="18"/>
      <c r="X590" s="16">
        <f t="shared" si="641"/>
        <v>0</v>
      </c>
      <c r="Y590" s="18"/>
      <c r="Z590" s="18"/>
      <c r="AA590" s="18"/>
      <c r="AB590" s="62"/>
      <c r="AC590" s="81"/>
      <c r="AD590" s="81"/>
    </row>
    <row r="591" spans="1:30" s="22" customFormat="1" ht="47.25" hidden="1" outlineLevel="1" x14ac:dyDescent="0.25">
      <c r="A591" s="124"/>
      <c r="B591" s="117"/>
      <c r="C591" s="40" t="s">
        <v>399</v>
      </c>
      <c r="D591" s="16">
        <f t="shared" si="575"/>
        <v>1820.3</v>
      </c>
      <c r="E591" s="18"/>
      <c r="F591" s="18"/>
      <c r="G591" s="18">
        <v>1820.3</v>
      </c>
      <c r="H591" s="16">
        <f t="shared" si="637"/>
        <v>1820.3</v>
      </c>
      <c r="I591" s="18"/>
      <c r="J591" s="18"/>
      <c r="K591" s="18">
        <v>1820.3</v>
      </c>
      <c r="L591" s="16">
        <f t="shared" si="638"/>
        <v>0</v>
      </c>
      <c r="M591" s="18"/>
      <c r="N591" s="18"/>
      <c r="O591" s="18"/>
      <c r="P591" s="16">
        <f t="shared" si="639"/>
        <v>1820.3</v>
      </c>
      <c r="Q591" s="18"/>
      <c r="R591" s="18"/>
      <c r="S591" s="18">
        <v>1820.3</v>
      </c>
      <c r="T591" s="16">
        <f t="shared" si="640"/>
        <v>0</v>
      </c>
      <c r="U591" s="18"/>
      <c r="V591" s="18"/>
      <c r="W591" s="18"/>
      <c r="X591" s="16">
        <f t="shared" si="641"/>
        <v>0</v>
      </c>
      <c r="Y591" s="18"/>
      <c r="Z591" s="18"/>
      <c r="AA591" s="18"/>
      <c r="AB591" s="62"/>
      <c r="AC591" s="81"/>
      <c r="AD591" s="81"/>
    </row>
    <row r="592" spans="1:30" s="67" customFormat="1" ht="47.25" hidden="1" outlineLevel="1" x14ac:dyDescent="0.25">
      <c r="A592" s="124"/>
      <c r="B592" s="117"/>
      <c r="C592" s="40" t="s">
        <v>636</v>
      </c>
      <c r="D592" s="16">
        <f>SUM(E592:G592)</f>
        <v>1021.5</v>
      </c>
      <c r="E592" s="18"/>
      <c r="F592" s="18">
        <v>612.9</v>
      </c>
      <c r="G592" s="18">
        <v>408.6</v>
      </c>
      <c r="H592" s="16">
        <f>SUM(I592:K592)</f>
        <v>1021.5</v>
      </c>
      <c r="I592" s="18"/>
      <c r="J592" s="18">
        <v>612.9</v>
      </c>
      <c r="K592" s="18">
        <v>408.6</v>
      </c>
      <c r="L592" s="16">
        <f>SUM(M592:O592)</f>
        <v>0</v>
      </c>
      <c r="M592" s="18"/>
      <c r="N592" s="18"/>
      <c r="O592" s="18"/>
      <c r="P592" s="16">
        <f>SUM(Q592:S592)</f>
        <v>1021.5</v>
      </c>
      <c r="Q592" s="18"/>
      <c r="R592" s="18">
        <v>612.9</v>
      </c>
      <c r="S592" s="18">
        <v>408.6</v>
      </c>
      <c r="T592" s="16">
        <f>SUM(U592:W592)</f>
        <v>0</v>
      </c>
      <c r="U592" s="18"/>
      <c r="V592" s="18"/>
      <c r="W592" s="18"/>
      <c r="X592" s="16">
        <f>SUM(Y592:AA592)</f>
        <v>0</v>
      </c>
      <c r="Y592" s="18"/>
      <c r="Z592" s="18"/>
      <c r="AA592" s="18"/>
      <c r="AB592" s="64"/>
      <c r="AC592" s="83"/>
      <c r="AD592" s="83"/>
    </row>
    <row r="593" spans="1:30" s="22" customFormat="1" ht="47.25" hidden="1" outlineLevel="1" x14ac:dyDescent="0.25">
      <c r="A593" s="124"/>
      <c r="B593" s="117"/>
      <c r="C593" s="40" t="s">
        <v>399</v>
      </c>
      <c r="D593" s="16">
        <f t="shared" si="575"/>
        <v>408.6</v>
      </c>
      <c r="E593" s="18"/>
      <c r="F593" s="18"/>
      <c r="G593" s="18">
        <v>408.6</v>
      </c>
      <c r="H593" s="16">
        <f t="shared" ref="H593:H596" si="642">SUM(I593:K593)</f>
        <v>408.6</v>
      </c>
      <c r="I593" s="18"/>
      <c r="J593" s="18"/>
      <c r="K593" s="18">
        <v>408.6</v>
      </c>
      <c r="L593" s="16">
        <f t="shared" ref="L593:L596" si="643">SUM(M593:O593)</f>
        <v>0</v>
      </c>
      <c r="M593" s="18"/>
      <c r="N593" s="18"/>
      <c r="O593" s="18"/>
      <c r="P593" s="16">
        <f t="shared" ref="P593:P596" si="644">SUM(Q593:S593)</f>
        <v>408.6</v>
      </c>
      <c r="Q593" s="18"/>
      <c r="R593" s="18"/>
      <c r="S593" s="18">
        <v>408.6</v>
      </c>
      <c r="T593" s="16">
        <f t="shared" ref="T593:T596" si="645">SUM(U593:W593)</f>
        <v>0</v>
      </c>
      <c r="U593" s="18"/>
      <c r="V593" s="18"/>
      <c r="W593" s="18"/>
      <c r="X593" s="16">
        <f t="shared" ref="X593:X596" si="646">SUM(Y593:AA593)</f>
        <v>0</v>
      </c>
      <c r="Y593" s="18"/>
      <c r="Z593" s="18"/>
      <c r="AA593" s="18"/>
      <c r="AB593" s="62"/>
      <c r="AC593" s="81"/>
      <c r="AD593" s="81"/>
    </row>
    <row r="594" spans="1:30" s="22" customFormat="1" ht="31.5" hidden="1" outlineLevel="1" x14ac:dyDescent="0.25">
      <c r="A594" s="45" t="s">
        <v>400</v>
      </c>
      <c r="B594" s="25" t="s">
        <v>401</v>
      </c>
      <c r="C594" s="40" t="s">
        <v>732</v>
      </c>
      <c r="D594" s="16">
        <f t="shared" ref="D594:D606" si="647">SUM(E594:G594)</f>
        <v>900</v>
      </c>
      <c r="E594" s="18"/>
      <c r="F594" s="18"/>
      <c r="G594" s="18">
        <v>900</v>
      </c>
      <c r="H594" s="16">
        <f t="shared" si="642"/>
        <v>900</v>
      </c>
      <c r="I594" s="18"/>
      <c r="J594" s="18"/>
      <c r="K594" s="18">
        <v>900</v>
      </c>
      <c r="L594" s="16">
        <f t="shared" si="643"/>
        <v>0</v>
      </c>
      <c r="M594" s="18"/>
      <c r="N594" s="18"/>
      <c r="O594" s="18"/>
      <c r="P594" s="16">
        <f t="shared" si="644"/>
        <v>900</v>
      </c>
      <c r="Q594" s="18"/>
      <c r="R594" s="18"/>
      <c r="S594" s="18">
        <v>900</v>
      </c>
      <c r="T594" s="16">
        <f t="shared" si="645"/>
        <v>0</v>
      </c>
      <c r="U594" s="18"/>
      <c r="V594" s="18"/>
      <c r="W594" s="18"/>
      <c r="X594" s="16">
        <f t="shared" si="646"/>
        <v>0</v>
      </c>
      <c r="Y594" s="18"/>
      <c r="Z594" s="18"/>
      <c r="AA594" s="18"/>
      <c r="AB594" s="62"/>
      <c r="AC594" s="81"/>
      <c r="AD594" s="81"/>
    </row>
    <row r="595" spans="1:30" s="22" customFormat="1" ht="47.25" hidden="1" outlineLevel="1" x14ac:dyDescent="0.25">
      <c r="A595" s="45" t="s">
        <v>402</v>
      </c>
      <c r="B595" s="13" t="s">
        <v>403</v>
      </c>
      <c r="C595" s="40" t="s">
        <v>116</v>
      </c>
      <c r="D595" s="16">
        <f t="shared" si="647"/>
        <v>3618.8</v>
      </c>
      <c r="E595" s="18"/>
      <c r="F595" s="18">
        <v>3618.8</v>
      </c>
      <c r="G595" s="18"/>
      <c r="H595" s="16">
        <f t="shared" si="642"/>
        <v>3618.8</v>
      </c>
      <c r="I595" s="18"/>
      <c r="J595" s="18">
        <v>3618.8</v>
      </c>
      <c r="K595" s="18"/>
      <c r="L595" s="16">
        <f t="shared" si="643"/>
        <v>0</v>
      </c>
      <c r="M595" s="18"/>
      <c r="N595" s="18"/>
      <c r="O595" s="18"/>
      <c r="P595" s="16">
        <f t="shared" si="644"/>
        <v>3618.8</v>
      </c>
      <c r="Q595" s="18"/>
      <c r="R595" s="18">
        <v>3618.8</v>
      </c>
      <c r="S595" s="18"/>
      <c r="T595" s="16">
        <f t="shared" si="645"/>
        <v>0</v>
      </c>
      <c r="U595" s="18"/>
      <c r="V595" s="18"/>
      <c r="W595" s="18"/>
      <c r="X595" s="16">
        <f t="shared" si="646"/>
        <v>0</v>
      </c>
      <c r="Y595" s="18"/>
      <c r="Z595" s="18"/>
      <c r="AA595" s="18"/>
      <c r="AB595" s="62"/>
      <c r="AC595" s="81"/>
      <c r="AD595" s="81"/>
    </row>
    <row r="596" spans="1:30" s="22" customFormat="1" ht="63" hidden="1" outlineLevel="1" x14ac:dyDescent="0.25">
      <c r="A596" s="45" t="s">
        <v>404</v>
      </c>
      <c r="B596" s="13" t="s">
        <v>405</v>
      </c>
      <c r="C596" s="40" t="s">
        <v>158</v>
      </c>
      <c r="D596" s="16">
        <f t="shared" si="647"/>
        <v>7697.6</v>
      </c>
      <c r="E596" s="18"/>
      <c r="F596" s="18">
        <v>5775.5</v>
      </c>
      <c r="G596" s="18">
        <v>1922.1</v>
      </c>
      <c r="H596" s="16">
        <f t="shared" si="642"/>
        <v>7697.6</v>
      </c>
      <c r="I596" s="18"/>
      <c r="J596" s="18">
        <v>5775.5</v>
      </c>
      <c r="K596" s="18">
        <v>1922.1</v>
      </c>
      <c r="L596" s="16">
        <f t="shared" si="643"/>
        <v>0</v>
      </c>
      <c r="M596" s="18"/>
      <c r="N596" s="18"/>
      <c r="O596" s="18"/>
      <c r="P596" s="16">
        <f t="shared" si="644"/>
        <v>7697.6</v>
      </c>
      <c r="Q596" s="18"/>
      <c r="R596" s="18">
        <v>5775.5</v>
      </c>
      <c r="S596" s="18">
        <v>1922.1</v>
      </c>
      <c r="T596" s="16">
        <f t="shared" si="645"/>
        <v>0</v>
      </c>
      <c r="U596" s="18"/>
      <c r="V596" s="18"/>
      <c r="W596" s="18"/>
      <c r="X596" s="16">
        <f t="shared" si="646"/>
        <v>0</v>
      </c>
      <c r="Y596" s="18"/>
      <c r="Z596" s="18"/>
      <c r="AA596" s="18"/>
      <c r="AB596" s="62"/>
      <c r="AC596" s="81"/>
      <c r="AD596" s="81"/>
    </row>
    <row r="597" spans="1:30" s="22" customFormat="1" ht="78.75" hidden="1" outlineLevel="1" x14ac:dyDescent="0.25">
      <c r="A597" s="45" t="s">
        <v>957</v>
      </c>
      <c r="B597" s="13" t="s">
        <v>958</v>
      </c>
      <c r="C597" s="40" t="s">
        <v>158</v>
      </c>
      <c r="D597" s="16">
        <f>SUM(E597:G597)</f>
        <v>1303.4000000000001</v>
      </c>
      <c r="E597" s="18"/>
      <c r="F597" s="18"/>
      <c r="G597" s="18">
        <v>1303.4000000000001</v>
      </c>
      <c r="H597" s="16">
        <f>SUM(I597:K597)</f>
        <v>0</v>
      </c>
      <c r="I597" s="18"/>
      <c r="J597" s="18"/>
      <c r="K597" s="18"/>
      <c r="L597" s="16">
        <f>SUM(M597:O597)</f>
        <v>0</v>
      </c>
      <c r="M597" s="18"/>
      <c r="N597" s="18"/>
      <c r="O597" s="18"/>
      <c r="P597" s="16">
        <f>SUM(Q597:S597)</f>
        <v>0</v>
      </c>
      <c r="Q597" s="18"/>
      <c r="R597" s="18"/>
      <c r="S597" s="18"/>
      <c r="T597" s="16">
        <f>SUM(U597:W597)</f>
        <v>0</v>
      </c>
      <c r="U597" s="18"/>
      <c r="V597" s="18"/>
      <c r="W597" s="18"/>
      <c r="X597" s="16">
        <f>SUM(Y597:AA597)</f>
        <v>0</v>
      </c>
      <c r="Y597" s="18"/>
      <c r="Z597" s="18"/>
      <c r="AA597" s="18"/>
      <c r="AB597" s="62"/>
      <c r="AC597" s="81"/>
      <c r="AD597" s="81"/>
    </row>
    <row r="598" spans="1:30" s="22" customFormat="1" ht="31.5" hidden="1" outlineLevel="1" x14ac:dyDescent="0.25">
      <c r="A598" s="45" t="s">
        <v>406</v>
      </c>
      <c r="B598" s="25" t="s">
        <v>407</v>
      </c>
      <c r="C598" s="40" t="s">
        <v>395</v>
      </c>
      <c r="D598" s="16">
        <f>SUM(E598:G598)</f>
        <v>183.2</v>
      </c>
      <c r="E598" s="18">
        <f t="shared" ref="E598:G598" si="648">SUM(E599:E600)</f>
        <v>0</v>
      </c>
      <c r="F598" s="18">
        <f t="shared" si="648"/>
        <v>0</v>
      </c>
      <c r="G598" s="18">
        <f t="shared" si="648"/>
        <v>183.2</v>
      </c>
      <c r="H598" s="16">
        <f>SUM(I598:K598)</f>
        <v>170</v>
      </c>
      <c r="I598" s="18">
        <f t="shared" ref="I598:K598" si="649">SUM(I599:I600)</f>
        <v>0</v>
      </c>
      <c r="J598" s="18">
        <f t="shared" si="649"/>
        <v>0</v>
      </c>
      <c r="K598" s="18">
        <f t="shared" si="649"/>
        <v>170</v>
      </c>
      <c r="L598" s="16">
        <f>SUM(M598:O598)</f>
        <v>0</v>
      </c>
      <c r="M598" s="18">
        <f t="shared" ref="M598:O598" si="650">SUM(M599:M600)</f>
        <v>0</v>
      </c>
      <c r="N598" s="18">
        <f t="shared" si="650"/>
        <v>0</v>
      </c>
      <c r="O598" s="18">
        <f t="shared" si="650"/>
        <v>0</v>
      </c>
      <c r="P598" s="16">
        <f>SUM(Q598:S598)</f>
        <v>170</v>
      </c>
      <c r="Q598" s="18">
        <f t="shared" ref="Q598:S598" si="651">SUM(Q599:Q600)</f>
        <v>0</v>
      </c>
      <c r="R598" s="18">
        <f t="shared" si="651"/>
        <v>0</v>
      </c>
      <c r="S598" s="18">
        <f t="shared" si="651"/>
        <v>170</v>
      </c>
      <c r="T598" s="16">
        <f>SUM(U598:W598)</f>
        <v>0</v>
      </c>
      <c r="U598" s="18">
        <f t="shared" ref="U598:W598" si="652">SUM(U599:U600)</f>
        <v>0</v>
      </c>
      <c r="V598" s="18">
        <f t="shared" si="652"/>
        <v>0</v>
      </c>
      <c r="W598" s="18">
        <f t="shared" si="652"/>
        <v>0</v>
      </c>
      <c r="X598" s="16">
        <f>SUM(Y598:AA598)</f>
        <v>0</v>
      </c>
      <c r="Y598" s="18">
        <f t="shared" ref="Y598:AA598" si="653">SUM(Y599:Y600)</f>
        <v>0</v>
      </c>
      <c r="Z598" s="18">
        <f t="shared" si="653"/>
        <v>0</v>
      </c>
      <c r="AA598" s="18">
        <f t="shared" si="653"/>
        <v>0</v>
      </c>
      <c r="AB598" s="62"/>
      <c r="AC598" s="81"/>
      <c r="AD598" s="81"/>
    </row>
    <row r="599" spans="1:30" s="22" customFormat="1" ht="63" hidden="1" outlineLevel="1" x14ac:dyDescent="0.25">
      <c r="A599" s="45" t="s">
        <v>408</v>
      </c>
      <c r="B599" s="25" t="s">
        <v>409</v>
      </c>
      <c r="C599" s="40" t="s">
        <v>158</v>
      </c>
      <c r="D599" s="16">
        <f t="shared" si="647"/>
        <v>170</v>
      </c>
      <c r="E599" s="18"/>
      <c r="F599" s="18"/>
      <c r="G599" s="18">
        <v>170</v>
      </c>
      <c r="H599" s="16">
        <f t="shared" ref="H599:H600" si="654">SUM(I599:K599)</f>
        <v>170</v>
      </c>
      <c r="I599" s="18"/>
      <c r="J599" s="18"/>
      <c r="K599" s="18">
        <v>170</v>
      </c>
      <c r="L599" s="16">
        <f t="shared" ref="L599:L600" si="655">SUM(M599:O599)</f>
        <v>0</v>
      </c>
      <c r="M599" s="18"/>
      <c r="N599" s="18"/>
      <c r="O599" s="18"/>
      <c r="P599" s="16">
        <f t="shared" ref="P599:P600" si="656">SUM(Q599:S599)</f>
        <v>170</v>
      </c>
      <c r="Q599" s="18"/>
      <c r="R599" s="18"/>
      <c r="S599" s="18">
        <v>170</v>
      </c>
      <c r="T599" s="16">
        <f t="shared" ref="T599:T600" si="657">SUM(U599:W599)</f>
        <v>0</v>
      </c>
      <c r="U599" s="18"/>
      <c r="V599" s="18"/>
      <c r="W599" s="18"/>
      <c r="X599" s="16">
        <f t="shared" ref="X599:X600" si="658">SUM(Y599:AA599)</f>
        <v>0</v>
      </c>
      <c r="Y599" s="18"/>
      <c r="Z599" s="18"/>
      <c r="AA599" s="18"/>
      <c r="AB599" s="62"/>
      <c r="AC599" s="81"/>
      <c r="AD599" s="81"/>
    </row>
    <row r="600" spans="1:30" s="22" customFormat="1" hidden="1" outlineLevel="1" x14ac:dyDescent="0.25">
      <c r="A600" s="45" t="s">
        <v>410</v>
      </c>
      <c r="B600" s="117" t="s">
        <v>411</v>
      </c>
      <c r="C600" s="40" t="s">
        <v>395</v>
      </c>
      <c r="D600" s="16">
        <f t="shared" si="647"/>
        <v>13.2</v>
      </c>
      <c r="E600" s="18">
        <f t="shared" ref="E600:G600" si="659">E601+E602+E603</f>
        <v>0</v>
      </c>
      <c r="F600" s="18">
        <f t="shared" si="659"/>
        <v>0</v>
      </c>
      <c r="G600" s="18">
        <f t="shared" si="659"/>
        <v>13.2</v>
      </c>
      <c r="H600" s="16">
        <f t="shared" si="654"/>
        <v>0</v>
      </c>
      <c r="I600" s="18">
        <f t="shared" ref="I600:K600" si="660">I601+I602+I603</f>
        <v>0</v>
      </c>
      <c r="J600" s="18">
        <f t="shared" si="660"/>
        <v>0</v>
      </c>
      <c r="K600" s="18">
        <f t="shared" si="660"/>
        <v>0</v>
      </c>
      <c r="L600" s="16">
        <f t="shared" si="655"/>
        <v>0</v>
      </c>
      <c r="M600" s="18">
        <f t="shared" ref="M600:O600" si="661">M601+M602+M603</f>
        <v>0</v>
      </c>
      <c r="N600" s="18">
        <f t="shared" si="661"/>
        <v>0</v>
      </c>
      <c r="O600" s="18">
        <f t="shared" si="661"/>
        <v>0</v>
      </c>
      <c r="P600" s="16">
        <f t="shared" si="656"/>
        <v>0</v>
      </c>
      <c r="Q600" s="18">
        <f t="shared" ref="Q600:S600" si="662">Q601+Q602+Q603</f>
        <v>0</v>
      </c>
      <c r="R600" s="18">
        <f t="shared" si="662"/>
        <v>0</v>
      </c>
      <c r="S600" s="18">
        <f t="shared" si="662"/>
        <v>0</v>
      </c>
      <c r="T600" s="16">
        <f t="shared" si="657"/>
        <v>0</v>
      </c>
      <c r="U600" s="18">
        <f t="shared" ref="U600:W600" si="663">U601+U602+U603</f>
        <v>0</v>
      </c>
      <c r="V600" s="18">
        <f t="shared" si="663"/>
        <v>0</v>
      </c>
      <c r="W600" s="18">
        <f t="shared" si="663"/>
        <v>0</v>
      </c>
      <c r="X600" s="16">
        <f t="shared" si="658"/>
        <v>0</v>
      </c>
      <c r="Y600" s="18">
        <f t="shared" ref="Y600:AA600" si="664">Y601+Y602+Y603</f>
        <v>0</v>
      </c>
      <c r="Z600" s="18">
        <f t="shared" si="664"/>
        <v>0</v>
      </c>
      <c r="AA600" s="18">
        <f t="shared" si="664"/>
        <v>0</v>
      </c>
      <c r="AB600" s="62"/>
      <c r="AC600" s="81"/>
      <c r="AD600" s="81"/>
    </row>
    <row r="601" spans="1:30" s="22" customFormat="1" ht="63" hidden="1" outlineLevel="1" x14ac:dyDescent="0.25">
      <c r="A601" s="45" t="s">
        <v>719</v>
      </c>
      <c r="B601" s="117"/>
      <c r="C601" s="40" t="s">
        <v>158</v>
      </c>
      <c r="D601" s="16">
        <f t="shared" ref="D601:D603" si="665">SUM(E601:G601)</f>
        <v>0</v>
      </c>
      <c r="E601" s="18"/>
      <c r="F601" s="18"/>
      <c r="G601" s="18"/>
      <c r="H601" s="16">
        <f t="shared" ref="H601:H606" si="666">SUM(I601:K601)</f>
        <v>0</v>
      </c>
      <c r="I601" s="18"/>
      <c r="J601" s="18"/>
      <c r="K601" s="18"/>
      <c r="L601" s="16">
        <f t="shared" ref="L601:L606" si="667">SUM(M601:O601)</f>
        <v>0</v>
      </c>
      <c r="M601" s="18"/>
      <c r="N601" s="18"/>
      <c r="O601" s="18"/>
      <c r="P601" s="16">
        <f t="shared" ref="P601:P606" si="668">SUM(Q601:S601)</f>
        <v>0</v>
      </c>
      <c r="Q601" s="18"/>
      <c r="R601" s="18"/>
      <c r="S601" s="18"/>
      <c r="T601" s="16">
        <f t="shared" ref="T601:T606" si="669">SUM(U601:W601)</f>
        <v>0</v>
      </c>
      <c r="U601" s="18"/>
      <c r="V601" s="18"/>
      <c r="W601" s="18"/>
      <c r="X601" s="16">
        <f t="shared" ref="X601:X606" si="670">SUM(Y601:AA601)</f>
        <v>0</v>
      </c>
      <c r="Y601" s="18"/>
      <c r="Z601" s="18"/>
      <c r="AA601" s="18"/>
      <c r="AB601" s="62"/>
      <c r="AC601" s="81"/>
      <c r="AD601" s="81"/>
    </row>
    <row r="602" spans="1:30" s="22" customFormat="1" ht="94.5" hidden="1" outlineLevel="1" x14ac:dyDescent="0.25">
      <c r="A602" s="45" t="s">
        <v>720</v>
      </c>
      <c r="B602" s="117"/>
      <c r="C602" s="40" t="s">
        <v>730</v>
      </c>
      <c r="D602" s="16">
        <f t="shared" si="665"/>
        <v>0</v>
      </c>
      <c r="E602" s="18"/>
      <c r="F602" s="18"/>
      <c r="G602" s="18"/>
      <c r="H602" s="16">
        <f t="shared" si="666"/>
        <v>0</v>
      </c>
      <c r="I602" s="18"/>
      <c r="J602" s="18"/>
      <c r="K602" s="18"/>
      <c r="L602" s="16">
        <f t="shared" si="667"/>
        <v>0</v>
      </c>
      <c r="M602" s="18"/>
      <c r="N602" s="18"/>
      <c r="O602" s="18"/>
      <c r="P602" s="16">
        <f t="shared" si="668"/>
        <v>0</v>
      </c>
      <c r="Q602" s="18"/>
      <c r="R602" s="18"/>
      <c r="S602" s="18"/>
      <c r="T602" s="16">
        <f t="shared" si="669"/>
        <v>0</v>
      </c>
      <c r="U602" s="18"/>
      <c r="V602" s="18"/>
      <c r="W602" s="18"/>
      <c r="X602" s="16">
        <f t="shared" si="670"/>
        <v>0</v>
      </c>
      <c r="Y602" s="18"/>
      <c r="Z602" s="18"/>
      <c r="AA602" s="18"/>
      <c r="AB602" s="62"/>
      <c r="AC602" s="81"/>
      <c r="AD602" s="81"/>
    </row>
    <row r="603" spans="1:30" s="22" customFormat="1" hidden="1" outlineLevel="1" x14ac:dyDescent="0.25">
      <c r="A603" s="45" t="s">
        <v>721</v>
      </c>
      <c r="B603" s="117"/>
      <c r="C603" s="40" t="s">
        <v>90</v>
      </c>
      <c r="D603" s="16">
        <f t="shared" si="665"/>
        <v>13.2</v>
      </c>
      <c r="E603" s="18"/>
      <c r="F603" s="18"/>
      <c r="G603" s="18">
        <v>13.2</v>
      </c>
      <c r="H603" s="16">
        <f t="shared" si="666"/>
        <v>0</v>
      </c>
      <c r="I603" s="18"/>
      <c r="J603" s="18"/>
      <c r="K603" s="18"/>
      <c r="L603" s="16">
        <f t="shared" si="667"/>
        <v>0</v>
      </c>
      <c r="M603" s="18"/>
      <c r="N603" s="18"/>
      <c r="O603" s="18"/>
      <c r="P603" s="16">
        <f t="shared" si="668"/>
        <v>0</v>
      </c>
      <c r="Q603" s="18"/>
      <c r="R603" s="18"/>
      <c r="S603" s="18"/>
      <c r="T603" s="16">
        <f t="shared" si="669"/>
        <v>0</v>
      </c>
      <c r="U603" s="18"/>
      <c r="V603" s="18"/>
      <c r="W603" s="18"/>
      <c r="X603" s="16">
        <f t="shared" si="670"/>
        <v>0</v>
      </c>
      <c r="Y603" s="18"/>
      <c r="Z603" s="18"/>
      <c r="AA603" s="18"/>
      <c r="AB603" s="62"/>
      <c r="AC603" s="81"/>
      <c r="AD603" s="81"/>
    </row>
    <row r="604" spans="1:30" s="22" customFormat="1" ht="31.5" hidden="1" outlineLevel="1" x14ac:dyDescent="0.25">
      <c r="A604" s="43" t="s">
        <v>412</v>
      </c>
      <c r="B604" s="25" t="s">
        <v>413</v>
      </c>
      <c r="C604" s="40" t="s">
        <v>395</v>
      </c>
      <c r="D604" s="16">
        <f t="shared" si="647"/>
        <v>7161.7</v>
      </c>
      <c r="E604" s="18">
        <f>SUM(E605:E606)</f>
        <v>0</v>
      </c>
      <c r="F604" s="18">
        <f>SUM(F605:F606)</f>
        <v>7161.7</v>
      </c>
      <c r="G604" s="18">
        <f>SUM(G605:G606)</f>
        <v>0</v>
      </c>
      <c r="H604" s="16">
        <f t="shared" si="666"/>
        <v>7161.7</v>
      </c>
      <c r="I604" s="18">
        <f>SUM(I605:I606)</f>
        <v>0</v>
      </c>
      <c r="J604" s="18">
        <f>SUM(J605:J606)</f>
        <v>7161.7</v>
      </c>
      <c r="K604" s="18">
        <f>SUM(K605:K606)</f>
        <v>0</v>
      </c>
      <c r="L604" s="16">
        <f t="shared" si="667"/>
        <v>0</v>
      </c>
      <c r="M604" s="18">
        <f>SUM(M605:M606)</f>
        <v>0</v>
      </c>
      <c r="N604" s="18">
        <f>SUM(N605:N606)</f>
        <v>0</v>
      </c>
      <c r="O604" s="18">
        <f>SUM(O605:O606)</f>
        <v>0</v>
      </c>
      <c r="P604" s="16">
        <f t="shared" si="668"/>
        <v>7161.7</v>
      </c>
      <c r="Q604" s="18">
        <f>SUM(Q605:Q606)</f>
        <v>0</v>
      </c>
      <c r="R604" s="18">
        <f>SUM(R605:R606)</f>
        <v>7161.7</v>
      </c>
      <c r="S604" s="18">
        <f>SUM(S605:S606)</f>
        <v>0</v>
      </c>
      <c r="T604" s="16">
        <f t="shared" si="669"/>
        <v>0</v>
      </c>
      <c r="U604" s="18">
        <f>SUM(U605:U606)</f>
        <v>0</v>
      </c>
      <c r="V604" s="18">
        <f>SUM(V605:V606)</f>
        <v>0</v>
      </c>
      <c r="W604" s="18">
        <f>SUM(W605:W606)</f>
        <v>0</v>
      </c>
      <c r="X604" s="16">
        <f t="shared" si="670"/>
        <v>0</v>
      </c>
      <c r="Y604" s="18">
        <f>SUM(Y605:Y606)</f>
        <v>0</v>
      </c>
      <c r="Z604" s="18">
        <f>SUM(Z605:Z606)</f>
        <v>0</v>
      </c>
      <c r="AA604" s="18">
        <f>SUM(AA605:AA606)</f>
        <v>0</v>
      </c>
      <c r="AB604" s="62"/>
      <c r="AC604" s="81"/>
      <c r="AD604" s="81"/>
    </row>
    <row r="605" spans="1:30" s="22" customFormat="1" ht="157.5" hidden="1" outlineLevel="1" x14ac:dyDescent="0.25">
      <c r="A605" s="49" t="s">
        <v>414</v>
      </c>
      <c r="B605" s="118" t="s">
        <v>415</v>
      </c>
      <c r="C605" s="40" t="s">
        <v>416</v>
      </c>
      <c r="D605" s="16">
        <f t="shared" si="647"/>
        <v>6461.7</v>
      </c>
      <c r="E605" s="18"/>
      <c r="F605" s="18">
        <v>6461.7</v>
      </c>
      <c r="G605" s="18"/>
      <c r="H605" s="16">
        <f t="shared" si="666"/>
        <v>6461.7</v>
      </c>
      <c r="I605" s="18"/>
      <c r="J605" s="18">
        <v>6461.7</v>
      </c>
      <c r="K605" s="18"/>
      <c r="L605" s="16">
        <f t="shared" si="667"/>
        <v>0</v>
      </c>
      <c r="M605" s="18"/>
      <c r="N605" s="18"/>
      <c r="O605" s="18"/>
      <c r="P605" s="16">
        <f t="shared" si="668"/>
        <v>6461.7</v>
      </c>
      <c r="Q605" s="18"/>
      <c r="R605" s="18">
        <v>6461.7</v>
      </c>
      <c r="S605" s="18"/>
      <c r="T605" s="16">
        <f t="shared" si="669"/>
        <v>0</v>
      </c>
      <c r="U605" s="18"/>
      <c r="V605" s="18"/>
      <c r="W605" s="18"/>
      <c r="X605" s="16">
        <f t="shared" si="670"/>
        <v>0</v>
      </c>
      <c r="Y605" s="18"/>
      <c r="Z605" s="18"/>
      <c r="AA605" s="18"/>
      <c r="AB605" s="62"/>
      <c r="AC605" s="81"/>
      <c r="AD605" s="81"/>
    </row>
    <row r="606" spans="1:30" s="67" customFormat="1" ht="31.5" hidden="1" outlineLevel="1" x14ac:dyDescent="0.25">
      <c r="A606" s="49" t="s">
        <v>959</v>
      </c>
      <c r="B606" s="119"/>
      <c r="C606" s="40" t="s">
        <v>960</v>
      </c>
      <c r="D606" s="16">
        <f t="shared" si="647"/>
        <v>700</v>
      </c>
      <c r="E606" s="18"/>
      <c r="F606" s="18">
        <v>700</v>
      </c>
      <c r="G606" s="18"/>
      <c r="H606" s="16">
        <f t="shared" si="666"/>
        <v>700</v>
      </c>
      <c r="I606" s="18"/>
      <c r="J606" s="18">
        <v>700</v>
      </c>
      <c r="K606" s="18"/>
      <c r="L606" s="16">
        <f t="shared" si="667"/>
        <v>0</v>
      </c>
      <c r="M606" s="18"/>
      <c r="N606" s="18"/>
      <c r="O606" s="18"/>
      <c r="P606" s="16">
        <f t="shared" si="668"/>
        <v>700</v>
      </c>
      <c r="Q606" s="18"/>
      <c r="R606" s="18">
        <v>700</v>
      </c>
      <c r="S606" s="18"/>
      <c r="T606" s="16">
        <f t="shared" si="669"/>
        <v>0</v>
      </c>
      <c r="U606" s="18"/>
      <c r="V606" s="18"/>
      <c r="W606" s="18"/>
      <c r="X606" s="16">
        <f t="shared" si="670"/>
        <v>0</v>
      </c>
      <c r="Y606" s="18"/>
      <c r="Z606" s="18"/>
      <c r="AA606" s="18"/>
      <c r="AB606" s="64"/>
      <c r="AC606" s="83"/>
      <c r="AD606" s="83"/>
    </row>
    <row r="607" spans="1:30" s="22" customFormat="1" hidden="1" outlineLevel="1" x14ac:dyDescent="0.25">
      <c r="A607" s="41" t="s">
        <v>315</v>
      </c>
      <c r="B607" s="14" t="s">
        <v>751</v>
      </c>
      <c r="C607" s="39"/>
      <c r="D607" s="6">
        <f>SUM(E607:G607)</f>
        <v>272435.60000000003</v>
      </c>
      <c r="E607" s="6">
        <f>E608+E612+E617+E620</f>
        <v>29.2</v>
      </c>
      <c r="F607" s="6">
        <f t="shared" ref="F607:G607" si="671">F608+F612+F617+F620</f>
        <v>104131.1</v>
      </c>
      <c r="G607" s="6">
        <f t="shared" si="671"/>
        <v>168275.30000000002</v>
      </c>
      <c r="H607" s="6">
        <f>SUM(I607:K607)</f>
        <v>64586.9</v>
      </c>
      <c r="I607" s="6">
        <f>I608+I612+I617+I620</f>
        <v>28</v>
      </c>
      <c r="J607" s="6">
        <f t="shared" ref="J607:K607" si="672">J608+J612+J617+J620</f>
        <v>970.90000000000009</v>
      </c>
      <c r="K607" s="6">
        <f t="shared" si="672"/>
        <v>63588</v>
      </c>
      <c r="L607" s="6">
        <f>SUM(M607:O607)</f>
        <v>0</v>
      </c>
      <c r="M607" s="6">
        <f>M608+M612+M617+M620</f>
        <v>0</v>
      </c>
      <c r="N607" s="6">
        <f t="shared" ref="N607:O607" si="673">N608+N612+N617+N620</f>
        <v>0</v>
      </c>
      <c r="O607" s="6">
        <f t="shared" si="673"/>
        <v>0</v>
      </c>
      <c r="P607" s="6">
        <f>SUM(Q607:S607)</f>
        <v>64510.9</v>
      </c>
      <c r="Q607" s="6">
        <f>Q608+Q612+Q617+Q620</f>
        <v>22</v>
      </c>
      <c r="R607" s="6">
        <f t="shared" ref="R607:S607" si="674">R608+R612+R617+R620</f>
        <v>975.7</v>
      </c>
      <c r="S607" s="6">
        <f t="shared" si="674"/>
        <v>63513.200000000004</v>
      </c>
      <c r="T607" s="6">
        <f>SUM(U607:W607)</f>
        <v>0</v>
      </c>
      <c r="U607" s="6">
        <f>U608+U612+U617+U620</f>
        <v>0</v>
      </c>
      <c r="V607" s="6">
        <f t="shared" ref="V607:W607" si="675">V608+V612+V617+V620</f>
        <v>0</v>
      </c>
      <c r="W607" s="6">
        <f t="shared" si="675"/>
        <v>0</v>
      </c>
      <c r="X607" s="6">
        <f>SUM(Y607:AA607)</f>
        <v>0</v>
      </c>
      <c r="Y607" s="15">
        <f>Y608+Y612+Y617+Y620</f>
        <v>0</v>
      </c>
      <c r="Z607" s="15">
        <f t="shared" ref="Z607:AA607" si="676">Z608+Z612+Z617+Z620</f>
        <v>0</v>
      </c>
      <c r="AA607" s="15">
        <f t="shared" si="676"/>
        <v>0</v>
      </c>
      <c r="AB607" s="62"/>
      <c r="AC607" s="81"/>
      <c r="AD607" s="81"/>
    </row>
    <row r="608" spans="1:30" s="22" customFormat="1" ht="31.5" hidden="1" outlineLevel="1" x14ac:dyDescent="0.25">
      <c r="A608" s="43" t="s">
        <v>10</v>
      </c>
      <c r="B608" s="13" t="s">
        <v>418</v>
      </c>
      <c r="C608" s="40"/>
      <c r="D608" s="16">
        <f t="shared" ref="D608:D609" si="677">SUM(E608:G608)</f>
        <v>1612.5</v>
      </c>
      <c r="E608" s="18">
        <f>SUM(E609:E611)</f>
        <v>0</v>
      </c>
      <c r="F608" s="18">
        <f>SUM(F609:F611)</f>
        <v>332.5</v>
      </c>
      <c r="G608" s="18">
        <f>SUM(G609:G611)</f>
        <v>1280</v>
      </c>
      <c r="H608" s="16">
        <f t="shared" ref="H608:H609" si="678">SUM(I608:K608)</f>
        <v>1614.6</v>
      </c>
      <c r="I608" s="18">
        <f>SUM(I609:I611)</f>
        <v>0</v>
      </c>
      <c r="J608" s="18">
        <f>SUM(J609:J611)</f>
        <v>334.6</v>
      </c>
      <c r="K608" s="18">
        <f>SUM(K609:K611)</f>
        <v>1280</v>
      </c>
      <c r="L608" s="16">
        <f t="shared" ref="L608" si="679">SUM(M608:O608)</f>
        <v>0</v>
      </c>
      <c r="M608" s="18">
        <f>SUM(M609:M611)</f>
        <v>0</v>
      </c>
      <c r="N608" s="18">
        <f>SUM(N609:N611)</f>
        <v>0</v>
      </c>
      <c r="O608" s="18">
        <f>SUM(O609:O611)</f>
        <v>0</v>
      </c>
      <c r="P608" s="16">
        <f t="shared" ref="P608:P609" si="680">SUM(Q608:S608)</f>
        <v>1544.7</v>
      </c>
      <c r="Q608" s="18">
        <f>SUM(Q609:Q611)</f>
        <v>0</v>
      </c>
      <c r="R608" s="18">
        <f>SUM(R609:R611)</f>
        <v>336.7</v>
      </c>
      <c r="S608" s="18">
        <f>SUM(S609:S611)</f>
        <v>1208</v>
      </c>
      <c r="T608" s="16">
        <f>SUM(U608:W608)</f>
        <v>0</v>
      </c>
      <c r="U608" s="18">
        <f>SUM(U609:U611)</f>
        <v>0</v>
      </c>
      <c r="V608" s="18">
        <f>SUM(V609:V611)</f>
        <v>0</v>
      </c>
      <c r="W608" s="18">
        <f>SUM(W609:W611)</f>
        <v>0</v>
      </c>
      <c r="X608" s="16">
        <f>SUM(Y608:AA608)</f>
        <v>0</v>
      </c>
      <c r="Y608" s="18">
        <f>SUM(Y609:Y611)</f>
        <v>0</v>
      </c>
      <c r="Z608" s="18">
        <f>SUM(Z609:Z611)</f>
        <v>0</v>
      </c>
      <c r="AA608" s="18">
        <f>SUM(AA609:AA611)</f>
        <v>0</v>
      </c>
      <c r="AB608" s="62"/>
      <c r="AC608" s="81"/>
      <c r="AD608" s="81"/>
    </row>
    <row r="609" spans="1:30" s="22" customFormat="1" ht="78.75" hidden="1" outlineLevel="1" x14ac:dyDescent="0.25">
      <c r="A609" s="43" t="s">
        <v>32</v>
      </c>
      <c r="B609" s="13" t="s">
        <v>618</v>
      </c>
      <c r="C609" s="40" t="s">
        <v>619</v>
      </c>
      <c r="D609" s="16">
        <f t="shared" si="677"/>
        <v>1280</v>
      </c>
      <c r="E609" s="18"/>
      <c r="F609" s="18"/>
      <c r="G609" s="18">
        <v>1280</v>
      </c>
      <c r="H609" s="16">
        <f t="shared" si="678"/>
        <v>1280</v>
      </c>
      <c r="I609" s="18"/>
      <c r="J609" s="18"/>
      <c r="K609" s="18">
        <v>1280</v>
      </c>
      <c r="L609" s="16">
        <f>M609+N609+O609</f>
        <v>0</v>
      </c>
      <c r="M609" s="18"/>
      <c r="N609" s="18"/>
      <c r="O609" s="18"/>
      <c r="P609" s="16">
        <f t="shared" si="680"/>
        <v>1208</v>
      </c>
      <c r="Q609" s="18"/>
      <c r="R609" s="18"/>
      <c r="S609" s="18">
        <v>1208</v>
      </c>
      <c r="T609" s="16">
        <f>W609</f>
        <v>0</v>
      </c>
      <c r="U609" s="18"/>
      <c r="V609" s="18"/>
      <c r="W609" s="18"/>
      <c r="X609" s="16">
        <f>AA609</f>
        <v>0</v>
      </c>
      <c r="Y609" s="18"/>
      <c r="Z609" s="18"/>
      <c r="AA609" s="18"/>
      <c r="AB609" s="62"/>
      <c r="AC609" s="81"/>
      <c r="AD609" s="81"/>
    </row>
    <row r="610" spans="1:30" s="22" customFormat="1" ht="47.25" hidden="1" outlineLevel="1" x14ac:dyDescent="0.25">
      <c r="A610" s="120" t="s">
        <v>33</v>
      </c>
      <c r="B610" s="118" t="s">
        <v>620</v>
      </c>
      <c r="C610" s="40" t="s">
        <v>419</v>
      </c>
      <c r="D610" s="16">
        <f t="shared" ref="D610:D624" si="681">SUM(E610:G610)</f>
        <v>332.5</v>
      </c>
      <c r="E610" s="18"/>
      <c r="F610" s="18">
        <v>332.5</v>
      </c>
      <c r="G610" s="18"/>
      <c r="H610" s="16">
        <f t="shared" ref="H610:H624" si="682">SUM(I610:K610)</f>
        <v>334.6</v>
      </c>
      <c r="I610" s="18"/>
      <c r="J610" s="18">
        <v>334.6</v>
      </c>
      <c r="K610" s="18"/>
      <c r="L610" s="16">
        <f t="shared" ref="L610:L616" si="683">SUM(M610:O610)</f>
        <v>0</v>
      </c>
      <c r="M610" s="18"/>
      <c r="N610" s="18"/>
      <c r="O610" s="18"/>
      <c r="P610" s="16">
        <f t="shared" ref="P610:P624" si="684">SUM(Q610:S610)</f>
        <v>336.7</v>
      </c>
      <c r="Q610" s="18"/>
      <c r="R610" s="18">
        <v>336.7</v>
      </c>
      <c r="S610" s="18"/>
      <c r="T610" s="16">
        <f t="shared" ref="T610:T617" si="685">SUM(U610:W610)</f>
        <v>0</v>
      </c>
      <c r="U610" s="18"/>
      <c r="V610" s="18"/>
      <c r="W610" s="18"/>
      <c r="X610" s="16">
        <f t="shared" ref="X610:X617" si="686">SUM(Y610:AA610)</f>
        <v>0</v>
      </c>
      <c r="Y610" s="18"/>
      <c r="Z610" s="18"/>
      <c r="AA610" s="18"/>
      <c r="AB610" s="62"/>
      <c r="AC610" s="81"/>
      <c r="AD610" s="81"/>
    </row>
    <row r="611" spans="1:30" s="22" customFormat="1" ht="31.5" hidden="1" outlineLevel="1" x14ac:dyDescent="0.25">
      <c r="A611" s="121"/>
      <c r="B611" s="119"/>
      <c r="C611" s="40" t="s">
        <v>723</v>
      </c>
      <c r="D611" s="16">
        <f t="shared" si="681"/>
        <v>0</v>
      </c>
      <c r="E611" s="18"/>
      <c r="F611" s="18"/>
      <c r="G611" s="18"/>
      <c r="H611" s="16">
        <f t="shared" si="682"/>
        <v>0</v>
      </c>
      <c r="I611" s="18"/>
      <c r="J611" s="18"/>
      <c r="K611" s="18"/>
      <c r="L611" s="16">
        <f t="shared" si="683"/>
        <v>0</v>
      </c>
      <c r="M611" s="18"/>
      <c r="N611" s="18"/>
      <c r="O611" s="18"/>
      <c r="P611" s="16">
        <f t="shared" si="684"/>
        <v>0</v>
      </c>
      <c r="Q611" s="18"/>
      <c r="R611" s="18"/>
      <c r="S611" s="18"/>
      <c r="T611" s="16">
        <f t="shared" si="685"/>
        <v>0</v>
      </c>
      <c r="U611" s="18"/>
      <c r="V611" s="18"/>
      <c r="W611" s="18"/>
      <c r="X611" s="16">
        <f t="shared" si="686"/>
        <v>0</v>
      </c>
      <c r="Y611" s="18"/>
      <c r="Z611" s="18"/>
      <c r="AA611" s="18"/>
      <c r="AB611" s="62"/>
      <c r="AC611" s="81"/>
      <c r="AD611" s="81"/>
    </row>
    <row r="612" spans="1:30" s="22" customFormat="1" ht="31.5" hidden="1" outlineLevel="1" x14ac:dyDescent="0.25">
      <c r="A612" s="43" t="s">
        <v>13</v>
      </c>
      <c r="B612" s="13" t="s">
        <v>420</v>
      </c>
      <c r="C612" s="40"/>
      <c r="D612" s="16">
        <f t="shared" si="681"/>
        <v>207230</v>
      </c>
      <c r="E612" s="18">
        <f>SUM(E613:E616)</f>
        <v>0</v>
      </c>
      <c r="F612" s="18">
        <f>SUM(F613:F616)</f>
        <v>102667.1</v>
      </c>
      <c r="G612" s="18">
        <f>SUM(G613:G616)</f>
        <v>104562.9</v>
      </c>
      <c r="H612" s="16">
        <f t="shared" si="682"/>
        <v>0</v>
      </c>
      <c r="I612" s="18">
        <f>SUM(I613:I616)</f>
        <v>0</v>
      </c>
      <c r="J612" s="18">
        <f>SUM(J613:J616)</f>
        <v>0</v>
      </c>
      <c r="K612" s="18">
        <f>SUM(K613:K616)</f>
        <v>0</v>
      </c>
      <c r="L612" s="16">
        <f t="shared" si="683"/>
        <v>0</v>
      </c>
      <c r="M612" s="18">
        <f>SUM(M613:M616)</f>
        <v>0</v>
      </c>
      <c r="N612" s="18">
        <f>SUM(N613:N616)</f>
        <v>0</v>
      </c>
      <c r="O612" s="18">
        <f>SUM(O613:O616)</f>
        <v>0</v>
      </c>
      <c r="P612" s="16">
        <f t="shared" si="684"/>
        <v>0</v>
      </c>
      <c r="Q612" s="18">
        <f>SUM(Q613:Q616)</f>
        <v>0</v>
      </c>
      <c r="R612" s="18">
        <f>SUM(R613:R616)</f>
        <v>0</v>
      </c>
      <c r="S612" s="18">
        <f>SUM(S613:S616)</f>
        <v>0</v>
      </c>
      <c r="T612" s="16">
        <f t="shared" si="685"/>
        <v>0</v>
      </c>
      <c r="U612" s="18">
        <f>SUM(U613:U616)</f>
        <v>0</v>
      </c>
      <c r="V612" s="18">
        <f>SUM(V613:V616)</f>
        <v>0</v>
      </c>
      <c r="W612" s="18">
        <f>SUM(W613:W616)</f>
        <v>0</v>
      </c>
      <c r="X612" s="16">
        <f t="shared" si="686"/>
        <v>0</v>
      </c>
      <c r="Y612" s="18">
        <f>SUM(Y613:Y616)</f>
        <v>0</v>
      </c>
      <c r="Z612" s="18">
        <f>SUM(Z613:Z616)</f>
        <v>0</v>
      </c>
      <c r="AA612" s="18">
        <f>SUM(AA613:AA616)</f>
        <v>0</v>
      </c>
      <c r="AB612" s="62"/>
      <c r="AC612" s="81"/>
      <c r="AD612" s="81"/>
    </row>
    <row r="613" spans="1:30" s="22" customFormat="1" ht="31.5" hidden="1" outlineLevel="1" x14ac:dyDescent="0.25">
      <c r="A613" s="43" t="s">
        <v>40</v>
      </c>
      <c r="B613" s="13" t="s">
        <v>421</v>
      </c>
      <c r="C613" s="63" t="s">
        <v>637</v>
      </c>
      <c r="D613" s="16">
        <f t="shared" si="681"/>
        <v>133720.1</v>
      </c>
      <c r="E613" s="18"/>
      <c r="F613" s="18">
        <v>102667.1</v>
      </c>
      <c r="G613" s="18">
        <v>31053</v>
      </c>
      <c r="H613" s="16">
        <f t="shared" si="682"/>
        <v>0</v>
      </c>
      <c r="I613" s="18"/>
      <c r="J613" s="18"/>
      <c r="K613" s="18"/>
      <c r="L613" s="16">
        <f t="shared" si="683"/>
        <v>0</v>
      </c>
      <c r="M613" s="18"/>
      <c r="N613" s="18"/>
      <c r="O613" s="18"/>
      <c r="P613" s="16">
        <f t="shared" si="684"/>
        <v>0</v>
      </c>
      <c r="Q613" s="18"/>
      <c r="R613" s="18"/>
      <c r="S613" s="18"/>
      <c r="T613" s="16">
        <f t="shared" si="685"/>
        <v>0</v>
      </c>
      <c r="U613" s="18"/>
      <c r="V613" s="18"/>
      <c r="W613" s="18"/>
      <c r="X613" s="16">
        <f t="shared" si="686"/>
        <v>0</v>
      </c>
      <c r="Y613" s="18"/>
      <c r="Z613" s="18"/>
      <c r="AA613" s="18"/>
      <c r="AB613" s="62"/>
      <c r="AC613" s="81"/>
      <c r="AD613" s="81"/>
    </row>
    <row r="614" spans="1:30" s="22" customFormat="1" ht="31.5" hidden="1" outlineLevel="1" x14ac:dyDescent="0.25">
      <c r="A614" s="43" t="s">
        <v>41</v>
      </c>
      <c r="B614" s="13" t="s">
        <v>422</v>
      </c>
      <c r="C614" s="63" t="s">
        <v>637</v>
      </c>
      <c r="D614" s="16">
        <f t="shared" si="681"/>
        <v>50740.5</v>
      </c>
      <c r="E614" s="18"/>
      <c r="F614" s="18"/>
      <c r="G614" s="18">
        <v>50740.5</v>
      </c>
      <c r="H614" s="16">
        <f t="shared" si="682"/>
        <v>0</v>
      </c>
      <c r="I614" s="18"/>
      <c r="J614" s="18"/>
      <c r="K614" s="18"/>
      <c r="L614" s="16">
        <f t="shared" si="683"/>
        <v>0</v>
      </c>
      <c r="M614" s="18"/>
      <c r="N614" s="18"/>
      <c r="O614" s="18"/>
      <c r="P614" s="16">
        <f t="shared" si="684"/>
        <v>0</v>
      </c>
      <c r="Q614" s="18"/>
      <c r="R614" s="18"/>
      <c r="S614" s="18"/>
      <c r="T614" s="16">
        <f t="shared" si="685"/>
        <v>0</v>
      </c>
      <c r="U614" s="18"/>
      <c r="V614" s="18"/>
      <c r="W614" s="18"/>
      <c r="X614" s="16">
        <f t="shared" si="686"/>
        <v>0</v>
      </c>
      <c r="Y614" s="18"/>
      <c r="Z614" s="18"/>
      <c r="AA614" s="18"/>
      <c r="AB614" s="62"/>
      <c r="AC614" s="81"/>
      <c r="AD614" s="81"/>
    </row>
    <row r="615" spans="1:30" s="56" customFormat="1" ht="110.25" hidden="1" collapsed="1" x14ac:dyDescent="0.25">
      <c r="A615" s="43" t="s">
        <v>43</v>
      </c>
      <c r="B615" s="13" t="s">
        <v>961</v>
      </c>
      <c r="C615" s="63" t="s">
        <v>637</v>
      </c>
      <c r="D615" s="16">
        <f t="shared" si="681"/>
        <v>6150</v>
      </c>
      <c r="E615" s="18"/>
      <c r="F615" s="18"/>
      <c r="G615" s="18">
        <v>6150</v>
      </c>
      <c r="H615" s="16">
        <f t="shared" si="682"/>
        <v>0</v>
      </c>
      <c r="I615" s="18"/>
      <c r="J615" s="18"/>
      <c r="K615" s="18"/>
      <c r="L615" s="16">
        <f t="shared" si="683"/>
        <v>0</v>
      </c>
      <c r="M615" s="18"/>
      <c r="N615" s="18"/>
      <c r="O615" s="18"/>
      <c r="P615" s="16">
        <f t="shared" si="684"/>
        <v>0</v>
      </c>
      <c r="Q615" s="18"/>
      <c r="R615" s="18"/>
      <c r="S615" s="18"/>
      <c r="T615" s="16">
        <f t="shared" si="685"/>
        <v>0</v>
      </c>
      <c r="U615" s="18"/>
      <c r="V615" s="18"/>
      <c r="W615" s="18"/>
      <c r="X615" s="16">
        <f t="shared" si="686"/>
        <v>0</v>
      </c>
      <c r="Y615" s="18"/>
      <c r="Z615" s="18"/>
      <c r="AA615" s="18"/>
      <c r="AB615" s="62"/>
      <c r="AC615" s="79"/>
      <c r="AD615" s="79"/>
    </row>
    <row r="616" spans="1:30" s="22" customFormat="1" ht="47.25" hidden="1" outlineLevel="1" x14ac:dyDescent="0.25">
      <c r="A616" s="43" t="s">
        <v>44</v>
      </c>
      <c r="B616" s="13" t="s">
        <v>962</v>
      </c>
      <c r="C616" s="63" t="s">
        <v>637</v>
      </c>
      <c r="D616" s="16">
        <f t="shared" si="681"/>
        <v>16619.400000000001</v>
      </c>
      <c r="E616" s="18"/>
      <c r="F616" s="18"/>
      <c r="G616" s="18">
        <v>16619.400000000001</v>
      </c>
      <c r="H616" s="16">
        <f t="shared" si="682"/>
        <v>0</v>
      </c>
      <c r="I616" s="18"/>
      <c r="J616" s="18"/>
      <c r="K616" s="18"/>
      <c r="L616" s="16">
        <f t="shared" si="683"/>
        <v>0</v>
      </c>
      <c r="M616" s="18"/>
      <c r="N616" s="18"/>
      <c r="O616" s="18"/>
      <c r="P616" s="16">
        <f t="shared" si="684"/>
        <v>0</v>
      </c>
      <c r="Q616" s="18"/>
      <c r="R616" s="18"/>
      <c r="S616" s="18"/>
      <c r="T616" s="16">
        <f t="shared" si="685"/>
        <v>0</v>
      </c>
      <c r="U616" s="18"/>
      <c r="V616" s="18"/>
      <c r="W616" s="18"/>
      <c r="X616" s="16">
        <f t="shared" si="686"/>
        <v>0</v>
      </c>
      <c r="Y616" s="18"/>
      <c r="Z616" s="18"/>
      <c r="AA616" s="18"/>
      <c r="AB616" s="62"/>
      <c r="AC616" s="81"/>
      <c r="AD616" s="81"/>
    </row>
    <row r="617" spans="1:30" s="22" customFormat="1" ht="31.5" hidden="1" outlineLevel="1" x14ac:dyDescent="0.25">
      <c r="A617" s="43" t="s">
        <v>14</v>
      </c>
      <c r="B617" s="13" t="s">
        <v>423</v>
      </c>
      <c r="C617" s="40"/>
      <c r="D617" s="16">
        <f t="shared" si="681"/>
        <v>35793.800000000003</v>
      </c>
      <c r="E617" s="18">
        <f>SUM(E618:E619)</f>
        <v>0</v>
      </c>
      <c r="F617" s="18">
        <f>SUM(F618:F619)</f>
        <v>0</v>
      </c>
      <c r="G617" s="18">
        <f t="shared" ref="G617" si="687">SUM(G618:G619)</f>
        <v>35793.800000000003</v>
      </c>
      <c r="H617" s="16">
        <f t="shared" si="682"/>
        <v>35793.800000000003</v>
      </c>
      <c r="I617" s="18">
        <f>SUM(I618:I619)</f>
        <v>0</v>
      </c>
      <c r="J617" s="18">
        <f>SUM(J618:J619)</f>
        <v>0</v>
      </c>
      <c r="K617" s="18">
        <f t="shared" ref="K617" si="688">SUM(K618:K619)</f>
        <v>35793.800000000003</v>
      </c>
      <c r="L617" s="16">
        <f>SUM(M617:O617)</f>
        <v>0</v>
      </c>
      <c r="M617" s="18">
        <f t="shared" ref="M617:O617" si="689">SUM(M618:M619)</f>
        <v>0</v>
      </c>
      <c r="N617" s="18">
        <f t="shared" si="689"/>
        <v>0</v>
      </c>
      <c r="O617" s="18">
        <f t="shared" si="689"/>
        <v>0</v>
      </c>
      <c r="P617" s="16">
        <f t="shared" si="684"/>
        <v>35793.800000000003</v>
      </c>
      <c r="Q617" s="18">
        <f>SUM(Q618:Q619)</f>
        <v>0</v>
      </c>
      <c r="R617" s="18">
        <f>SUM(R618:R619)</f>
        <v>0</v>
      </c>
      <c r="S617" s="18">
        <f t="shared" ref="S617" si="690">SUM(S618:S619)</f>
        <v>35793.800000000003</v>
      </c>
      <c r="T617" s="16">
        <f t="shared" si="685"/>
        <v>0</v>
      </c>
      <c r="U617" s="18">
        <f t="shared" ref="U617:W617" si="691">SUM(U618:U619)</f>
        <v>0</v>
      </c>
      <c r="V617" s="18">
        <f>SUM(V618:V619)</f>
        <v>0</v>
      </c>
      <c r="W617" s="18">
        <f t="shared" si="691"/>
        <v>0</v>
      </c>
      <c r="X617" s="16">
        <f t="shared" si="686"/>
        <v>0</v>
      </c>
      <c r="Y617" s="18">
        <f t="shared" ref="Y617:AA617" si="692">SUM(Y618:Y619)</f>
        <v>0</v>
      </c>
      <c r="Z617" s="18">
        <f t="shared" si="692"/>
        <v>0</v>
      </c>
      <c r="AA617" s="18">
        <f t="shared" si="692"/>
        <v>0</v>
      </c>
      <c r="AB617" s="62"/>
      <c r="AC617" s="81"/>
      <c r="AD617" s="81"/>
    </row>
    <row r="618" spans="1:30" s="22" customFormat="1" ht="110.25" hidden="1" outlineLevel="1" x14ac:dyDescent="0.25">
      <c r="A618" s="43" t="s">
        <v>82</v>
      </c>
      <c r="B618" s="13" t="s">
        <v>483</v>
      </c>
      <c r="C618" s="40" t="s">
        <v>625</v>
      </c>
      <c r="D618" s="16">
        <f t="shared" si="681"/>
        <v>400</v>
      </c>
      <c r="E618" s="18"/>
      <c r="F618" s="18"/>
      <c r="G618" s="18">
        <v>400</v>
      </c>
      <c r="H618" s="16">
        <f t="shared" si="682"/>
        <v>400</v>
      </c>
      <c r="I618" s="18"/>
      <c r="J618" s="18"/>
      <c r="K618" s="18">
        <v>400</v>
      </c>
      <c r="L618" s="16">
        <f>M618+N618+O618</f>
        <v>0</v>
      </c>
      <c r="M618" s="18"/>
      <c r="N618" s="18"/>
      <c r="O618" s="18"/>
      <c r="P618" s="16">
        <f t="shared" si="684"/>
        <v>400</v>
      </c>
      <c r="Q618" s="18"/>
      <c r="R618" s="18"/>
      <c r="S618" s="18">
        <v>400</v>
      </c>
      <c r="T618" s="16">
        <f>U618+V618+W618</f>
        <v>0</v>
      </c>
      <c r="U618" s="18"/>
      <c r="V618" s="18"/>
      <c r="W618" s="18"/>
      <c r="X618" s="16">
        <f>Y618+Z618+AA618</f>
        <v>0</v>
      </c>
      <c r="Y618" s="18"/>
      <c r="Z618" s="18"/>
      <c r="AA618" s="18"/>
      <c r="AB618" s="62"/>
      <c r="AC618" s="81"/>
      <c r="AD618" s="81"/>
    </row>
    <row r="619" spans="1:30" s="22" customFormat="1" ht="110.25" hidden="1" outlineLevel="1" x14ac:dyDescent="0.25">
      <c r="A619" s="43" t="s">
        <v>84</v>
      </c>
      <c r="B619" s="13" t="s">
        <v>424</v>
      </c>
      <c r="C619" s="40" t="s">
        <v>625</v>
      </c>
      <c r="D619" s="16">
        <f t="shared" si="681"/>
        <v>35393.800000000003</v>
      </c>
      <c r="E619" s="18"/>
      <c r="F619" s="18"/>
      <c r="G619" s="18">
        <v>35393.800000000003</v>
      </c>
      <c r="H619" s="16">
        <f t="shared" si="682"/>
        <v>35393.800000000003</v>
      </c>
      <c r="I619" s="18"/>
      <c r="J619" s="18"/>
      <c r="K619" s="18">
        <v>35393.800000000003</v>
      </c>
      <c r="L619" s="16">
        <f>M619+N619+O619</f>
        <v>0</v>
      </c>
      <c r="M619" s="18"/>
      <c r="N619" s="18"/>
      <c r="O619" s="18"/>
      <c r="P619" s="16">
        <f t="shared" si="684"/>
        <v>35393.800000000003</v>
      </c>
      <c r="Q619" s="18"/>
      <c r="R619" s="18"/>
      <c r="S619" s="18">
        <v>35393.800000000003</v>
      </c>
      <c r="T619" s="16">
        <f>U619+V619+W619</f>
        <v>0</v>
      </c>
      <c r="U619" s="18"/>
      <c r="V619" s="18"/>
      <c r="W619" s="18"/>
      <c r="X619" s="16">
        <f>Y619+Z619+AA619</f>
        <v>0</v>
      </c>
      <c r="Y619" s="18"/>
      <c r="Z619" s="18"/>
      <c r="AA619" s="18"/>
      <c r="AB619" s="62"/>
      <c r="AC619" s="81"/>
      <c r="AD619" s="81"/>
    </row>
    <row r="620" spans="1:30" s="22" customFormat="1" hidden="1" outlineLevel="1" x14ac:dyDescent="0.25">
      <c r="A620" s="43" t="s">
        <v>15</v>
      </c>
      <c r="B620" s="13" t="s">
        <v>425</v>
      </c>
      <c r="C620" s="40"/>
      <c r="D620" s="16">
        <f t="shared" si="681"/>
        <v>27799.300000000003</v>
      </c>
      <c r="E620" s="18">
        <f t="shared" ref="E620:G620" si="693">SUM(E621:E624)</f>
        <v>29.2</v>
      </c>
      <c r="F620" s="18">
        <f t="shared" si="693"/>
        <v>1131.5</v>
      </c>
      <c r="G620" s="18">
        <f t="shared" si="693"/>
        <v>26638.600000000002</v>
      </c>
      <c r="H620" s="16">
        <f>SUM(I620:K620)</f>
        <v>27178.5</v>
      </c>
      <c r="I620" s="18">
        <f>SUM(I621:I624)</f>
        <v>28</v>
      </c>
      <c r="J620" s="18">
        <f t="shared" ref="J620:K620" si="694">SUM(J621:J624)</f>
        <v>636.30000000000007</v>
      </c>
      <c r="K620" s="18">
        <f t="shared" si="694"/>
        <v>26514.2</v>
      </c>
      <c r="L620" s="16">
        <f t="shared" ref="L620:L624" si="695">SUM(M620:O620)</f>
        <v>0</v>
      </c>
      <c r="M620" s="18">
        <f t="shared" ref="M620:O620" si="696">SUM(M621:M624)</f>
        <v>0</v>
      </c>
      <c r="N620" s="18">
        <f t="shared" si="696"/>
        <v>0</v>
      </c>
      <c r="O620" s="18">
        <f t="shared" si="696"/>
        <v>0</v>
      </c>
      <c r="P620" s="16">
        <f t="shared" si="684"/>
        <v>27172.400000000001</v>
      </c>
      <c r="Q620" s="18">
        <f t="shared" ref="Q620:R620" si="697">SUM(Q621:Q624)</f>
        <v>22</v>
      </c>
      <c r="R620" s="18">
        <f t="shared" si="697"/>
        <v>639</v>
      </c>
      <c r="S620" s="18">
        <f>SUM(S621:S624)</f>
        <v>26511.4</v>
      </c>
      <c r="T620" s="16">
        <f t="shared" ref="T620:T624" si="698">SUM(U620:W620)</f>
        <v>0</v>
      </c>
      <c r="U620" s="18">
        <f t="shared" ref="U620:W620" si="699">SUM(U621:U624)</f>
        <v>0</v>
      </c>
      <c r="V620" s="18">
        <f t="shared" si="699"/>
        <v>0</v>
      </c>
      <c r="W620" s="18">
        <f t="shared" si="699"/>
        <v>0</v>
      </c>
      <c r="X620" s="16">
        <f t="shared" ref="X620:X624" si="700">SUM(Y620:AA620)</f>
        <v>0</v>
      </c>
      <c r="Y620" s="18">
        <f t="shared" ref="Y620:AA620" si="701">SUM(Y621:Y624)</f>
        <v>0</v>
      </c>
      <c r="Z620" s="18">
        <f t="shared" si="701"/>
        <v>0</v>
      </c>
      <c r="AA620" s="18">
        <f t="shared" si="701"/>
        <v>0</v>
      </c>
      <c r="AB620" s="62"/>
      <c r="AC620" s="81"/>
      <c r="AD620" s="81"/>
    </row>
    <row r="621" spans="1:30" s="22" customFormat="1" ht="94.5" hidden="1" outlineLevel="1" x14ac:dyDescent="0.25">
      <c r="A621" s="43" t="s">
        <v>16</v>
      </c>
      <c r="B621" s="13" t="s">
        <v>426</v>
      </c>
      <c r="C621" s="40" t="s">
        <v>626</v>
      </c>
      <c r="D621" s="16">
        <f t="shared" si="681"/>
        <v>11948.2</v>
      </c>
      <c r="E621" s="18"/>
      <c r="F621" s="18"/>
      <c r="G621" s="18">
        <v>11948.2</v>
      </c>
      <c r="H621" s="16">
        <f t="shared" si="682"/>
        <v>11948.2</v>
      </c>
      <c r="I621" s="18"/>
      <c r="J621" s="18"/>
      <c r="K621" s="18">
        <v>11948.2</v>
      </c>
      <c r="L621" s="16">
        <f t="shared" si="695"/>
        <v>0</v>
      </c>
      <c r="M621" s="18"/>
      <c r="N621" s="18"/>
      <c r="O621" s="18"/>
      <c r="P621" s="16">
        <f t="shared" si="684"/>
        <v>11948.2</v>
      </c>
      <c r="Q621" s="18"/>
      <c r="R621" s="18"/>
      <c r="S621" s="18">
        <v>11948.2</v>
      </c>
      <c r="T621" s="16">
        <f t="shared" si="698"/>
        <v>0</v>
      </c>
      <c r="U621" s="18"/>
      <c r="V621" s="18"/>
      <c r="W621" s="18"/>
      <c r="X621" s="16">
        <f t="shared" si="700"/>
        <v>0</v>
      </c>
      <c r="Y621" s="18"/>
      <c r="Z621" s="18"/>
      <c r="AA621" s="18"/>
      <c r="AB621" s="62"/>
      <c r="AC621" s="81"/>
      <c r="AD621" s="81"/>
    </row>
    <row r="622" spans="1:30" s="22" customFormat="1" ht="94.5" hidden="1" outlineLevel="1" x14ac:dyDescent="0.25">
      <c r="A622" s="43" t="s">
        <v>17</v>
      </c>
      <c r="B622" s="13" t="s">
        <v>427</v>
      </c>
      <c r="C622" s="40" t="s">
        <v>626</v>
      </c>
      <c r="D622" s="16">
        <f t="shared" si="681"/>
        <v>1369.8</v>
      </c>
      <c r="E622" s="18"/>
      <c r="F622" s="18">
        <v>1095.8</v>
      </c>
      <c r="G622" s="18">
        <v>274</v>
      </c>
      <c r="H622" s="16">
        <f t="shared" si="682"/>
        <v>749</v>
      </c>
      <c r="I622" s="18"/>
      <c r="J622" s="18">
        <v>599.20000000000005</v>
      </c>
      <c r="K622" s="18">
        <v>149.80000000000001</v>
      </c>
      <c r="L622" s="16">
        <f t="shared" si="695"/>
        <v>0</v>
      </c>
      <c r="M622" s="18"/>
      <c r="N622" s="18"/>
      <c r="O622" s="18"/>
      <c r="P622" s="16">
        <f t="shared" si="684"/>
        <v>742.9</v>
      </c>
      <c r="Q622" s="18"/>
      <c r="R622" s="18">
        <v>594.29999999999995</v>
      </c>
      <c r="S622" s="18">
        <v>148.6</v>
      </c>
      <c r="T622" s="16">
        <f t="shared" si="698"/>
        <v>0</v>
      </c>
      <c r="U622" s="18"/>
      <c r="V622" s="18"/>
      <c r="W622" s="18"/>
      <c r="X622" s="16">
        <f t="shared" si="700"/>
        <v>0</v>
      </c>
      <c r="Y622" s="18"/>
      <c r="Z622" s="18"/>
      <c r="AA622" s="18"/>
      <c r="AB622" s="62"/>
      <c r="AC622" s="81"/>
      <c r="AD622" s="81"/>
    </row>
    <row r="623" spans="1:30" s="22" customFormat="1" ht="94.5" hidden="1" outlineLevel="1" x14ac:dyDescent="0.25">
      <c r="A623" s="45" t="s">
        <v>152</v>
      </c>
      <c r="B623" s="13" t="s">
        <v>428</v>
      </c>
      <c r="C623" s="40" t="s">
        <v>626</v>
      </c>
      <c r="D623" s="16">
        <f t="shared" si="681"/>
        <v>88.600000000000009</v>
      </c>
      <c r="E623" s="18">
        <v>29.2</v>
      </c>
      <c r="F623" s="18">
        <v>35.700000000000003</v>
      </c>
      <c r="G623" s="18">
        <v>23.7</v>
      </c>
      <c r="H623" s="16">
        <f t="shared" si="682"/>
        <v>88.6</v>
      </c>
      <c r="I623" s="18">
        <v>28</v>
      </c>
      <c r="J623" s="18">
        <v>37.1</v>
      </c>
      <c r="K623" s="18">
        <v>23.5</v>
      </c>
      <c r="L623" s="16">
        <f t="shared" si="695"/>
        <v>0</v>
      </c>
      <c r="M623" s="18"/>
      <c r="N623" s="18"/>
      <c r="O623" s="18"/>
      <c r="P623" s="16">
        <f t="shared" si="684"/>
        <v>88.6</v>
      </c>
      <c r="Q623" s="18">
        <v>22</v>
      </c>
      <c r="R623" s="18">
        <v>44.7</v>
      </c>
      <c r="S623" s="18">
        <v>21.9</v>
      </c>
      <c r="T623" s="16">
        <f t="shared" si="698"/>
        <v>0</v>
      </c>
      <c r="U623" s="18"/>
      <c r="V623" s="18"/>
      <c r="W623" s="18"/>
      <c r="X623" s="16">
        <f t="shared" si="700"/>
        <v>0</v>
      </c>
      <c r="Y623" s="18"/>
      <c r="Z623" s="18"/>
      <c r="AA623" s="18"/>
      <c r="AB623" s="62"/>
      <c r="AC623" s="81"/>
      <c r="AD623" s="81"/>
    </row>
    <row r="624" spans="1:30" s="22" customFormat="1" ht="94.5" hidden="1" outlineLevel="1" x14ac:dyDescent="0.25">
      <c r="A624" s="45" t="s">
        <v>372</v>
      </c>
      <c r="B624" s="13" t="s">
        <v>453</v>
      </c>
      <c r="C624" s="40" t="s">
        <v>626</v>
      </c>
      <c r="D624" s="16">
        <f t="shared" si="681"/>
        <v>14392.7</v>
      </c>
      <c r="E624" s="18"/>
      <c r="F624" s="18"/>
      <c r="G624" s="18">
        <v>14392.7</v>
      </c>
      <c r="H624" s="16">
        <f t="shared" si="682"/>
        <v>14392.7</v>
      </c>
      <c r="I624" s="18"/>
      <c r="J624" s="18"/>
      <c r="K624" s="18">
        <v>14392.7</v>
      </c>
      <c r="L624" s="16">
        <f t="shared" si="695"/>
        <v>0</v>
      </c>
      <c r="M624" s="18"/>
      <c r="N624" s="18"/>
      <c r="O624" s="18"/>
      <c r="P624" s="16">
        <f t="shared" si="684"/>
        <v>14392.7</v>
      </c>
      <c r="Q624" s="18"/>
      <c r="R624" s="18"/>
      <c r="S624" s="18">
        <v>14392.7</v>
      </c>
      <c r="T624" s="16">
        <f t="shared" si="698"/>
        <v>0</v>
      </c>
      <c r="U624" s="18"/>
      <c r="V624" s="18"/>
      <c r="W624" s="18"/>
      <c r="X624" s="16">
        <f t="shared" si="700"/>
        <v>0</v>
      </c>
      <c r="Y624" s="18"/>
      <c r="Z624" s="18"/>
      <c r="AA624" s="18"/>
      <c r="AB624" s="62"/>
      <c r="AC624" s="81"/>
      <c r="AD624" s="81"/>
    </row>
    <row r="625" spans="1:30" s="22" customFormat="1" ht="31.5" hidden="1" outlineLevel="1" x14ac:dyDescent="0.25">
      <c r="A625" s="41" t="s">
        <v>417</v>
      </c>
      <c r="B625" s="14" t="s">
        <v>752</v>
      </c>
      <c r="C625" s="39"/>
      <c r="D625" s="6">
        <f t="shared" ref="D625:D641" si="702">SUM(E625:G625)</f>
        <v>142291</v>
      </c>
      <c r="E625" s="6">
        <f>E626+E631+E634+E638</f>
        <v>0</v>
      </c>
      <c r="F625" s="6">
        <f>F626+F631+F634+F638</f>
        <v>2138.3000000000002</v>
      </c>
      <c r="G625" s="6">
        <f>G626+G631+G634+G638</f>
        <v>140152.70000000001</v>
      </c>
      <c r="H625" s="6">
        <f t="shared" ref="H625:H631" si="703">SUM(I625:K625)</f>
        <v>142319.29999999999</v>
      </c>
      <c r="I625" s="6">
        <f>I626+I631+I634+I638</f>
        <v>0</v>
      </c>
      <c r="J625" s="6">
        <f>J626+J631+J634+J638</f>
        <v>3114.3</v>
      </c>
      <c r="K625" s="6">
        <f>K626+K631+K634+K638</f>
        <v>139205</v>
      </c>
      <c r="L625" s="6">
        <f t="shared" ref="L625:L631" si="704">SUM(M625:O625)</f>
        <v>0</v>
      </c>
      <c r="M625" s="6">
        <f>M626+M631+M634+M638</f>
        <v>0</v>
      </c>
      <c r="N625" s="6">
        <f>N626+N631+N634+N638</f>
        <v>0</v>
      </c>
      <c r="O625" s="6">
        <f>O626+O631+O634+O638</f>
        <v>0</v>
      </c>
      <c r="P625" s="6">
        <f t="shared" ref="P625:P631" si="705">SUM(Q625:S625)</f>
        <v>143168.29999999999</v>
      </c>
      <c r="Q625" s="6">
        <f>Q626+Q631+Q634+Q638</f>
        <v>0</v>
      </c>
      <c r="R625" s="6">
        <f>R626+R631+R634+R638</f>
        <v>3114.3</v>
      </c>
      <c r="S625" s="6">
        <f>S626+S631+S634+S638</f>
        <v>140054</v>
      </c>
      <c r="T625" s="6">
        <f t="shared" ref="T625:T631" si="706">SUM(U625:W625)</f>
        <v>0</v>
      </c>
      <c r="U625" s="6">
        <f>U626+U631+U634+U638</f>
        <v>0</v>
      </c>
      <c r="V625" s="6">
        <f>V626+V631+V634+V638</f>
        <v>0</v>
      </c>
      <c r="W625" s="6">
        <f>W626+W631+W634+W638</f>
        <v>0</v>
      </c>
      <c r="X625" s="6">
        <f t="shared" ref="X625:X631" si="707">SUM(Y625:AA625)</f>
        <v>0</v>
      </c>
      <c r="Y625" s="15">
        <f>Y626+Y631+Y634+Y638</f>
        <v>0</v>
      </c>
      <c r="Z625" s="15">
        <f>Z626+Z631+Z634+Z638</f>
        <v>0</v>
      </c>
      <c r="AA625" s="15">
        <f>AA626+AA631+AA634+AA638</f>
        <v>0</v>
      </c>
      <c r="AB625" s="62"/>
      <c r="AC625" s="81"/>
      <c r="AD625" s="81"/>
    </row>
    <row r="626" spans="1:30" s="22" customFormat="1" ht="31.5" hidden="1" outlineLevel="1" x14ac:dyDescent="0.25">
      <c r="A626" s="43" t="s">
        <v>10</v>
      </c>
      <c r="B626" s="13" t="s">
        <v>432</v>
      </c>
      <c r="C626" s="40"/>
      <c r="D626" s="16">
        <f t="shared" si="702"/>
        <v>3971.2000000000003</v>
      </c>
      <c r="E626" s="18">
        <f>SUM(E627:E630)</f>
        <v>0</v>
      </c>
      <c r="F626" s="18">
        <f>SUM(F627:F630)</f>
        <v>1791.4</v>
      </c>
      <c r="G626" s="18">
        <f>SUM(G627:G630)</f>
        <v>2179.8000000000002</v>
      </c>
      <c r="H626" s="16">
        <f t="shared" si="703"/>
        <v>4634.3999999999996</v>
      </c>
      <c r="I626" s="18">
        <f>SUM(I627:I630)</f>
        <v>0</v>
      </c>
      <c r="J626" s="18">
        <f>SUM(J627:J630)</f>
        <v>2420.5</v>
      </c>
      <c r="K626" s="18">
        <f>SUM(K627:K630)</f>
        <v>2213.9</v>
      </c>
      <c r="L626" s="16">
        <f t="shared" si="704"/>
        <v>0</v>
      </c>
      <c r="M626" s="18">
        <f>SUM(M627:M630)</f>
        <v>0</v>
      </c>
      <c r="N626" s="18">
        <f>SUM(N627:N630)</f>
        <v>0</v>
      </c>
      <c r="O626" s="18">
        <f>SUM(O627:O630)</f>
        <v>0</v>
      </c>
      <c r="P626" s="16">
        <f t="shared" si="705"/>
        <v>5483.4</v>
      </c>
      <c r="Q626" s="18">
        <f>SUM(Q627:Q630)</f>
        <v>0</v>
      </c>
      <c r="R626" s="18">
        <f>SUM(R627:R630)</f>
        <v>2420.5</v>
      </c>
      <c r="S626" s="18">
        <f>SUM(S627:S630)</f>
        <v>3062.9</v>
      </c>
      <c r="T626" s="16">
        <f t="shared" si="706"/>
        <v>0</v>
      </c>
      <c r="U626" s="18">
        <f>SUM(U627:U630)</f>
        <v>0</v>
      </c>
      <c r="V626" s="18">
        <f>SUM(V627:V630)</f>
        <v>0</v>
      </c>
      <c r="W626" s="18">
        <f>SUM(W627:W630)</f>
        <v>0</v>
      </c>
      <c r="X626" s="16">
        <f t="shared" si="707"/>
        <v>0</v>
      </c>
      <c r="Y626" s="18">
        <f>SUM(Y627:Y630)</f>
        <v>0</v>
      </c>
      <c r="Z626" s="18">
        <f>SUM(Z627:Z630)</f>
        <v>0</v>
      </c>
      <c r="AA626" s="18">
        <f>SUM(AA627:AA630)</f>
        <v>0</v>
      </c>
      <c r="AB626" s="62"/>
      <c r="AC626" s="81"/>
      <c r="AD626" s="81"/>
    </row>
    <row r="627" spans="1:30" s="22" customFormat="1" ht="78.75" hidden="1" outlineLevel="1" x14ac:dyDescent="0.25">
      <c r="A627" s="43" t="s">
        <v>32</v>
      </c>
      <c r="B627" s="13" t="s">
        <v>433</v>
      </c>
      <c r="C627" s="40" t="s">
        <v>619</v>
      </c>
      <c r="D627" s="16">
        <f t="shared" si="702"/>
        <v>1235.5</v>
      </c>
      <c r="E627" s="18"/>
      <c r="F627" s="18"/>
      <c r="G627" s="18">
        <v>1235.5</v>
      </c>
      <c r="H627" s="16">
        <f t="shared" si="703"/>
        <v>1236.5</v>
      </c>
      <c r="I627" s="18"/>
      <c r="J627" s="18"/>
      <c r="K627" s="18">
        <v>1236.5</v>
      </c>
      <c r="L627" s="16">
        <f t="shared" si="704"/>
        <v>0</v>
      </c>
      <c r="M627" s="18"/>
      <c r="N627" s="18"/>
      <c r="O627" s="18"/>
      <c r="P627" s="16">
        <f t="shared" si="705"/>
        <v>2085.5</v>
      </c>
      <c r="Q627" s="18"/>
      <c r="R627" s="18"/>
      <c r="S627" s="18">
        <v>2085.5</v>
      </c>
      <c r="T627" s="16">
        <f t="shared" si="706"/>
        <v>0</v>
      </c>
      <c r="U627" s="18"/>
      <c r="V627" s="18"/>
      <c r="W627" s="18"/>
      <c r="X627" s="16">
        <f t="shared" si="707"/>
        <v>0</v>
      </c>
      <c r="Y627" s="18"/>
      <c r="Z627" s="18"/>
      <c r="AA627" s="18"/>
      <c r="AB627" s="62"/>
      <c r="AC627" s="81"/>
      <c r="AD627" s="81"/>
    </row>
    <row r="628" spans="1:30" s="22" customFormat="1" ht="94.5" hidden="1" outlineLevel="1" x14ac:dyDescent="0.25">
      <c r="A628" s="43" t="s">
        <v>33</v>
      </c>
      <c r="B628" s="13" t="s">
        <v>434</v>
      </c>
      <c r="C628" s="40" t="s">
        <v>627</v>
      </c>
      <c r="D628" s="16">
        <f t="shared" si="702"/>
        <v>850</v>
      </c>
      <c r="E628" s="18"/>
      <c r="F628" s="18"/>
      <c r="G628" s="18">
        <v>850</v>
      </c>
      <c r="H628" s="16">
        <f t="shared" si="703"/>
        <v>850</v>
      </c>
      <c r="I628" s="18"/>
      <c r="J628" s="18"/>
      <c r="K628" s="18">
        <v>850</v>
      </c>
      <c r="L628" s="16">
        <f t="shared" si="704"/>
        <v>0</v>
      </c>
      <c r="M628" s="18"/>
      <c r="N628" s="18"/>
      <c r="O628" s="18"/>
      <c r="P628" s="16">
        <f t="shared" si="705"/>
        <v>850</v>
      </c>
      <c r="Q628" s="18"/>
      <c r="R628" s="18"/>
      <c r="S628" s="18">
        <v>850</v>
      </c>
      <c r="T628" s="16">
        <f t="shared" si="706"/>
        <v>0</v>
      </c>
      <c r="U628" s="18"/>
      <c r="V628" s="18"/>
      <c r="W628" s="18"/>
      <c r="X628" s="16">
        <f t="shared" si="707"/>
        <v>0</v>
      </c>
      <c r="Y628" s="18"/>
      <c r="Z628" s="18"/>
      <c r="AA628" s="18"/>
      <c r="AB628" s="62"/>
      <c r="AC628" s="81"/>
      <c r="AD628" s="81"/>
    </row>
    <row r="629" spans="1:30" s="22" customFormat="1" ht="94.5" hidden="1" outlineLevel="1" x14ac:dyDescent="0.25">
      <c r="A629" s="43" t="s">
        <v>34</v>
      </c>
      <c r="B629" s="13" t="s">
        <v>616</v>
      </c>
      <c r="C629" s="40" t="s">
        <v>639</v>
      </c>
      <c r="D629" s="16">
        <f t="shared" si="702"/>
        <v>0</v>
      </c>
      <c r="E629" s="18"/>
      <c r="F629" s="18"/>
      <c r="G629" s="18"/>
      <c r="H629" s="16">
        <f t="shared" si="703"/>
        <v>0</v>
      </c>
      <c r="I629" s="18"/>
      <c r="J629" s="18"/>
      <c r="K629" s="18"/>
      <c r="L629" s="16">
        <f t="shared" si="704"/>
        <v>0</v>
      </c>
      <c r="M629" s="18"/>
      <c r="N629" s="18"/>
      <c r="O629" s="18"/>
      <c r="P629" s="16">
        <f t="shared" si="705"/>
        <v>0</v>
      </c>
      <c r="Q629" s="18"/>
      <c r="R629" s="18"/>
      <c r="S629" s="18"/>
      <c r="T629" s="16">
        <f t="shared" si="706"/>
        <v>0</v>
      </c>
      <c r="U629" s="18"/>
      <c r="V629" s="18"/>
      <c r="W629" s="18"/>
      <c r="X629" s="16">
        <f t="shared" si="707"/>
        <v>0</v>
      </c>
      <c r="Y629" s="18"/>
      <c r="Z629" s="18"/>
      <c r="AA629" s="18"/>
      <c r="AB629" s="62"/>
      <c r="AC629" s="81"/>
      <c r="AD629" s="81"/>
    </row>
    <row r="630" spans="1:30" s="22" customFormat="1" ht="31.5" hidden="1" outlineLevel="1" x14ac:dyDescent="0.25">
      <c r="A630" s="43" t="s">
        <v>35</v>
      </c>
      <c r="B630" s="13" t="s">
        <v>982</v>
      </c>
      <c r="C630" s="40"/>
      <c r="D630" s="16">
        <f t="shared" si="702"/>
        <v>1885.7</v>
      </c>
      <c r="E630" s="18"/>
      <c r="F630" s="18">
        <v>1791.4</v>
      </c>
      <c r="G630" s="18">
        <v>94.3</v>
      </c>
      <c r="H630" s="16">
        <f t="shared" ref="H630" si="708">SUM(I630:K630)</f>
        <v>2547.9</v>
      </c>
      <c r="I630" s="18"/>
      <c r="J630" s="18">
        <v>2420.5</v>
      </c>
      <c r="K630" s="18">
        <v>127.4</v>
      </c>
      <c r="L630" s="16">
        <f t="shared" ref="L630" si="709">SUM(M630:O630)</f>
        <v>0</v>
      </c>
      <c r="M630" s="18"/>
      <c r="N630" s="18"/>
      <c r="O630" s="18"/>
      <c r="P630" s="16">
        <f t="shared" ref="P630" si="710">SUM(Q630:S630)</f>
        <v>2547.9</v>
      </c>
      <c r="Q630" s="18"/>
      <c r="R630" s="18">
        <v>2420.5</v>
      </c>
      <c r="S630" s="18">
        <v>127.4</v>
      </c>
      <c r="T630" s="16">
        <f t="shared" ref="T630" si="711">SUM(U630:W630)</f>
        <v>0</v>
      </c>
      <c r="U630" s="18"/>
      <c r="V630" s="18"/>
      <c r="W630" s="18"/>
      <c r="X630" s="16">
        <f t="shared" ref="X630" si="712">SUM(Y630:AA630)</f>
        <v>0</v>
      </c>
      <c r="Y630" s="18"/>
      <c r="Z630" s="18"/>
      <c r="AA630" s="18"/>
      <c r="AB630" s="62"/>
      <c r="AC630" s="81"/>
      <c r="AD630" s="81"/>
    </row>
    <row r="631" spans="1:30" s="22" customFormat="1" ht="47.25" hidden="1" outlineLevel="1" x14ac:dyDescent="0.25">
      <c r="A631" s="43" t="s">
        <v>13</v>
      </c>
      <c r="B631" s="13" t="s">
        <v>435</v>
      </c>
      <c r="C631" s="40"/>
      <c r="D631" s="16">
        <f t="shared" si="702"/>
        <v>1365.1999999999998</v>
      </c>
      <c r="E631" s="18">
        <f>SUM(E632:E633)</f>
        <v>0</v>
      </c>
      <c r="F631" s="18">
        <f t="shared" ref="F631:G631" si="713">SUM(F632:F633)</f>
        <v>346.9</v>
      </c>
      <c r="G631" s="18">
        <f t="shared" si="713"/>
        <v>1018.3</v>
      </c>
      <c r="H631" s="16">
        <f t="shared" si="703"/>
        <v>730.3</v>
      </c>
      <c r="I631" s="18">
        <f t="shared" ref="I631:K631" si="714">SUM(I632:I633)</f>
        <v>0</v>
      </c>
      <c r="J631" s="18">
        <f t="shared" si="714"/>
        <v>693.8</v>
      </c>
      <c r="K631" s="18">
        <f t="shared" si="714"/>
        <v>36.5</v>
      </c>
      <c r="L631" s="16">
        <f t="shared" si="704"/>
        <v>0</v>
      </c>
      <c r="M631" s="18">
        <f t="shared" ref="M631:O631" si="715">SUM(M632:M633)</f>
        <v>0</v>
      </c>
      <c r="N631" s="18">
        <f t="shared" si="715"/>
        <v>0</v>
      </c>
      <c r="O631" s="18">
        <f t="shared" si="715"/>
        <v>0</v>
      </c>
      <c r="P631" s="16">
        <f t="shared" si="705"/>
        <v>730.3</v>
      </c>
      <c r="Q631" s="18">
        <f t="shared" ref="Q631:S631" si="716">SUM(Q632:Q633)</f>
        <v>0</v>
      </c>
      <c r="R631" s="18">
        <f t="shared" si="716"/>
        <v>693.8</v>
      </c>
      <c r="S631" s="18">
        <f t="shared" si="716"/>
        <v>36.5</v>
      </c>
      <c r="T631" s="16">
        <f t="shared" si="706"/>
        <v>0</v>
      </c>
      <c r="U631" s="18">
        <f t="shared" ref="U631:W631" si="717">SUM(U632:U633)</f>
        <v>0</v>
      </c>
      <c r="V631" s="18">
        <f t="shared" si="717"/>
        <v>0</v>
      </c>
      <c r="W631" s="18">
        <f t="shared" si="717"/>
        <v>0</v>
      </c>
      <c r="X631" s="16">
        <f t="shared" si="707"/>
        <v>0</v>
      </c>
      <c r="Y631" s="18">
        <f t="shared" ref="Y631:AA631" si="718">SUM(Y632:Y633)</f>
        <v>0</v>
      </c>
      <c r="Z631" s="18">
        <f t="shared" si="718"/>
        <v>0</v>
      </c>
      <c r="AA631" s="18">
        <f t="shared" si="718"/>
        <v>0</v>
      </c>
      <c r="AB631" s="62"/>
      <c r="AC631" s="81"/>
      <c r="AD631" s="81"/>
    </row>
    <row r="632" spans="1:30" s="22" customFormat="1" ht="47.25" hidden="1" outlineLevel="1" x14ac:dyDescent="0.25">
      <c r="A632" s="43" t="s">
        <v>41</v>
      </c>
      <c r="B632" s="13" t="s">
        <v>981</v>
      </c>
      <c r="C632" s="40" t="s">
        <v>638</v>
      </c>
      <c r="D632" s="16">
        <f>SUM(E632:G632)</f>
        <v>365.2</v>
      </c>
      <c r="E632" s="18"/>
      <c r="F632" s="18">
        <v>346.9</v>
      </c>
      <c r="G632" s="18">
        <v>18.3</v>
      </c>
      <c r="H632" s="16">
        <f>SUM(I632:K632)</f>
        <v>730.3</v>
      </c>
      <c r="I632" s="18"/>
      <c r="J632" s="18">
        <v>693.8</v>
      </c>
      <c r="K632" s="18">
        <v>36.5</v>
      </c>
      <c r="L632" s="16">
        <f>SUM(M632:O632)</f>
        <v>0</v>
      </c>
      <c r="M632" s="18"/>
      <c r="N632" s="18"/>
      <c r="O632" s="18"/>
      <c r="P632" s="16">
        <f>SUM(Q632:S632)</f>
        <v>730.3</v>
      </c>
      <c r="Q632" s="18"/>
      <c r="R632" s="18">
        <v>693.8</v>
      </c>
      <c r="S632" s="18">
        <v>36.5</v>
      </c>
      <c r="T632" s="16">
        <f>SUM(U632:W632)</f>
        <v>0</v>
      </c>
      <c r="U632" s="18"/>
      <c r="V632" s="18"/>
      <c r="W632" s="18"/>
      <c r="X632" s="16">
        <f>SUM(Y632:AA632)</f>
        <v>0</v>
      </c>
      <c r="Y632" s="18"/>
      <c r="Z632" s="18"/>
      <c r="AA632" s="18"/>
      <c r="AB632" s="62"/>
      <c r="AC632" s="81"/>
      <c r="AD632" s="81"/>
    </row>
    <row r="633" spans="1:30" s="22" customFormat="1" ht="47.25" hidden="1" outlineLevel="1" x14ac:dyDescent="0.25">
      <c r="A633" s="43" t="s">
        <v>43</v>
      </c>
      <c r="B633" s="13" t="s">
        <v>963</v>
      </c>
      <c r="C633" s="40" t="s">
        <v>638</v>
      </c>
      <c r="D633" s="16">
        <f>SUM(E633:G633)</f>
        <v>1000</v>
      </c>
      <c r="E633" s="18"/>
      <c r="F633" s="18"/>
      <c r="G633" s="18">
        <v>1000</v>
      </c>
      <c r="H633" s="16">
        <f>SUM(I633:K633)</f>
        <v>0</v>
      </c>
      <c r="I633" s="18"/>
      <c r="J633" s="18"/>
      <c r="K633" s="18"/>
      <c r="L633" s="16">
        <f>SUM(M633:O633)</f>
        <v>0</v>
      </c>
      <c r="M633" s="18"/>
      <c r="N633" s="18"/>
      <c r="O633" s="18"/>
      <c r="P633" s="16">
        <f>SUM(Q633:S633)</f>
        <v>0</v>
      </c>
      <c r="Q633" s="18"/>
      <c r="R633" s="18"/>
      <c r="S633" s="18"/>
      <c r="T633" s="16">
        <f>SUM(U633:W633)</f>
        <v>0</v>
      </c>
      <c r="U633" s="18"/>
      <c r="V633" s="18"/>
      <c r="W633" s="18"/>
      <c r="X633" s="16">
        <f>SUM(Y633:AA633)</f>
        <v>0</v>
      </c>
      <c r="Y633" s="18"/>
      <c r="Z633" s="18"/>
      <c r="AA633" s="18"/>
      <c r="AB633" s="62"/>
      <c r="AC633" s="81"/>
      <c r="AD633" s="81"/>
    </row>
    <row r="634" spans="1:30" s="22" customFormat="1" ht="47.25" hidden="1" outlineLevel="1" x14ac:dyDescent="0.25">
      <c r="A634" s="43" t="s">
        <v>14</v>
      </c>
      <c r="B634" s="13" t="s">
        <v>436</v>
      </c>
      <c r="C634" s="40"/>
      <c r="D634" s="16">
        <f t="shared" si="702"/>
        <v>136494.6</v>
      </c>
      <c r="E634" s="18">
        <f>SUM(E635:E637)</f>
        <v>0</v>
      </c>
      <c r="F634" s="18">
        <f>SUM(F635:F637)</f>
        <v>0</v>
      </c>
      <c r="G634" s="18">
        <f>SUM(G635:G637)</f>
        <v>136494.6</v>
      </c>
      <c r="H634" s="16">
        <f t="shared" ref="H634:H641" si="719">SUM(I634:K634)</f>
        <v>136494.6</v>
      </c>
      <c r="I634" s="18">
        <f>SUM(I635:I637)</f>
        <v>0</v>
      </c>
      <c r="J634" s="18">
        <f>SUM(J635:J637)</f>
        <v>0</v>
      </c>
      <c r="K634" s="18">
        <f>SUM(K635:K637)</f>
        <v>136494.6</v>
      </c>
      <c r="L634" s="16">
        <f t="shared" ref="L634:L641" si="720">SUM(M634:O634)</f>
        <v>0</v>
      </c>
      <c r="M634" s="18">
        <f>SUM(M635:M637)</f>
        <v>0</v>
      </c>
      <c r="N634" s="18">
        <f>SUM(N635:N637)</f>
        <v>0</v>
      </c>
      <c r="O634" s="18">
        <f>SUM(O635:O637)</f>
        <v>0</v>
      </c>
      <c r="P634" s="16">
        <f t="shared" ref="P634:P641" si="721">SUM(Q634:S634)</f>
        <v>136494.6</v>
      </c>
      <c r="Q634" s="18">
        <f>SUM(Q635:Q637)</f>
        <v>0</v>
      </c>
      <c r="R634" s="18">
        <f>SUM(R635:R637)</f>
        <v>0</v>
      </c>
      <c r="S634" s="18">
        <f>SUM(S635:S637)</f>
        <v>136494.6</v>
      </c>
      <c r="T634" s="16">
        <f t="shared" ref="T634:T641" si="722">SUM(U634:W634)</f>
        <v>0</v>
      </c>
      <c r="U634" s="18">
        <f>SUM(U635:U637)</f>
        <v>0</v>
      </c>
      <c r="V634" s="18">
        <f>SUM(V635:V637)</f>
        <v>0</v>
      </c>
      <c r="W634" s="18">
        <f>SUM(W635:W637)</f>
        <v>0</v>
      </c>
      <c r="X634" s="16">
        <f t="shared" ref="X634:X641" si="723">SUM(Y634:AA634)</f>
        <v>0</v>
      </c>
      <c r="Y634" s="18">
        <f>SUM(Y635:Y637)</f>
        <v>0</v>
      </c>
      <c r="Z634" s="18">
        <f>SUM(Z635:Z637)</f>
        <v>0</v>
      </c>
      <c r="AA634" s="18">
        <f>SUM(AA635:AA637)</f>
        <v>0</v>
      </c>
      <c r="AB634" s="62"/>
      <c r="AC634" s="81"/>
      <c r="AD634" s="81"/>
    </row>
    <row r="635" spans="1:30" s="22" customFormat="1" ht="47.25" hidden="1" outlineLevel="1" x14ac:dyDescent="0.25">
      <c r="A635" s="43" t="s">
        <v>82</v>
      </c>
      <c r="B635" s="13" t="s">
        <v>437</v>
      </c>
      <c r="C635" s="40" t="s">
        <v>638</v>
      </c>
      <c r="D635" s="16">
        <f t="shared" si="702"/>
        <v>124237.5</v>
      </c>
      <c r="E635" s="18"/>
      <c r="F635" s="18"/>
      <c r="G635" s="18">
        <v>124237.5</v>
      </c>
      <c r="H635" s="16">
        <f t="shared" si="719"/>
        <v>124237.5</v>
      </c>
      <c r="I635" s="18"/>
      <c r="J635" s="18"/>
      <c r="K635" s="18">
        <v>124237.5</v>
      </c>
      <c r="L635" s="16">
        <f t="shared" si="720"/>
        <v>0</v>
      </c>
      <c r="M635" s="18"/>
      <c r="N635" s="18"/>
      <c r="O635" s="18"/>
      <c r="P635" s="16">
        <f t="shared" si="721"/>
        <v>124237.5</v>
      </c>
      <c r="Q635" s="18"/>
      <c r="R635" s="18"/>
      <c r="S635" s="18">
        <v>124237.5</v>
      </c>
      <c r="T635" s="16">
        <f t="shared" si="722"/>
        <v>0</v>
      </c>
      <c r="U635" s="18"/>
      <c r="V635" s="18"/>
      <c r="W635" s="18"/>
      <c r="X635" s="16">
        <f t="shared" si="723"/>
        <v>0</v>
      </c>
      <c r="Y635" s="18"/>
      <c r="Z635" s="18"/>
      <c r="AA635" s="18"/>
      <c r="AB635" s="62"/>
      <c r="AC635" s="81"/>
      <c r="AD635" s="81"/>
    </row>
    <row r="636" spans="1:30" s="22" customFormat="1" ht="47.25" hidden="1" outlineLevel="1" x14ac:dyDescent="0.25">
      <c r="A636" s="43" t="s">
        <v>84</v>
      </c>
      <c r="B636" s="13" t="s">
        <v>438</v>
      </c>
      <c r="C636" s="40" t="s">
        <v>640</v>
      </c>
      <c r="D636" s="16">
        <f t="shared" si="702"/>
        <v>0</v>
      </c>
      <c r="E636" s="18"/>
      <c r="F636" s="18"/>
      <c r="G636" s="18"/>
      <c r="H636" s="16">
        <f t="shared" si="719"/>
        <v>0</v>
      </c>
      <c r="I636" s="18"/>
      <c r="J636" s="18"/>
      <c r="K636" s="18"/>
      <c r="L636" s="16">
        <f t="shared" si="720"/>
        <v>0</v>
      </c>
      <c r="M636" s="18"/>
      <c r="N636" s="18"/>
      <c r="O636" s="18"/>
      <c r="P636" s="16">
        <f t="shared" si="721"/>
        <v>0</v>
      </c>
      <c r="Q636" s="18"/>
      <c r="R636" s="18"/>
      <c r="S636" s="18"/>
      <c r="T636" s="16">
        <f t="shared" si="722"/>
        <v>0</v>
      </c>
      <c r="U636" s="18"/>
      <c r="V636" s="18"/>
      <c r="W636" s="18"/>
      <c r="X636" s="16">
        <f t="shared" si="723"/>
        <v>0</v>
      </c>
      <c r="Y636" s="18"/>
      <c r="Z636" s="18"/>
      <c r="AA636" s="18"/>
      <c r="AB636" s="62"/>
      <c r="AC636" s="81"/>
      <c r="AD636" s="81"/>
    </row>
    <row r="637" spans="1:30" s="56" customFormat="1" ht="47.25" hidden="1" collapsed="1" x14ac:dyDescent="0.25">
      <c r="A637" s="43" t="s">
        <v>146</v>
      </c>
      <c r="B637" s="13" t="s">
        <v>439</v>
      </c>
      <c r="C637" s="40" t="s">
        <v>641</v>
      </c>
      <c r="D637" s="16">
        <f t="shared" si="702"/>
        <v>12257.1</v>
      </c>
      <c r="E637" s="18"/>
      <c r="F637" s="18"/>
      <c r="G637" s="18">
        <v>12257.1</v>
      </c>
      <c r="H637" s="16">
        <f t="shared" si="719"/>
        <v>12257.1</v>
      </c>
      <c r="I637" s="18"/>
      <c r="J637" s="18"/>
      <c r="K637" s="18">
        <v>12257.1</v>
      </c>
      <c r="L637" s="16">
        <f t="shared" si="720"/>
        <v>0</v>
      </c>
      <c r="M637" s="18"/>
      <c r="N637" s="18"/>
      <c r="O637" s="18"/>
      <c r="P637" s="16">
        <f t="shared" si="721"/>
        <v>12257.1</v>
      </c>
      <c r="Q637" s="18"/>
      <c r="R637" s="18"/>
      <c r="S637" s="18">
        <v>12257.1</v>
      </c>
      <c r="T637" s="16">
        <f t="shared" si="722"/>
        <v>0</v>
      </c>
      <c r="U637" s="18"/>
      <c r="V637" s="18"/>
      <c r="W637" s="18"/>
      <c r="X637" s="16">
        <f t="shared" si="723"/>
        <v>0</v>
      </c>
      <c r="Y637" s="18"/>
      <c r="Z637" s="18"/>
      <c r="AA637" s="18"/>
      <c r="AB637" s="62"/>
      <c r="AC637" s="79"/>
      <c r="AD637" s="79"/>
    </row>
    <row r="638" spans="1:30" s="22" customFormat="1" ht="31.5" hidden="1" outlineLevel="1" x14ac:dyDescent="0.25">
      <c r="A638" s="43" t="s">
        <v>15</v>
      </c>
      <c r="B638" s="13" t="s">
        <v>617</v>
      </c>
      <c r="C638" s="40"/>
      <c r="D638" s="16">
        <f t="shared" si="702"/>
        <v>460</v>
      </c>
      <c r="E638" s="18">
        <f>SUM(E639:E641)</f>
        <v>0</v>
      </c>
      <c r="F638" s="18">
        <f t="shared" ref="F638:G638" si="724">SUM(F639:F641)</f>
        <v>0</v>
      </c>
      <c r="G638" s="18">
        <f t="shared" si="724"/>
        <v>460</v>
      </c>
      <c r="H638" s="16">
        <f t="shared" si="719"/>
        <v>460</v>
      </c>
      <c r="I638" s="18">
        <f>SUM(I639:I641)</f>
        <v>0</v>
      </c>
      <c r="J638" s="18">
        <f t="shared" ref="J638:K638" si="725">SUM(J639:J641)</f>
        <v>0</v>
      </c>
      <c r="K638" s="18">
        <f t="shared" si="725"/>
        <v>460</v>
      </c>
      <c r="L638" s="16">
        <f t="shared" si="720"/>
        <v>0</v>
      </c>
      <c r="M638" s="18">
        <f>SUM(M639:M641)</f>
        <v>0</v>
      </c>
      <c r="N638" s="18">
        <f t="shared" ref="N638:O638" si="726">SUM(N639:N641)</f>
        <v>0</v>
      </c>
      <c r="O638" s="18">
        <f t="shared" si="726"/>
        <v>0</v>
      </c>
      <c r="P638" s="16">
        <f t="shared" si="721"/>
        <v>460</v>
      </c>
      <c r="Q638" s="18">
        <f>SUM(Q639:Q641)</f>
        <v>0</v>
      </c>
      <c r="R638" s="18">
        <f t="shared" ref="R638:S638" si="727">SUM(R639:R641)</f>
        <v>0</v>
      </c>
      <c r="S638" s="18">
        <f t="shared" si="727"/>
        <v>460</v>
      </c>
      <c r="T638" s="16">
        <f t="shared" si="722"/>
        <v>0</v>
      </c>
      <c r="U638" s="18">
        <f>SUM(U639:U641)</f>
        <v>0</v>
      </c>
      <c r="V638" s="18">
        <f t="shared" ref="V638:W638" si="728">SUM(V639:V641)</f>
        <v>0</v>
      </c>
      <c r="W638" s="18">
        <f t="shared" si="728"/>
        <v>0</v>
      </c>
      <c r="X638" s="16">
        <f t="shared" si="723"/>
        <v>0</v>
      </c>
      <c r="Y638" s="18">
        <f>SUM(Y639:Y641)</f>
        <v>0</v>
      </c>
      <c r="Z638" s="18">
        <f t="shared" ref="Z638:AA638" si="729">SUM(Z639:Z641)</f>
        <v>0</v>
      </c>
      <c r="AA638" s="18">
        <f t="shared" si="729"/>
        <v>0</v>
      </c>
      <c r="AB638" s="62"/>
      <c r="AC638" s="81"/>
      <c r="AD638" s="81"/>
    </row>
    <row r="639" spans="1:30" s="22" customFormat="1" ht="94.5" hidden="1" outlineLevel="1" x14ac:dyDescent="0.25">
      <c r="A639" s="43" t="s">
        <v>16</v>
      </c>
      <c r="B639" s="13" t="s">
        <v>430</v>
      </c>
      <c r="C639" s="40" t="s">
        <v>639</v>
      </c>
      <c r="D639" s="16">
        <f t="shared" si="702"/>
        <v>260</v>
      </c>
      <c r="E639" s="18"/>
      <c r="F639" s="18"/>
      <c r="G639" s="18">
        <v>260</v>
      </c>
      <c r="H639" s="16">
        <f t="shared" si="719"/>
        <v>260</v>
      </c>
      <c r="I639" s="18"/>
      <c r="J639" s="18"/>
      <c r="K639" s="18">
        <v>260</v>
      </c>
      <c r="L639" s="16">
        <f t="shared" si="720"/>
        <v>0</v>
      </c>
      <c r="M639" s="18"/>
      <c r="N639" s="18"/>
      <c r="O639" s="18"/>
      <c r="P639" s="16">
        <f t="shared" si="721"/>
        <v>260</v>
      </c>
      <c r="Q639" s="18"/>
      <c r="R639" s="18"/>
      <c r="S639" s="18">
        <v>260</v>
      </c>
      <c r="T639" s="16">
        <f t="shared" si="722"/>
        <v>0</v>
      </c>
      <c r="U639" s="18"/>
      <c r="V639" s="18"/>
      <c r="W639" s="18"/>
      <c r="X639" s="16">
        <f t="shared" si="723"/>
        <v>0</v>
      </c>
      <c r="Y639" s="18"/>
      <c r="Z639" s="18"/>
      <c r="AA639" s="18"/>
      <c r="AB639" s="62"/>
      <c r="AC639" s="81"/>
      <c r="AD639" s="81"/>
    </row>
    <row r="640" spans="1:30" s="22" customFormat="1" ht="94.5" hidden="1" outlineLevel="1" x14ac:dyDescent="0.25">
      <c r="A640" s="43" t="s">
        <v>17</v>
      </c>
      <c r="B640" s="13" t="s">
        <v>431</v>
      </c>
      <c r="C640" s="40" t="s">
        <v>639</v>
      </c>
      <c r="D640" s="16">
        <f t="shared" si="702"/>
        <v>100</v>
      </c>
      <c r="E640" s="18"/>
      <c r="F640" s="18"/>
      <c r="G640" s="18">
        <v>100</v>
      </c>
      <c r="H640" s="16">
        <f t="shared" si="719"/>
        <v>100</v>
      </c>
      <c r="I640" s="18"/>
      <c r="J640" s="18"/>
      <c r="K640" s="18">
        <v>100</v>
      </c>
      <c r="L640" s="16">
        <f t="shared" si="720"/>
        <v>0</v>
      </c>
      <c r="M640" s="18"/>
      <c r="N640" s="18"/>
      <c r="O640" s="18"/>
      <c r="P640" s="16">
        <f t="shared" si="721"/>
        <v>100</v>
      </c>
      <c r="Q640" s="18"/>
      <c r="R640" s="18"/>
      <c r="S640" s="18">
        <v>100</v>
      </c>
      <c r="T640" s="16">
        <f t="shared" si="722"/>
        <v>0</v>
      </c>
      <c r="U640" s="18"/>
      <c r="V640" s="18"/>
      <c r="W640" s="18"/>
      <c r="X640" s="16">
        <f t="shared" si="723"/>
        <v>0</v>
      </c>
      <c r="Y640" s="18"/>
      <c r="Z640" s="18"/>
      <c r="AA640" s="18"/>
      <c r="AB640" s="62"/>
      <c r="AC640" s="81"/>
      <c r="AD640" s="81"/>
    </row>
    <row r="641" spans="1:30" s="22" customFormat="1" ht="94.5" hidden="1" outlineLevel="1" x14ac:dyDescent="0.25">
      <c r="A641" s="43" t="s">
        <v>364</v>
      </c>
      <c r="B641" s="13" t="s">
        <v>964</v>
      </c>
      <c r="C641" s="40" t="s">
        <v>639</v>
      </c>
      <c r="D641" s="16">
        <f t="shared" si="702"/>
        <v>100</v>
      </c>
      <c r="E641" s="18"/>
      <c r="F641" s="18"/>
      <c r="G641" s="18">
        <v>100</v>
      </c>
      <c r="H641" s="16">
        <f t="shared" si="719"/>
        <v>100</v>
      </c>
      <c r="I641" s="18"/>
      <c r="J641" s="18"/>
      <c r="K641" s="18">
        <v>100</v>
      </c>
      <c r="L641" s="16">
        <f t="shared" si="720"/>
        <v>0</v>
      </c>
      <c r="M641" s="18"/>
      <c r="N641" s="18"/>
      <c r="O641" s="18"/>
      <c r="P641" s="16">
        <f t="shared" si="721"/>
        <v>100</v>
      </c>
      <c r="Q641" s="18"/>
      <c r="R641" s="18"/>
      <c r="S641" s="18">
        <v>100</v>
      </c>
      <c r="T641" s="16">
        <f t="shared" si="722"/>
        <v>0</v>
      </c>
      <c r="U641" s="18"/>
      <c r="V641" s="18"/>
      <c r="W641" s="18"/>
      <c r="X641" s="16">
        <f t="shared" si="723"/>
        <v>0</v>
      </c>
      <c r="Y641" s="18"/>
      <c r="Z641" s="18"/>
      <c r="AA641" s="18"/>
      <c r="AB641" s="62"/>
      <c r="AC641" s="81"/>
      <c r="AD641" s="81"/>
    </row>
    <row r="642" spans="1:30" s="22" customFormat="1" ht="31.5" hidden="1" outlineLevel="1" x14ac:dyDescent="0.25">
      <c r="A642" s="41" t="s">
        <v>429</v>
      </c>
      <c r="B642" s="14" t="s">
        <v>753</v>
      </c>
      <c r="C642" s="39"/>
      <c r="D642" s="6">
        <f>SUM(E642:G642)</f>
        <v>19563.3</v>
      </c>
      <c r="E642" s="6">
        <f>E643+E653+E659+E662</f>
        <v>0</v>
      </c>
      <c r="F642" s="6">
        <f t="shared" ref="F642:G642" si="730">F643+F653+F659+F662</f>
        <v>0</v>
      </c>
      <c r="G642" s="6">
        <f t="shared" si="730"/>
        <v>19563.3</v>
      </c>
      <c r="H642" s="6">
        <f>SUM(I642:K642)</f>
        <v>18853.3</v>
      </c>
      <c r="I642" s="6">
        <f>I643+I653+I659+I662</f>
        <v>0</v>
      </c>
      <c r="J642" s="6">
        <f t="shared" ref="J642:K642" si="731">J643+J653+J659+J662</f>
        <v>0</v>
      </c>
      <c r="K642" s="6">
        <f t="shared" si="731"/>
        <v>18853.3</v>
      </c>
      <c r="L642" s="6">
        <f>SUM(M642:O642)</f>
        <v>0</v>
      </c>
      <c r="M642" s="6">
        <f>M643+M653+M659+M662</f>
        <v>0</v>
      </c>
      <c r="N642" s="6">
        <f t="shared" ref="N642:O642" si="732">N643+N653+N659+N662</f>
        <v>0</v>
      </c>
      <c r="O642" s="6">
        <f t="shared" si="732"/>
        <v>0</v>
      </c>
      <c r="P642" s="6">
        <f>SUM(Q642:S642)</f>
        <v>18853.3</v>
      </c>
      <c r="Q642" s="6">
        <f>Q643+Q653+Q659+Q662</f>
        <v>0</v>
      </c>
      <c r="R642" s="6">
        <f t="shared" ref="R642:S642" si="733">R643+R653+R659+R662</f>
        <v>0</v>
      </c>
      <c r="S642" s="6">
        <f t="shared" si="733"/>
        <v>18853.3</v>
      </c>
      <c r="T642" s="6">
        <f>SUM(U642:W642)</f>
        <v>0</v>
      </c>
      <c r="U642" s="6">
        <f>U643+U653+U659+U662</f>
        <v>0</v>
      </c>
      <c r="V642" s="6">
        <f t="shared" ref="V642:W642" si="734">V643+V653+V659+V662</f>
        <v>0</v>
      </c>
      <c r="W642" s="6">
        <f t="shared" si="734"/>
        <v>0</v>
      </c>
      <c r="X642" s="6">
        <f>SUM(Y642:AA642)</f>
        <v>0</v>
      </c>
      <c r="Y642" s="15">
        <f>Y643+Y653+Y659+Y662</f>
        <v>0</v>
      </c>
      <c r="Z642" s="15">
        <f t="shared" ref="Z642:AA642" si="735">Z643+Z653+Z659+Z662</f>
        <v>0</v>
      </c>
      <c r="AA642" s="15">
        <f t="shared" si="735"/>
        <v>0</v>
      </c>
      <c r="AB642" s="62"/>
      <c r="AC642" s="81"/>
      <c r="AD642" s="81"/>
    </row>
    <row r="643" spans="1:30" s="22" customFormat="1" ht="47.25" hidden="1" outlineLevel="1" x14ac:dyDescent="0.25">
      <c r="A643" s="43" t="s">
        <v>10</v>
      </c>
      <c r="B643" s="13" t="s">
        <v>440</v>
      </c>
      <c r="C643" s="40"/>
      <c r="D643" s="16">
        <f>SUM(E643:G643)</f>
        <v>1097.5</v>
      </c>
      <c r="E643" s="18">
        <f>SUM(E644:E652)</f>
        <v>0</v>
      </c>
      <c r="F643" s="18">
        <f>SUM(F644:F652)</f>
        <v>0</v>
      </c>
      <c r="G643" s="18">
        <f>SUM(G644:G652)</f>
        <v>1097.5</v>
      </c>
      <c r="H643" s="16">
        <f>SUM(I643:K643)</f>
        <v>1097.5</v>
      </c>
      <c r="I643" s="18">
        <f>SUM(I644:I652)</f>
        <v>0</v>
      </c>
      <c r="J643" s="18">
        <f>SUM(J644:J652)</f>
        <v>0</v>
      </c>
      <c r="K643" s="18">
        <f>SUM(K644:K652)</f>
        <v>1097.5</v>
      </c>
      <c r="L643" s="16">
        <f>SUM(M643:O643)</f>
        <v>0</v>
      </c>
      <c r="M643" s="18">
        <f>SUM(M644:M652)</f>
        <v>0</v>
      </c>
      <c r="N643" s="18">
        <f>SUM(N644:N652)</f>
        <v>0</v>
      </c>
      <c r="O643" s="18">
        <f>SUM(O644:O652)</f>
        <v>0</v>
      </c>
      <c r="P643" s="16">
        <f>SUM(Q643:S643)</f>
        <v>1097.5</v>
      </c>
      <c r="Q643" s="18">
        <f>SUM(Q644:Q652)</f>
        <v>0</v>
      </c>
      <c r="R643" s="18">
        <f>SUM(R644:R652)</f>
        <v>0</v>
      </c>
      <c r="S643" s="18">
        <f>SUM(S644:S652)</f>
        <v>1097.5</v>
      </c>
      <c r="T643" s="16">
        <f>SUM(U643:W643)</f>
        <v>0</v>
      </c>
      <c r="U643" s="18">
        <f>SUM(U644:U652)</f>
        <v>0</v>
      </c>
      <c r="V643" s="18">
        <f>SUM(V644:V652)</f>
        <v>0</v>
      </c>
      <c r="W643" s="18">
        <f>SUM(W644:W652)</f>
        <v>0</v>
      </c>
      <c r="X643" s="16">
        <f>SUM(Y643:AA643)</f>
        <v>0</v>
      </c>
      <c r="Y643" s="18">
        <f>SUM(Y644:Y652)</f>
        <v>0</v>
      </c>
      <c r="Z643" s="18">
        <f>SUM(Z644:Z652)</f>
        <v>0</v>
      </c>
      <c r="AA643" s="18">
        <f>SUM(AA644:AA652)</f>
        <v>0</v>
      </c>
      <c r="AB643" s="62"/>
      <c r="AC643" s="81"/>
      <c r="AD643" s="81"/>
    </row>
    <row r="644" spans="1:30" s="22" customFormat="1" ht="78.75" hidden="1" outlineLevel="1" x14ac:dyDescent="0.25">
      <c r="A644" s="43" t="s">
        <v>32</v>
      </c>
      <c r="B644" s="13" t="s">
        <v>441</v>
      </c>
      <c r="C644" s="40" t="s">
        <v>619</v>
      </c>
      <c r="D644" s="16">
        <f>SUM(E644:G644)</f>
        <v>400</v>
      </c>
      <c r="E644" s="18"/>
      <c r="F644" s="18"/>
      <c r="G644" s="18">
        <v>400</v>
      </c>
      <c r="H644" s="16">
        <f>SUM(I644:K644)</f>
        <v>400</v>
      </c>
      <c r="I644" s="18"/>
      <c r="J644" s="18"/>
      <c r="K644" s="18">
        <v>400</v>
      </c>
      <c r="L644" s="16">
        <f>SUM(M644:O644)</f>
        <v>0</v>
      </c>
      <c r="M644" s="18"/>
      <c r="N644" s="18"/>
      <c r="O644" s="18"/>
      <c r="P644" s="16">
        <f>SUM(Q644:S644)</f>
        <v>400</v>
      </c>
      <c r="Q644" s="18"/>
      <c r="R644" s="18"/>
      <c r="S644" s="18">
        <v>400</v>
      </c>
      <c r="T644" s="16">
        <f>SUM(U644:W644)</f>
        <v>0</v>
      </c>
      <c r="U644" s="18"/>
      <c r="V644" s="18"/>
      <c r="W644" s="18"/>
      <c r="X644" s="16">
        <f>SUM(Y644:AA644)</f>
        <v>0</v>
      </c>
      <c r="Y644" s="18"/>
      <c r="Z644" s="18"/>
      <c r="AA644" s="18"/>
      <c r="AB644" s="62"/>
      <c r="AC644" s="81"/>
      <c r="AD644" s="81"/>
    </row>
    <row r="645" spans="1:30" s="22" customFormat="1" ht="78.75" hidden="1" outlineLevel="1" x14ac:dyDescent="0.25">
      <c r="A645" s="43" t="s">
        <v>33</v>
      </c>
      <c r="B645" s="13" t="s">
        <v>442</v>
      </c>
      <c r="C645" s="40" t="s">
        <v>619</v>
      </c>
      <c r="D645" s="16">
        <f t="shared" ref="D645:D663" si="736">SUM(E645:G645)</f>
        <v>300</v>
      </c>
      <c r="E645" s="18"/>
      <c r="F645" s="18"/>
      <c r="G645" s="18">
        <v>300</v>
      </c>
      <c r="H645" s="16">
        <f t="shared" ref="H645" si="737">SUM(I645:K645)</f>
        <v>300</v>
      </c>
      <c r="I645" s="18"/>
      <c r="J645" s="18"/>
      <c r="K645" s="18">
        <v>300</v>
      </c>
      <c r="L645" s="16">
        <f t="shared" ref="L645" si="738">SUM(M645:O645)</f>
        <v>0</v>
      </c>
      <c r="M645" s="18"/>
      <c r="N645" s="18"/>
      <c r="O645" s="18"/>
      <c r="P645" s="16">
        <f t="shared" ref="P645" si="739">SUM(Q645:S645)</f>
        <v>300</v>
      </c>
      <c r="Q645" s="18"/>
      <c r="R645" s="18"/>
      <c r="S645" s="18">
        <v>300</v>
      </c>
      <c r="T645" s="16">
        <f t="shared" ref="T645" si="740">SUM(U645:W645)</f>
        <v>0</v>
      </c>
      <c r="U645" s="18"/>
      <c r="V645" s="18"/>
      <c r="W645" s="18"/>
      <c r="X645" s="16">
        <f t="shared" ref="X645" si="741">SUM(Y645:AA645)</f>
        <v>0</v>
      </c>
      <c r="Y645" s="18"/>
      <c r="Z645" s="18"/>
      <c r="AA645" s="18"/>
      <c r="AB645" s="62"/>
      <c r="AC645" s="81"/>
      <c r="AD645" s="81"/>
    </row>
    <row r="646" spans="1:30" s="22" customFormat="1" ht="129" hidden="1" customHeight="1" outlineLevel="1" x14ac:dyDescent="0.25">
      <c r="A646" s="43" t="s">
        <v>34</v>
      </c>
      <c r="B646" s="13" t="s">
        <v>443</v>
      </c>
      <c r="C646" s="40" t="s">
        <v>619</v>
      </c>
      <c r="D646" s="16">
        <f>SUM(E646:G646)</f>
        <v>100</v>
      </c>
      <c r="E646" s="18"/>
      <c r="F646" s="18"/>
      <c r="G646" s="18">
        <v>100</v>
      </c>
      <c r="H646" s="16">
        <f>SUM(I646:K646)</f>
        <v>100</v>
      </c>
      <c r="I646" s="18"/>
      <c r="J646" s="18"/>
      <c r="K646" s="18">
        <v>100</v>
      </c>
      <c r="L646" s="16">
        <f>SUM(M646:O646)</f>
        <v>0</v>
      </c>
      <c r="M646" s="18"/>
      <c r="N646" s="18"/>
      <c r="O646" s="18"/>
      <c r="P646" s="16">
        <f>SUM(Q646:S646)</f>
        <v>100</v>
      </c>
      <c r="Q646" s="18"/>
      <c r="R646" s="18"/>
      <c r="S646" s="18">
        <v>100</v>
      </c>
      <c r="T646" s="16">
        <f>SUM(U646:W646)</f>
        <v>0</v>
      </c>
      <c r="U646" s="18"/>
      <c r="V646" s="18"/>
      <c r="W646" s="18"/>
      <c r="X646" s="16">
        <f>SUM(Y646:AA646)</f>
        <v>0</v>
      </c>
      <c r="Y646" s="18"/>
      <c r="Z646" s="18"/>
      <c r="AA646" s="18"/>
      <c r="AB646" s="62"/>
      <c r="AC646" s="81"/>
      <c r="AD646" s="81"/>
    </row>
    <row r="647" spans="1:30" s="22" customFormat="1" ht="78.75" hidden="1" outlineLevel="1" x14ac:dyDescent="0.25">
      <c r="A647" s="43" t="s">
        <v>35</v>
      </c>
      <c r="B647" s="13" t="s">
        <v>965</v>
      </c>
      <c r="C647" s="40" t="s">
        <v>619</v>
      </c>
      <c r="D647" s="16">
        <f t="shared" si="736"/>
        <v>0</v>
      </c>
      <c r="E647" s="18"/>
      <c r="F647" s="18"/>
      <c r="G647" s="18"/>
      <c r="H647" s="16">
        <f t="shared" ref="H647:H651" si="742">SUM(I647:K647)</f>
        <v>0</v>
      </c>
      <c r="I647" s="18"/>
      <c r="J647" s="18"/>
      <c r="K647" s="18"/>
      <c r="L647" s="16">
        <f t="shared" ref="L647:L651" si="743">SUM(M647:O647)</f>
        <v>0</v>
      </c>
      <c r="M647" s="18"/>
      <c r="N647" s="18"/>
      <c r="O647" s="18"/>
      <c r="P647" s="16">
        <f t="shared" ref="P647:P651" si="744">SUM(Q647:S647)</f>
        <v>0</v>
      </c>
      <c r="Q647" s="18"/>
      <c r="R647" s="18"/>
      <c r="S647" s="18"/>
      <c r="T647" s="16">
        <f t="shared" ref="T647:T651" si="745">SUM(U647:W647)</f>
        <v>0</v>
      </c>
      <c r="U647" s="18"/>
      <c r="V647" s="18"/>
      <c r="W647" s="18"/>
      <c r="X647" s="16">
        <f t="shared" ref="X647:X651" si="746">SUM(Y647:AA647)</f>
        <v>0</v>
      </c>
      <c r="Y647" s="18"/>
      <c r="Z647" s="18"/>
      <c r="AA647" s="18"/>
      <c r="AB647" s="62"/>
      <c r="AC647" s="81"/>
      <c r="AD647" s="81"/>
    </row>
    <row r="648" spans="1:30" s="22" customFormat="1" ht="78.75" hidden="1" outlineLevel="1" x14ac:dyDescent="0.25">
      <c r="A648" s="43" t="s">
        <v>73</v>
      </c>
      <c r="B648" s="13" t="s">
        <v>966</v>
      </c>
      <c r="C648" s="40" t="s">
        <v>619</v>
      </c>
      <c r="D648" s="16">
        <f t="shared" si="736"/>
        <v>297.5</v>
      </c>
      <c r="E648" s="18"/>
      <c r="F648" s="18"/>
      <c r="G648" s="18">
        <v>297.5</v>
      </c>
      <c r="H648" s="16">
        <f t="shared" si="742"/>
        <v>297.5</v>
      </c>
      <c r="I648" s="18"/>
      <c r="J648" s="18"/>
      <c r="K648" s="18">
        <v>297.5</v>
      </c>
      <c r="L648" s="16">
        <f t="shared" si="743"/>
        <v>0</v>
      </c>
      <c r="M648" s="18"/>
      <c r="N648" s="18"/>
      <c r="O648" s="18"/>
      <c r="P648" s="16">
        <f t="shared" si="744"/>
        <v>297.5</v>
      </c>
      <c r="Q648" s="18"/>
      <c r="R648" s="18"/>
      <c r="S648" s="18">
        <v>297.5</v>
      </c>
      <c r="T648" s="16">
        <f t="shared" si="745"/>
        <v>0</v>
      </c>
      <c r="U648" s="18"/>
      <c r="V648" s="18"/>
      <c r="W648" s="18"/>
      <c r="X648" s="16">
        <f t="shared" si="746"/>
        <v>0</v>
      </c>
      <c r="Y648" s="18"/>
      <c r="Z648" s="18"/>
      <c r="AA648" s="18"/>
      <c r="AB648" s="62"/>
      <c r="AC648" s="81"/>
      <c r="AD648" s="81"/>
    </row>
    <row r="649" spans="1:30" s="22" customFormat="1" ht="47.25" hidden="1" outlineLevel="1" x14ac:dyDescent="0.25">
      <c r="A649" s="43" t="s">
        <v>444</v>
      </c>
      <c r="B649" s="13" t="s">
        <v>967</v>
      </c>
      <c r="C649" s="40" t="s">
        <v>968</v>
      </c>
      <c r="D649" s="16">
        <f t="shared" si="736"/>
        <v>0</v>
      </c>
      <c r="E649" s="18"/>
      <c r="F649" s="18"/>
      <c r="G649" s="18"/>
      <c r="H649" s="16">
        <f t="shared" si="742"/>
        <v>0</v>
      </c>
      <c r="I649" s="18"/>
      <c r="J649" s="18"/>
      <c r="K649" s="18"/>
      <c r="L649" s="16">
        <f t="shared" si="743"/>
        <v>0</v>
      </c>
      <c r="M649" s="18"/>
      <c r="N649" s="18"/>
      <c r="O649" s="18"/>
      <c r="P649" s="16">
        <f t="shared" si="744"/>
        <v>0</v>
      </c>
      <c r="Q649" s="18"/>
      <c r="R649" s="18"/>
      <c r="S649" s="18"/>
      <c r="T649" s="16">
        <f t="shared" si="745"/>
        <v>0</v>
      </c>
      <c r="U649" s="18"/>
      <c r="V649" s="18"/>
      <c r="W649" s="18"/>
      <c r="X649" s="16">
        <f t="shared" si="746"/>
        <v>0</v>
      </c>
      <c r="Y649" s="18"/>
      <c r="Z649" s="18"/>
      <c r="AA649" s="18"/>
      <c r="AB649" s="62"/>
      <c r="AC649" s="81"/>
      <c r="AD649" s="81"/>
    </row>
    <row r="650" spans="1:30" s="22" customFormat="1" ht="63" hidden="1" outlineLevel="1" x14ac:dyDescent="0.25">
      <c r="A650" s="43" t="s">
        <v>569</v>
      </c>
      <c r="B650" s="13" t="s">
        <v>969</v>
      </c>
      <c r="C650" s="40" t="s">
        <v>970</v>
      </c>
      <c r="D650" s="16">
        <f t="shared" si="736"/>
        <v>0</v>
      </c>
      <c r="E650" s="18"/>
      <c r="F650" s="18"/>
      <c r="G650" s="18"/>
      <c r="H650" s="16">
        <f t="shared" si="742"/>
        <v>0</v>
      </c>
      <c r="I650" s="18"/>
      <c r="J650" s="18"/>
      <c r="K650" s="18"/>
      <c r="L650" s="16">
        <f t="shared" si="743"/>
        <v>0</v>
      </c>
      <c r="M650" s="18"/>
      <c r="N650" s="18"/>
      <c r="O650" s="18"/>
      <c r="P650" s="16">
        <f t="shared" si="744"/>
        <v>0</v>
      </c>
      <c r="Q650" s="18"/>
      <c r="R650" s="18"/>
      <c r="S650" s="18"/>
      <c r="T650" s="16">
        <f t="shared" si="745"/>
        <v>0</v>
      </c>
      <c r="U650" s="18"/>
      <c r="V650" s="18"/>
      <c r="W650" s="18"/>
      <c r="X650" s="16">
        <f t="shared" si="746"/>
        <v>0</v>
      </c>
      <c r="Y650" s="18"/>
      <c r="Z650" s="18"/>
      <c r="AA650" s="18"/>
      <c r="AB650" s="62"/>
      <c r="AC650" s="81"/>
      <c r="AD650" s="81"/>
    </row>
    <row r="651" spans="1:30" s="22" customFormat="1" ht="110.25" hidden="1" outlineLevel="1" x14ac:dyDescent="0.25">
      <c r="A651" s="43" t="s">
        <v>570</v>
      </c>
      <c r="B651" s="13" t="s">
        <v>724</v>
      </c>
      <c r="C651" s="40" t="s">
        <v>619</v>
      </c>
      <c r="D651" s="16">
        <f t="shared" si="736"/>
        <v>0</v>
      </c>
      <c r="E651" s="18"/>
      <c r="F651" s="18"/>
      <c r="G651" s="18"/>
      <c r="H651" s="16">
        <f t="shared" si="742"/>
        <v>0</v>
      </c>
      <c r="I651" s="18"/>
      <c r="J651" s="18"/>
      <c r="K651" s="18"/>
      <c r="L651" s="16">
        <f t="shared" si="743"/>
        <v>0</v>
      </c>
      <c r="M651" s="18"/>
      <c r="N651" s="18"/>
      <c r="O651" s="18"/>
      <c r="P651" s="16">
        <f t="shared" si="744"/>
        <v>0</v>
      </c>
      <c r="Q651" s="18"/>
      <c r="R651" s="18"/>
      <c r="S651" s="18"/>
      <c r="T651" s="16">
        <f t="shared" si="745"/>
        <v>0</v>
      </c>
      <c r="U651" s="18"/>
      <c r="V651" s="18"/>
      <c r="W651" s="18"/>
      <c r="X651" s="16">
        <f t="shared" si="746"/>
        <v>0</v>
      </c>
      <c r="Y651" s="18"/>
      <c r="Z651" s="18"/>
      <c r="AA651" s="18"/>
      <c r="AB651" s="62"/>
      <c r="AC651" s="81"/>
      <c r="AD651" s="81"/>
    </row>
    <row r="652" spans="1:30" s="22" customFormat="1" ht="94.5" hidden="1" outlineLevel="1" x14ac:dyDescent="0.25">
      <c r="A652" s="43" t="s">
        <v>571</v>
      </c>
      <c r="B652" s="34" t="s">
        <v>971</v>
      </c>
      <c r="C652" s="40" t="s">
        <v>972</v>
      </c>
      <c r="D652" s="16">
        <f>SUM(E652:G652)</f>
        <v>0</v>
      </c>
      <c r="E652" s="18"/>
      <c r="F652" s="18"/>
      <c r="G652" s="18"/>
      <c r="H652" s="16">
        <f>SUM(I652:K652)</f>
        <v>0</v>
      </c>
      <c r="I652" s="18"/>
      <c r="J652" s="18"/>
      <c r="K652" s="18"/>
      <c r="L652" s="16">
        <f>SUM(M652:O652)</f>
        <v>0</v>
      </c>
      <c r="M652" s="18"/>
      <c r="N652" s="18"/>
      <c r="O652" s="18"/>
      <c r="P652" s="16">
        <f>SUM(Q652:S652)</f>
        <v>0</v>
      </c>
      <c r="Q652" s="18"/>
      <c r="R652" s="18"/>
      <c r="S652" s="18"/>
      <c r="T652" s="16">
        <f>SUM(U652:W652)</f>
        <v>0</v>
      </c>
      <c r="U652" s="18"/>
      <c r="V652" s="18"/>
      <c r="W652" s="18"/>
      <c r="X652" s="16">
        <f>SUM(Y652:AA652)</f>
        <v>0</v>
      </c>
      <c r="Y652" s="18"/>
      <c r="Z652" s="18"/>
      <c r="AA652" s="18"/>
      <c r="AB652" s="62"/>
      <c r="AC652" s="81"/>
      <c r="AD652" s="81"/>
    </row>
    <row r="653" spans="1:30" s="56" customFormat="1" ht="31.5" hidden="1" collapsed="1" x14ac:dyDescent="0.25">
      <c r="A653" s="43">
        <v>2</v>
      </c>
      <c r="B653" s="13" t="s">
        <v>445</v>
      </c>
      <c r="C653" s="40"/>
      <c r="D653" s="16">
        <f t="shared" si="736"/>
        <v>1157.5999999999999</v>
      </c>
      <c r="E653" s="18">
        <f>SUM(E654:E658)</f>
        <v>0</v>
      </c>
      <c r="F653" s="18">
        <f t="shared" ref="F653:G653" si="747">SUM(F654:F658)</f>
        <v>0</v>
      </c>
      <c r="G653" s="18">
        <f t="shared" si="747"/>
        <v>1157.5999999999999</v>
      </c>
      <c r="H653" s="16">
        <f t="shared" ref="H653:H663" si="748">SUM(I653:K653)</f>
        <v>1157.5999999999999</v>
      </c>
      <c r="I653" s="18">
        <f>SUM(I654:I658)</f>
        <v>0</v>
      </c>
      <c r="J653" s="18">
        <f t="shared" ref="J653:K653" si="749">SUM(J654:J658)</f>
        <v>0</v>
      </c>
      <c r="K653" s="18">
        <f t="shared" si="749"/>
        <v>1157.5999999999999</v>
      </c>
      <c r="L653" s="16">
        <f t="shared" ref="L653:L663" si="750">SUM(M653:O653)</f>
        <v>0</v>
      </c>
      <c r="M653" s="18">
        <f>SUM(M654:M658)</f>
        <v>0</v>
      </c>
      <c r="N653" s="18">
        <f t="shared" ref="N653:O653" si="751">SUM(N654:N658)</f>
        <v>0</v>
      </c>
      <c r="O653" s="18">
        <f t="shared" si="751"/>
        <v>0</v>
      </c>
      <c r="P653" s="16">
        <f t="shared" ref="P653:P663" si="752">SUM(Q653:S653)</f>
        <v>1157.5999999999999</v>
      </c>
      <c r="Q653" s="18">
        <f>SUM(Q654:Q658)</f>
        <v>0</v>
      </c>
      <c r="R653" s="18">
        <f t="shared" ref="R653:S653" si="753">SUM(R654:R658)</f>
        <v>0</v>
      </c>
      <c r="S653" s="18">
        <f t="shared" si="753"/>
        <v>1157.5999999999999</v>
      </c>
      <c r="T653" s="16">
        <f t="shared" ref="T653:T663" si="754">SUM(U653:W653)</f>
        <v>0</v>
      </c>
      <c r="U653" s="18">
        <f>SUM(U654:U658)</f>
        <v>0</v>
      </c>
      <c r="V653" s="18">
        <f t="shared" ref="V653:W653" si="755">SUM(V654:V658)</f>
        <v>0</v>
      </c>
      <c r="W653" s="18">
        <f t="shared" si="755"/>
        <v>0</v>
      </c>
      <c r="X653" s="16">
        <f t="shared" ref="X653:X663" si="756">SUM(Y653:AA653)</f>
        <v>0</v>
      </c>
      <c r="Y653" s="18">
        <f>SUM(Y654:Y658)</f>
        <v>0</v>
      </c>
      <c r="Z653" s="18">
        <f t="shared" ref="Z653:AA653" si="757">SUM(Z654:Z658)</f>
        <v>0</v>
      </c>
      <c r="AA653" s="18">
        <f t="shared" si="757"/>
        <v>0</v>
      </c>
      <c r="AB653" s="62"/>
      <c r="AC653" s="79"/>
      <c r="AD653" s="79"/>
    </row>
    <row r="654" spans="1:30" s="22" customFormat="1" ht="63" hidden="1" outlineLevel="1" x14ac:dyDescent="0.25">
      <c r="A654" s="43" t="s">
        <v>40</v>
      </c>
      <c r="B654" s="34" t="s">
        <v>973</v>
      </c>
      <c r="C654" s="40" t="s">
        <v>974</v>
      </c>
      <c r="D654" s="16">
        <f t="shared" si="736"/>
        <v>0</v>
      </c>
      <c r="E654" s="18"/>
      <c r="F654" s="18"/>
      <c r="G654" s="18"/>
      <c r="H654" s="16">
        <f t="shared" si="748"/>
        <v>0</v>
      </c>
      <c r="I654" s="18"/>
      <c r="J654" s="18"/>
      <c r="K654" s="18"/>
      <c r="L654" s="16">
        <f t="shared" si="750"/>
        <v>0</v>
      </c>
      <c r="M654" s="18"/>
      <c r="N654" s="18"/>
      <c r="O654" s="18"/>
      <c r="P654" s="16">
        <f t="shared" si="752"/>
        <v>0</v>
      </c>
      <c r="Q654" s="18"/>
      <c r="R654" s="18"/>
      <c r="S654" s="18"/>
      <c r="T654" s="16">
        <f t="shared" si="754"/>
        <v>0</v>
      </c>
      <c r="U654" s="18"/>
      <c r="V654" s="18"/>
      <c r="W654" s="18"/>
      <c r="X654" s="16">
        <f t="shared" si="756"/>
        <v>0</v>
      </c>
      <c r="Y654" s="18"/>
      <c r="Z654" s="18"/>
      <c r="AA654" s="18"/>
      <c r="AB654" s="62"/>
      <c r="AC654" s="81"/>
      <c r="AD654" s="81"/>
    </row>
    <row r="655" spans="1:30" s="22" customFormat="1" ht="63" hidden="1" outlineLevel="1" x14ac:dyDescent="0.25">
      <c r="A655" s="43" t="s">
        <v>41</v>
      </c>
      <c r="B655" s="13" t="s">
        <v>446</v>
      </c>
      <c r="C655" s="40" t="s">
        <v>158</v>
      </c>
      <c r="D655" s="16">
        <f t="shared" si="736"/>
        <v>0</v>
      </c>
      <c r="E655" s="18"/>
      <c r="F655" s="18"/>
      <c r="G655" s="18"/>
      <c r="H655" s="16">
        <f t="shared" si="748"/>
        <v>0</v>
      </c>
      <c r="I655" s="18"/>
      <c r="J655" s="18"/>
      <c r="K655" s="18"/>
      <c r="L655" s="16">
        <f t="shared" si="750"/>
        <v>0</v>
      </c>
      <c r="M655" s="18"/>
      <c r="N655" s="18"/>
      <c r="O655" s="18"/>
      <c r="P655" s="16">
        <f t="shared" si="752"/>
        <v>0</v>
      </c>
      <c r="Q655" s="18"/>
      <c r="R655" s="18"/>
      <c r="S655" s="18"/>
      <c r="T655" s="16">
        <f t="shared" si="754"/>
        <v>0</v>
      </c>
      <c r="U655" s="18"/>
      <c r="V655" s="18"/>
      <c r="W655" s="18"/>
      <c r="X655" s="16">
        <f t="shared" si="756"/>
        <v>0</v>
      </c>
      <c r="Y655" s="18"/>
      <c r="Z655" s="18"/>
      <c r="AA655" s="18"/>
      <c r="AB655" s="62"/>
      <c r="AC655" s="81"/>
      <c r="AD655" s="81"/>
    </row>
    <row r="656" spans="1:30" s="22" customFormat="1" ht="63" hidden="1" outlineLevel="1" x14ac:dyDescent="0.25">
      <c r="A656" s="43" t="s">
        <v>43</v>
      </c>
      <c r="B656" s="13" t="s">
        <v>447</v>
      </c>
      <c r="C656" s="40" t="s">
        <v>158</v>
      </c>
      <c r="D656" s="16">
        <f t="shared" si="736"/>
        <v>0</v>
      </c>
      <c r="E656" s="18"/>
      <c r="F656" s="18"/>
      <c r="G656" s="18"/>
      <c r="H656" s="16">
        <f t="shared" si="748"/>
        <v>0</v>
      </c>
      <c r="I656" s="18"/>
      <c r="J656" s="18"/>
      <c r="K656" s="18"/>
      <c r="L656" s="16">
        <f t="shared" si="750"/>
        <v>0</v>
      </c>
      <c r="M656" s="18"/>
      <c r="N656" s="18"/>
      <c r="O656" s="18"/>
      <c r="P656" s="16">
        <f t="shared" si="752"/>
        <v>0</v>
      </c>
      <c r="Q656" s="18"/>
      <c r="R656" s="18"/>
      <c r="S656" s="18"/>
      <c r="T656" s="16">
        <f t="shared" si="754"/>
        <v>0</v>
      </c>
      <c r="U656" s="18"/>
      <c r="V656" s="18"/>
      <c r="W656" s="18"/>
      <c r="X656" s="16">
        <f t="shared" si="756"/>
        <v>0</v>
      </c>
      <c r="Y656" s="18"/>
      <c r="Z656" s="18"/>
      <c r="AA656" s="18"/>
      <c r="AB656" s="62"/>
      <c r="AC656" s="81"/>
      <c r="AD656" s="81"/>
    </row>
    <row r="657" spans="1:30" s="22" customFormat="1" ht="63" hidden="1" outlineLevel="1" x14ac:dyDescent="0.25">
      <c r="A657" s="43" t="s">
        <v>44</v>
      </c>
      <c r="B657" s="13" t="s">
        <v>975</v>
      </c>
      <c r="C657" s="40" t="s">
        <v>976</v>
      </c>
      <c r="D657" s="16">
        <f t="shared" si="736"/>
        <v>286.2</v>
      </c>
      <c r="E657" s="18"/>
      <c r="F657" s="18"/>
      <c r="G657" s="18">
        <v>286.2</v>
      </c>
      <c r="H657" s="16">
        <f t="shared" si="748"/>
        <v>286.2</v>
      </c>
      <c r="I657" s="18"/>
      <c r="J657" s="18"/>
      <c r="K657" s="18">
        <v>286.2</v>
      </c>
      <c r="L657" s="16">
        <f t="shared" si="750"/>
        <v>0</v>
      </c>
      <c r="M657" s="18"/>
      <c r="N657" s="18"/>
      <c r="O657" s="18"/>
      <c r="P657" s="16">
        <f t="shared" si="752"/>
        <v>286.2</v>
      </c>
      <c r="Q657" s="18"/>
      <c r="R657" s="18"/>
      <c r="S657" s="18">
        <v>286.2</v>
      </c>
      <c r="T657" s="16">
        <f t="shared" si="754"/>
        <v>0</v>
      </c>
      <c r="U657" s="18"/>
      <c r="V657" s="18"/>
      <c r="W657" s="18"/>
      <c r="X657" s="16">
        <f t="shared" si="756"/>
        <v>0</v>
      </c>
      <c r="Y657" s="18"/>
      <c r="Z657" s="18"/>
      <c r="AA657" s="18"/>
      <c r="AB657" s="62"/>
      <c r="AC657" s="81"/>
      <c r="AD657" s="81"/>
    </row>
    <row r="658" spans="1:30" s="22" customFormat="1" ht="110.25" hidden="1" outlineLevel="1" x14ac:dyDescent="0.25">
      <c r="A658" s="43" t="s">
        <v>46</v>
      </c>
      <c r="B658" s="13" t="s">
        <v>977</v>
      </c>
      <c r="C658" s="40" t="s">
        <v>978</v>
      </c>
      <c r="D658" s="16">
        <f t="shared" si="736"/>
        <v>871.4</v>
      </c>
      <c r="E658" s="18"/>
      <c r="F658" s="18"/>
      <c r="G658" s="18">
        <v>871.4</v>
      </c>
      <c r="H658" s="16">
        <f t="shared" si="748"/>
        <v>871.4</v>
      </c>
      <c r="I658" s="18"/>
      <c r="J658" s="18"/>
      <c r="K658" s="18">
        <v>871.4</v>
      </c>
      <c r="L658" s="16">
        <f t="shared" si="750"/>
        <v>0</v>
      </c>
      <c r="M658" s="18"/>
      <c r="N658" s="18"/>
      <c r="O658" s="18"/>
      <c r="P658" s="16">
        <f t="shared" si="752"/>
        <v>871.4</v>
      </c>
      <c r="Q658" s="18"/>
      <c r="R658" s="18"/>
      <c r="S658" s="18">
        <v>871.4</v>
      </c>
      <c r="T658" s="16">
        <f t="shared" si="754"/>
        <v>0</v>
      </c>
      <c r="U658" s="18"/>
      <c r="V658" s="18"/>
      <c r="W658" s="18"/>
      <c r="X658" s="16">
        <f t="shared" si="756"/>
        <v>0</v>
      </c>
      <c r="Y658" s="18"/>
      <c r="Z658" s="18"/>
      <c r="AA658" s="18"/>
      <c r="AB658" s="62"/>
      <c r="AC658" s="81"/>
      <c r="AD658" s="81"/>
    </row>
    <row r="659" spans="1:30" s="22" customFormat="1" ht="31.5" hidden="1" outlineLevel="1" x14ac:dyDescent="0.25">
      <c r="A659" s="43">
        <v>3</v>
      </c>
      <c r="B659" s="13" t="s">
        <v>448</v>
      </c>
      <c r="C659" s="40"/>
      <c r="D659" s="16">
        <f t="shared" si="736"/>
        <v>16598.2</v>
      </c>
      <c r="E659" s="18">
        <f>SUM(E660:E661)</f>
        <v>0</v>
      </c>
      <c r="F659" s="18">
        <f>SUM(F660:F661)</f>
        <v>0</v>
      </c>
      <c r="G659" s="18">
        <f>SUM(G660:G661)</f>
        <v>16598.2</v>
      </c>
      <c r="H659" s="16">
        <f t="shared" si="748"/>
        <v>16598.2</v>
      </c>
      <c r="I659" s="18">
        <f>SUM(I660:I661)</f>
        <v>0</v>
      </c>
      <c r="J659" s="18">
        <f>SUM(J660:J661)</f>
        <v>0</v>
      </c>
      <c r="K659" s="18">
        <f>SUM(K660:K661)</f>
        <v>16598.2</v>
      </c>
      <c r="L659" s="16">
        <f t="shared" si="750"/>
        <v>0</v>
      </c>
      <c r="M659" s="18">
        <f t="shared" ref="M659" si="758">SUM(M660:M661)</f>
        <v>0</v>
      </c>
      <c r="N659" s="18">
        <f>SUM(N660:N661)</f>
        <v>0</v>
      </c>
      <c r="O659" s="18">
        <f>SUM(O660:O661)</f>
        <v>0</v>
      </c>
      <c r="P659" s="16">
        <f t="shared" si="752"/>
        <v>16598.2</v>
      </c>
      <c r="Q659" s="18">
        <f>SUM(Q660:Q661)</f>
        <v>0</v>
      </c>
      <c r="R659" s="18">
        <f>SUM(R660:R661)</f>
        <v>0</v>
      </c>
      <c r="S659" s="18">
        <f>SUM(S660:S661)</f>
        <v>16598.2</v>
      </c>
      <c r="T659" s="16">
        <f t="shared" si="754"/>
        <v>0</v>
      </c>
      <c r="U659" s="18">
        <f t="shared" ref="U659:W659" si="759">SUM(U660:U661)</f>
        <v>0</v>
      </c>
      <c r="V659" s="18">
        <f t="shared" si="759"/>
        <v>0</v>
      </c>
      <c r="W659" s="18">
        <f t="shared" si="759"/>
        <v>0</v>
      </c>
      <c r="X659" s="16">
        <f t="shared" si="756"/>
        <v>0</v>
      </c>
      <c r="Y659" s="18">
        <f t="shared" ref="Y659:Z659" si="760">SUM(Y660:Y661)</f>
        <v>0</v>
      </c>
      <c r="Z659" s="18">
        <f t="shared" si="760"/>
        <v>0</v>
      </c>
      <c r="AA659" s="18">
        <f>SUM(AA660:AA661)</f>
        <v>0</v>
      </c>
      <c r="AB659" s="62"/>
      <c r="AC659" s="81"/>
      <c r="AD659" s="81"/>
    </row>
    <row r="660" spans="1:30" s="22" customFormat="1" ht="63" hidden="1" outlineLevel="1" x14ac:dyDescent="0.25">
      <c r="A660" s="43" t="s">
        <v>82</v>
      </c>
      <c r="B660" s="13" t="s">
        <v>449</v>
      </c>
      <c r="C660" s="40" t="s">
        <v>450</v>
      </c>
      <c r="D660" s="16">
        <f t="shared" si="736"/>
        <v>14708.4</v>
      </c>
      <c r="E660" s="18"/>
      <c r="F660" s="18"/>
      <c r="G660" s="18">
        <v>14708.4</v>
      </c>
      <c r="H660" s="16">
        <f t="shared" si="748"/>
        <v>14708.4</v>
      </c>
      <c r="I660" s="18"/>
      <c r="J660" s="18"/>
      <c r="K660" s="18">
        <v>14708.4</v>
      </c>
      <c r="L660" s="16">
        <f t="shared" si="750"/>
        <v>0</v>
      </c>
      <c r="M660" s="18"/>
      <c r="N660" s="18"/>
      <c r="O660" s="18"/>
      <c r="P660" s="16">
        <f t="shared" si="752"/>
        <v>14708.4</v>
      </c>
      <c r="Q660" s="18"/>
      <c r="R660" s="18"/>
      <c r="S660" s="18">
        <v>14708.4</v>
      </c>
      <c r="T660" s="16">
        <f t="shared" si="754"/>
        <v>0</v>
      </c>
      <c r="U660" s="18"/>
      <c r="V660" s="18"/>
      <c r="W660" s="18"/>
      <c r="X660" s="16">
        <f t="shared" si="756"/>
        <v>0</v>
      </c>
      <c r="Y660" s="18"/>
      <c r="Z660" s="18"/>
      <c r="AA660" s="18"/>
      <c r="AB660" s="62"/>
      <c r="AC660" s="81"/>
      <c r="AD660" s="81"/>
    </row>
    <row r="661" spans="1:30" s="22" customFormat="1" ht="63" hidden="1" outlineLevel="1" x14ac:dyDescent="0.25">
      <c r="A661" s="43" t="s">
        <v>84</v>
      </c>
      <c r="B661" s="13" t="s">
        <v>451</v>
      </c>
      <c r="C661" s="40" t="s">
        <v>450</v>
      </c>
      <c r="D661" s="16">
        <f t="shared" si="736"/>
        <v>1889.8</v>
      </c>
      <c r="E661" s="18"/>
      <c r="F661" s="18"/>
      <c r="G661" s="18">
        <v>1889.8</v>
      </c>
      <c r="H661" s="16">
        <f t="shared" si="748"/>
        <v>1889.8</v>
      </c>
      <c r="I661" s="18"/>
      <c r="J661" s="18"/>
      <c r="K661" s="18">
        <v>1889.8</v>
      </c>
      <c r="L661" s="16">
        <f t="shared" si="750"/>
        <v>0</v>
      </c>
      <c r="M661" s="18"/>
      <c r="N661" s="18"/>
      <c r="O661" s="18"/>
      <c r="P661" s="16">
        <f t="shared" si="752"/>
        <v>1889.8</v>
      </c>
      <c r="Q661" s="18"/>
      <c r="R661" s="18"/>
      <c r="S661" s="18">
        <v>1889.8</v>
      </c>
      <c r="T661" s="16">
        <f t="shared" si="754"/>
        <v>0</v>
      </c>
      <c r="U661" s="18"/>
      <c r="V661" s="18"/>
      <c r="W661" s="18"/>
      <c r="X661" s="16">
        <f t="shared" si="756"/>
        <v>0</v>
      </c>
      <c r="Y661" s="18"/>
      <c r="Z661" s="18"/>
      <c r="AA661" s="18"/>
      <c r="AB661" s="62"/>
      <c r="AC661" s="81"/>
      <c r="AD661" s="81"/>
    </row>
    <row r="662" spans="1:30" s="22" customFormat="1" ht="63" hidden="1" outlineLevel="1" x14ac:dyDescent="0.25">
      <c r="A662" s="43" t="s">
        <v>15</v>
      </c>
      <c r="B662" s="13" t="s">
        <v>979</v>
      </c>
      <c r="C662" s="40" t="s">
        <v>976</v>
      </c>
      <c r="D662" s="16">
        <f t="shared" si="736"/>
        <v>710</v>
      </c>
      <c r="E662" s="18">
        <f>E663</f>
        <v>0</v>
      </c>
      <c r="F662" s="18">
        <f>F663</f>
        <v>0</v>
      </c>
      <c r="G662" s="18">
        <f t="shared" ref="G662" si="761">G663</f>
        <v>710</v>
      </c>
      <c r="H662" s="16">
        <f t="shared" si="748"/>
        <v>0</v>
      </c>
      <c r="I662" s="18">
        <f>I663</f>
        <v>0</v>
      </c>
      <c r="J662" s="18">
        <f t="shared" ref="J662" si="762">J663</f>
        <v>0</v>
      </c>
      <c r="K662" s="18">
        <v>0</v>
      </c>
      <c r="L662" s="16">
        <f t="shared" si="750"/>
        <v>0</v>
      </c>
      <c r="M662" s="18">
        <f>M663</f>
        <v>0</v>
      </c>
      <c r="N662" s="18">
        <f t="shared" ref="N662" si="763">N663</f>
        <v>0</v>
      </c>
      <c r="O662" s="18">
        <v>0</v>
      </c>
      <c r="P662" s="16">
        <f t="shared" si="752"/>
        <v>0</v>
      </c>
      <c r="Q662" s="18">
        <f>Q663</f>
        <v>0</v>
      </c>
      <c r="R662" s="18">
        <f t="shared" ref="R662" si="764">R663</f>
        <v>0</v>
      </c>
      <c r="S662" s="18">
        <v>0</v>
      </c>
      <c r="T662" s="16">
        <f t="shared" si="754"/>
        <v>0</v>
      </c>
      <c r="U662" s="18">
        <f>U663</f>
        <v>0</v>
      </c>
      <c r="V662" s="18">
        <f t="shared" ref="V662" si="765">V663</f>
        <v>0</v>
      </c>
      <c r="W662" s="18">
        <v>0</v>
      </c>
      <c r="X662" s="16">
        <f t="shared" si="756"/>
        <v>0</v>
      </c>
      <c r="Y662" s="18">
        <f>Y663</f>
        <v>0</v>
      </c>
      <c r="Z662" s="18">
        <f t="shared" ref="Z662" si="766">Z663</f>
        <v>0</v>
      </c>
      <c r="AA662" s="18">
        <v>0</v>
      </c>
      <c r="AB662" s="62"/>
      <c r="AC662" s="81"/>
      <c r="AD662" s="81"/>
    </row>
    <row r="663" spans="1:30" s="22" customFormat="1" ht="63" hidden="1" outlineLevel="1" x14ac:dyDescent="0.25">
      <c r="A663" s="43" t="s">
        <v>16</v>
      </c>
      <c r="B663" s="13" t="s">
        <v>980</v>
      </c>
      <c r="C663" s="40" t="s">
        <v>976</v>
      </c>
      <c r="D663" s="16">
        <f t="shared" si="736"/>
        <v>710</v>
      </c>
      <c r="E663" s="18"/>
      <c r="F663" s="18"/>
      <c r="G663" s="18">
        <v>710</v>
      </c>
      <c r="H663" s="16">
        <f t="shared" si="748"/>
        <v>0</v>
      </c>
      <c r="I663" s="18"/>
      <c r="J663" s="18"/>
      <c r="K663" s="18"/>
      <c r="L663" s="16">
        <f t="shared" si="750"/>
        <v>0</v>
      </c>
      <c r="M663" s="18"/>
      <c r="N663" s="18"/>
      <c r="O663" s="18"/>
      <c r="P663" s="16">
        <f t="shared" si="752"/>
        <v>0</v>
      </c>
      <c r="Q663" s="18"/>
      <c r="R663" s="18"/>
      <c r="S663" s="18"/>
      <c r="T663" s="16">
        <f t="shared" si="754"/>
        <v>0</v>
      </c>
      <c r="U663" s="18"/>
      <c r="V663" s="18"/>
      <c r="W663" s="18"/>
      <c r="X663" s="16">
        <f t="shared" si="756"/>
        <v>0</v>
      </c>
      <c r="Y663" s="18"/>
      <c r="Z663" s="18"/>
      <c r="AA663" s="18"/>
      <c r="AB663" s="62"/>
      <c r="AC663" s="81"/>
      <c r="AD663" s="81"/>
    </row>
    <row r="664" spans="1:30" s="35" customFormat="1" hidden="1" collapsed="1" x14ac:dyDescent="0.25">
      <c r="A664" s="6"/>
      <c r="B664" s="90" t="s">
        <v>725</v>
      </c>
      <c r="C664" s="6"/>
      <c r="D664" s="6">
        <f>E664+F664+G664</f>
        <v>5723512.4399999995</v>
      </c>
      <c r="E664" s="6">
        <f>E10+E24+E36+E48+E55+E79+E86+E95+E123+E149+E163+E186+E247+E317+E333+E344+E433+E520+E607+E625+E642</f>
        <v>79809.8</v>
      </c>
      <c r="F664" s="6">
        <f>F10+F24+F36+F48+F55+F79+F86+F95+F123+F149+F163+F186+F247+F317+F333+F344+F433+F520+F607+F625+F642</f>
        <v>2689948.1999999997</v>
      </c>
      <c r="G664" s="6">
        <f>G10+G24+G36+G48+G55+G79+G86+G95+G123+G149+G163+G186+G247+G317+G333+G344+G433+G520+G607+G625+G642</f>
        <v>2953754.44</v>
      </c>
      <c r="H664" s="6">
        <f>I664+J664+K664</f>
        <v>4418453.3</v>
      </c>
      <c r="I664" s="6">
        <f>I10+I24+I36+I48+I55+I79+I86+I95+I123+I149+I163+I186+I247+I317+I333+I344+I433+I520+I607+I625+I642</f>
        <v>46841</v>
      </c>
      <c r="J664" s="6">
        <f>J10+J24+J36+J48+J55+J79+J86+J95+J123+J149+J163+J186+J247+J317+J333+J344+J433+J520+J607+J625+J642</f>
        <v>2313002.1999999997</v>
      </c>
      <c r="K664" s="6">
        <f>K10+K24+K36+K48+K55+K79+K86+K95+K123+K149+K163+K186+K247+K317+K333+K344+K433+K520+K607+K625+K642</f>
        <v>2058610.0999999999</v>
      </c>
      <c r="L664" s="6">
        <f>M664+N664+O664</f>
        <v>159359.5</v>
      </c>
      <c r="M664" s="6">
        <f>M10+M24+M36+M48+M55+M79+M86+M95+M123+M149+M163+M186+M247+M317+M333+M344+M433+M520+M607+M625+M642</f>
        <v>119.7</v>
      </c>
      <c r="N664" s="6">
        <f>N10+N24+N36+N48+N55+N79+N86+N95+N123+N149+N163+N186+N247+N317+N333+N344+N433+N520+N607+N625+N642</f>
        <v>72746</v>
      </c>
      <c r="O664" s="6">
        <f>O10+O24+O36+O48+O55+O79+O86+O95+O123+O149+O163+O186+O247+O317+O333+O344+O433+O520+O607+O625+O642</f>
        <v>86493.799999999988</v>
      </c>
      <c r="P664" s="6">
        <f>Q664+R664+S664</f>
        <v>4368598.5</v>
      </c>
      <c r="Q664" s="6">
        <f>Q10+Q24+Q36+Q48+Q55+Q79+Q86+Q95+Q123+Q149+Q163+Q186+Q247+Q317+Q333+Q344+Q433+Q520+Q607+Q625+Q642</f>
        <v>46020.799999999996</v>
      </c>
      <c r="R664" s="6">
        <f>R10+R24+R36+R48+R55+R79+R86+R95+R123+R149+R163+R186+R247+R317+R333+R344+R433+R520+R607+R625+R642</f>
        <v>2300585.6999999997</v>
      </c>
      <c r="S664" s="6">
        <f>S10+S24+S36+S48+S55+S79+S86+S95+S123+S149+S163+S186+S247+S317+S333+S344+S433+S520+S607+S625+S642</f>
        <v>2021992</v>
      </c>
      <c r="T664" s="6">
        <f>U664+V664+W664</f>
        <v>129537</v>
      </c>
      <c r="U664" s="6">
        <f>U10+U24+U36+U48+U55+U79+U86+U95+U123+U149+U163+U186+U247+U317+U333+U344+U433+U520+U607+U625+U642</f>
        <v>90.7</v>
      </c>
      <c r="V664" s="6">
        <f>V10+V24+V36+V48+V55+V79+V86+V95+V123+V149+V163+V186+V247+V317+V333+V344+V433+V520+V607+V625+V642</f>
        <v>72982.2</v>
      </c>
      <c r="W664" s="6">
        <f>W10+W24+W36+W48+W55+W79+W86+W95+W123+W149+W163+W186+W247+W317+W333+W344+W433+W520+W607+W625+W642</f>
        <v>56464.1</v>
      </c>
      <c r="X664" s="6">
        <f>Y664+Z664+AA664</f>
        <v>129537</v>
      </c>
      <c r="Y664" s="15">
        <f>Y10+Y24+Y36+Y48+Y55+Y79+Y86+Y95+Y123+Y149+Y163+Y186+Y247+Y317+Y333+Y344+Y433+Y520+Y607+Y625+Y642</f>
        <v>90.7</v>
      </c>
      <c r="Z664" s="15">
        <f>Z10+Z24+Z36+Z48+Z55+Z79+Z86+Z95+Z123+Z149+Z163+Z186+Z247+Z317+Z333+Z344+Z433+Z520+Z607+Z625+Z642</f>
        <v>72982.2</v>
      </c>
      <c r="AA664" s="15">
        <f>AA10+AA24+AA36+AA48+AA55+AA79+AA86+AA95+AA123+AA149+AA163+AA186+AA247+AA317+AA333+AA344+AA433+AA520+AA607+AA625+AA642</f>
        <v>56464.1</v>
      </c>
      <c r="AB664" s="74"/>
      <c r="AC664" s="84"/>
      <c r="AD664" s="84"/>
    </row>
    <row r="665" spans="1:30" s="65" customFormat="1" ht="31.5" x14ac:dyDescent="0.25">
      <c r="A665" s="41">
        <v>3</v>
      </c>
      <c r="B665" s="95" t="s">
        <v>744</v>
      </c>
      <c r="C665" s="57"/>
      <c r="D665" s="15">
        <f t="shared" ref="D665:D727" si="767">SUM(E665:G665)</f>
        <v>260912.90000000002</v>
      </c>
      <c r="E665" s="15">
        <f>SUM(E666+E693+E700+E721)</f>
        <v>0</v>
      </c>
      <c r="F665" s="15">
        <f>SUM(F666+F693+F700+F721)</f>
        <v>79890.7</v>
      </c>
      <c r="G665" s="15">
        <f>SUM(G666+G693+G700+G721)</f>
        <v>181022.2</v>
      </c>
      <c r="H665" s="15">
        <f t="shared" ref="H665" si="768">SUM(I665:K665)</f>
        <v>18599</v>
      </c>
      <c r="I665" s="15">
        <f>SUM(I666+I693+I700+I721)</f>
        <v>0</v>
      </c>
      <c r="J665" s="15">
        <f>SUM(J666+J693+J700+J721)</f>
        <v>0</v>
      </c>
      <c r="K665" s="15">
        <f>SUM(K666+K693+K700+K721)</f>
        <v>18599</v>
      </c>
      <c r="L665" s="15">
        <f t="shared" ref="L665:L666" si="769">SUM(M665:O665)</f>
        <v>22327.5</v>
      </c>
      <c r="M665" s="15">
        <f>SUM(M666+M693+M700+M721)</f>
        <v>0</v>
      </c>
      <c r="N665" s="15">
        <f>SUM(N666+N693+N700+N721)</f>
        <v>0</v>
      </c>
      <c r="O665" s="15">
        <f>SUM(O666+O693+O700+O721)</f>
        <v>22327.5</v>
      </c>
      <c r="P665" s="15">
        <f t="shared" ref="P665" si="770">SUM(Q665:S665)</f>
        <v>19566.8</v>
      </c>
      <c r="Q665" s="15">
        <f>SUM(Q666+Q693+Q700+Q721)</f>
        <v>0</v>
      </c>
      <c r="R665" s="15">
        <f>SUM(R666+R693+R700+R721)</f>
        <v>0</v>
      </c>
      <c r="S665" s="15">
        <f>SUM(S666+S693+S700+S721)</f>
        <v>19566.8</v>
      </c>
      <c r="T665" s="15">
        <f t="shared" ref="T665:T666" si="771">SUM(U665:W665)</f>
        <v>19639.3</v>
      </c>
      <c r="U665" s="15">
        <f>SUM(U666+U693+U700+U721)</f>
        <v>0</v>
      </c>
      <c r="V665" s="15">
        <f>SUM(V666+V693+V700+V721)</f>
        <v>0</v>
      </c>
      <c r="W665" s="15">
        <f>SUM(W666+W693+W700+W721)</f>
        <v>19639.3</v>
      </c>
      <c r="X665" s="15">
        <f t="shared" ref="X665:X666" si="772">SUM(Y665:AA665)</f>
        <v>20503.3</v>
      </c>
      <c r="Y665" s="15">
        <f>SUM(Y666+Y693+Y700+Y721)</f>
        <v>0</v>
      </c>
      <c r="Z665" s="15">
        <f>SUM(Z666+Z693+Z700+Z721)</f>
        <v>0</v>
      </c>
      <c r="AA665" s="15">
        <f>SUM(AA666+AA693+AA700+AA721)</f>
        <v>20503.3</v>
      </c>
      <c r="AB665" s="64"/>
      <c r="AC665" s="82"/>
      <c r="AD665" s="82"/>
    </row>
    <row r="666" spans="1:30" s="76" customFormat="1" ht="47.25" x14ac:dyDescent="0.25">
      <c r="A666" s="36" t="s">
        <v>183</v>
      </c>
      <c r="B666" s="62" t="s">
        <v>184</v>
      </c>
      <c r="C666" s="75"/>
      <c r="D666" s="52">
        <f>SUM(E666:G666)</f>
        <v>242644.8</v>
      </c>
      <c r="E666" s="37">
        <f>E667</f>
        <v>0</v>
      </c>
      <c r="F666" s="37">
        <f t="shared" ref="F666:G666" si="773">F667</f>
        <v>79890.7</v>
      </c>
      <c r="G666" s="37">
        <f t="shared" si="773"/>
        <v>162754.1</v>
      </c>
      <c r="H666" s="52">
        <f>SUM(I666:K666)</f>
        <v>0</v>
      </c>
      <c r="I666" s="37">
        <f>I667</f>
        <v>0</v>
      </c>
      <c r="J666" s="37">
        <f t="shared" ref="J666:K666" si="774">J667</f>
        <v>0</v>
      </c>
      <c r="K666" s="37">
        <f t="shared" si="774"/>
        <v>0</v>
      </c>
      <c r="L666" s="51">
        <f t="shared" si="769"/>
        <v>3676.8</v>
      </c>
      <c r="M666" s="37">
        <f t="shared" ref="M666:O666" si="775">M667</f>
        <v>0</v>
      </c>
      <c r="N666" s="37">
        <f t="shared" si="775"/>
        <v>0</v>
      </c>
      <c r="O666" s="37">
        <f t="shared" si="775"/>
        <v>3676.8</v>
      </c>
      <c r="P666" s="51">
        <f>SUM(Q666:S666)</f>
        <v>0</v>
      </c>
      <c r="Q666" s="37">
        <f>Q667</f>
        <v>0</v>
      </c>
      <c r="R666" s="37">
        <f t="shared" ref="R666:S666" si="776">R667</f>
        <v>0</v>
      </c>
      <c r="S666" s="37">
        <f t="shared" si="776"/>
        <v>0</v>
      </c>
      <c r="T666" s="51">
        <f t="shared" si="771"/>
        <v>0</v>
      </c>
      <c r="U666" s="37">
        <f t="shared" ref="U666:W666" si="777">U667</f>
        <v>0</v>
      </c>
      <c r="V666" s="37">
        <f t="shared" si="777"/>
        <v>0</v>
      </c>
      <c r="W666" s="37">
        <f t="shared" si="777"/>
        <v>0</v>
      </c>
      <c r="X666" s="51">
        <f t="shared" si="772"/>
        <v>0</v>
      </c>
      <c r="Y666" s="37">
        <f t="shared" ref="Y666:AA666" si="778">Y667</f>
        <v>0</v>
      </c>
      <c r="Z666" s="37">
        <f t="shared" si="778"/>
        <v>0</v>
      </c>
      <c r="AA666" s="37">
        <f t="shared" si="778"/>
        <v>0</v>
      </c>
      <c r="AB666" s="62"/>
      <c r="AC666" s="79"/>
      <c r="AD666" s="79"/>
    </row>
    <row r="667" spans="1:30" s="77" customFormat="1" ht="47.25" x14ac:dyDescent="0.25">
      <c r="A667" s="36" t="s">
        <v>185</v>
      </c>
      <c r="B667" s="62" t="s">
        <v>186</v>
      </c>
      <c r="C667" s="75"/>
      <c r="D667" s="52">
        <f t="shared" si="767"/>
        <v>242644.8</v>
      </c>
      <c r="E667" s="37">
        <f>SUM(E668:E692)</f>
        <v>0</v>
      </c>
      <c r="F667" s="37">
        <f>SUM(F668:F692)</f>
        <v>79890.7</v>
      </c>
      <c r="G667" s="37">
        <f>SUM(G668:G692)</f>
        <v>162754.1</v>
      </c>
      <c r="H667" s="52">
        <f t="shared" ref="H667:H712" si="779">SUM(I667:K667)</f>
        <v>0</v>
      </c>
      <c r="I667" s="37">
        <f>SUM(I668:I692)</f>
        <v>0</v>
      </c>
      <c r="J667" s="37">
        <f>SUM(J668:J692)</f>
        <v>0</v>
      </c>
      <c r="K667" s="37">
        <f>SUM(K668:K692)</f>
        <v>0</v>
      </c>
      <c r="L667" s="51">
        <f>SUM(M667:O667)</f>
        <v>3676.8</v>
      </c>
      <c r="M667" s="37">
        <f>SUM(M668:M688)</f>
        <v>0</v>
      </c>
      <c r="N667" s="37">
        <f>SUM(N668:N688)</f>
        <v>0</v>
      </c>
      <c r="O667" s="37">
        <f>SUM(O668:O688)</f>
        <v>3676.8</v>
      </c>
      <c r="P667" s="51">
        <f t="shared" ref="P667:P712" si="780">SUM(Q667:S667)</f>
        <v>0</v>
      </c>
      <c r="Q667" s="37">
        <f>SUM(Q668:Q692)</f>
        <v>0</v>
      </c>
      <c r="R667" s="37">
        <f>SUM(R668:R692)</f>
        <v>0</v>
      </c>
      <c r="S667" s="37">
        <f>SUM(S668:S692)</f>
        <v>0</v>
      </c>
      <c r="T667" s="51">
        <f>SUM(U667:W667)</f>
        <v>0</v>
      </c>
      <c r="U667" s="37">
        <f>SUM(U668:U688)</f>
        <v>0</v>
      </c>
      <c r="V667" s="37">
        <f>SUM(V668:V688)</f>
        <v>0</v>
      </c>
      <c r="W667" s="37">
        <f>SUM(W668:W688)</f>
        <v>0</v>
      </c>
      <c r="X667" s="51">
        <f>SUM(Y667:AA667)</f>
        <v>0</v>
      </c>
      <c r="Y667" s="37">
        <f>SUM(Y668:Y688)</f>
        <v>0</v>
      </c>
      <c r="Z667" s="37">
        <f>SUM(Z668:Z688)</f>
        <v>0</v>
      </c>
      <c r="AA667" s="37">
        <f>SUM(AA668:AA688)</f>
        <v>0</v>
      </c>
      <c r="AB667" s="62"/>
      <c r="AC667" s="79"/>
      <c r="AD667" s="79"/>
    </row>
    <row r="668" spans="1:30" s="56" customFormat="1" ht="31.5" x14ac:dyDescent="0.25">
      <c r="A668" s="36" t="s">
        <v>48</v>
      </c>
      <c r="B668" s="62" t="s">
        <v>193</v>
      </c>
      <c r="C668" s="75" t="s">
        <v>188</v>
      </c>
      <c r="D668" s="52">
        <f t="shared" si="767"/>
        <v>0</v>
      </c>
      <c r="E668" s="37"/>
      <c r="F668" s="37"/>
      <c r="G668" s="37"/>
      <c r="H668" s="52">
        <f t="shared" si="779"/>
        <v>0</v>
      </c>
      <c r="I668" s="37"/>
      <c r="J668" s="37"/>
      <c r="K668" s="37"/>
      <c r="L668" s="51">
        <f t="shared" ref="L668:L725" si="781">SUM(M668:O668)</f>
        <v>3676.8</v>
      </c>
      <c r="M668" s="37"/>
      <c r="N668" s="37"/>
      <c r="O668" s="37">
        <v>3676.8</v>
      </c>
      <c r="P668" s="51">
        <f t="shared" si="780"/>
        <v>0</v>
      </c>
      <c r="Q668" s="37"/>
      <c r="R668" s="37"/>
      <c r="S668" s="37"/>
      <c r="T668" s="51">
        <f t="shared" ref="T668:T677" si="782">SUM(U668:W668)</f>
        <v>0</v>
      </c>
      <c r="U668" s="37"/>
      <c r="V668" s="37"/>
      <c r="W668" s="37"/>
      <c r="X668" s="51">
        <f t="shared" ref="X668:X677" si="783">SUM(Y668:AA668)</f>
        <v>0</v>
      </c>
      <c r="Y668" s="37"/>
      <c r="Z668" s="37"/>
      <c r="AA668" s="37"/>
      <c r="AB668" s="62"/>
      <c r="AC668" s="79"/>
      <c r="AD668" s="79"/>
    </row>
    <row r="669" spans="1:30" s="56" customFormat="1" ht="31.5" x14ac:dyDescent="0.25">
      <c r="A669" s="36" t="s">
        <v>504</v>
      </c>
      <c r="B669" s="62" t="s">
        <v>988</v>
      </c>
      <c r="C669" s="75" t="s">
        <v>27</v>
      </c>
      <c r="D669" s="52">
        <f t="shared" si="767"/>
        <v>0</v>
      </c>
      <c r="E669" s="37"/>
      <c r="F669" s="37"/>
      <c r="G669" s="37"/>
      <c r="H669" s="52">
        <f t="shared" si="779"/>
        <v>0</v>
      </c>
      <c r="I669" s="37"/>
      <c r="J669" s="37"/>
      <c r="K669" s="37"/>
      <c r="L669" s="51">
        <f t="shared" si="781"/>
        <v>0</v>
      </c>
      <c r="M669" s="37"/>
      <c r="N669" s="37"/>
      <c r="O669" s="37"/>
      <c r="P669" s="51">
        <f t="shared" si="780"/>
        <v>0</v>
      </c>
      <c r="Q669" s="37"/>
      <c r="R669" s="37"/>
      <c r="S669" s="37"/>
      <c r="T669" s="51">
        <f t="shared" si="782"/>
        <v>0</v>
      </c>
      <c r="U669" s="37"/>
      <c r="V669" s="37"/>
      <c r="W669" s="37"/>
      <c r="X669" s="51">
        <f t="shared" si="783"/>
        <v>0</v>
      </c>
      <c r="Y669" s="37"/>
      <c r="Z669" s="37"/>
      <c r="AA669" s="37"/>
      <c r="AB669" s="62"/>
      <c r="AC669" s="79"/>
      <c r="AD669" s="79"/>
    </row>
    <row r="670" spans="1:30" s="56" customFormat="1" ht="31.5" x14ac:dyDescent="0.25">
      <c r="A670" s="36" t="s">
        <v>505</v>
      </c>
      <c r="B670" s="62" t="s">
        <v>989</v>
      </c>
      <c r="C670" s="75" t="s">
        <v>27</v>
      </c>
      <c r="D670" s="52">
        <f t="shared" si="767"/>
        <v>10000</v>
      </c>
      <c r="E670" s="37"/>
      <c r="F670" s="37"/>
      <c r="G670" s="37">
        <v>10000</v>
      </c>
      <c r="H670" s="52">
        <f t="shared" si="779"/>
        <v>0</v>
      </c>
      <c r="I670" s="37"/>
      <c r="J670" s="37"/>
      <c r="K670" s="37"/>
      <c r="L670" s="51">
        <f t="shared" si="781"/>
        <v>0</v>
      </c>
      <c r="M670" s="37"/>
      <c r="N670" s="37"/>
      <c r="O670" s="37"/>
      <c r="P670" s="51">
        <f t="shared" si="780"/>
        <v>0</v>
      </c>
      <c r="Q670" s="37"/>
      <c r="R670" s="37"/>
      <c r="S670" s="37"/>
      <c r="T670" s="51">
        <f t="shared" si="782"/>
        <v>0</v>
      </c>
      <c r="U670" s="37"/>
      <c r="V670" s="37"/>
      <c r="W670" s="37"/>
      <c r="X670" s="51">
        <f t="shared" si="783"/>
        <v>0</v>
      </c>
      <c r="Y670" s="37"/>
      <c r="Z670" s="37"/>
      <c r="AA670" s="37"/>
      <c r="AB670" s="62"/>
      <c r="AC670" s="79"/>
      <c r="AD670" s="79"/>
    </row>
    <row r="671" spans="1:30" s="56" customFormat="1" ht="47.25" x14ac:dyDescent="0.25">
      <c r="A671" s="36" t="s">
        <v>506</v>
      </c>
      <c r="B671" s="62" t="s">
        <v>195</v>
      </c>
      <c r="C671" s="75" t="s">
        <v>196</v>
      </c>
      <c r="D671" s="52">
        <f t="shared" si="767"/>
        <v>0</v>
      </c>
      <c r="E671" s="37"/>
      <c r="F671" s="37"/>
      <c r="G671" s="37"/>
      <c r="H671" s="52">
        <f t="shared" si="779"/>
        <v>0</v>
      </c>
      <c r="I671" s="37"/>
      <c r="J671" s="37"/>
      <c r="K671" s="37"/>
      <c r="L671" s="51">
        <f t="shared" si="781"/>
        <v>0</v>
      </c>
      <c r="M671" s="37"/>
      <c r="N671" s="37"/>
      <c r="O671" s="37"/>
      <c r="P671" s="51">
        <f t="shared" si="780"/>
        <v>0</v>
      </c>
      <c r="Q671" s="37"/>
      <c r="R671" s="37"/>
      <c r="S671" s="37"/>
      <c r="T671" s="51">
        <f t="shared" si="782"/>
        <v>0</v>
      </c>
      <c r="U671" s="37"/>
      <c r="V671" s="37"/>
      <c r="W671" s="37"/>
      <c r="X671" s="51">
        <f t="shared" si="783"/>
        <v>0</v>
      </c>
      <c r="Y671" s="37"/>
      <c r="Z671" s="37"/>
      <c r="AA671" s="37"/>
      <c r="AB671" s="62"/>
      <c r="AC671" s="79"/>
      <c r="AD671" s="79"/>
    </row>
    <row r="672" spans="1:30" s="56" customFormat="1" ht="31.5" x14ac:dyDescent="0.25">
      <c r="A672" s="36" t="s">
        <v>507</v>
      </c>
      <c r="B672" s="62" t="s">
        <v>187</v>
      </c>
      <c r="C672" s="75" t="s">
        <v>188</v>
      </c>
      <c r="D672" s="52">
        <f t="shared" si="767"/>
        <v>18548</v>
      </c>
      <c r="E672" s="37"/>
      <c r="F672" s="37"/>
      <c r="G672" s="37">
        <v>18548</v>
      </c>
      <c r="H672" s="52">
        <f t="shared" si="779"/>
        <v>0</v>
      </c>
      <c r="I672" s="37"/>
      <c r="J672" s="37"/>
      <c r="K672" s="37"/>
      <c r="L672" s="51">
        <f t="shared" si="781"/>
        <v>0</v>
      </c>
      <c r="M672" s="37"/>
      <c r="N672" s="37"/>
      <c r="O672" s="37"/>
      <c r="P672" s="51">
        <f t="shared" si="780"/>
        <v>0</v>
      </c>
      <c r="Q672" s="37"/>
      <c r="R672" s="37"/>
      <c r="S672" s="37"/>
      <c r="T672" s="51">
        <f t="shared" si="782"/>
        <v>0</v>
      </c>
      <c r="U672" s="37"/>
      <c r="V672" s="37"/>
      <c r="W672" s="37"/>
      <c r="X672" s="51">
        <f t="shared" si="783"/>
        <v>0</v>
      </c>
      <c r="Y672" s="37"/>
      <c r="Z672" s="37"/>
      <c r="AA672" s="37"/>
      <c r="AB672" s="62"/>
      <c r="AC672" s="79"/>
      <c r="AD672" s="79"/>
    </row>
    <row r="673" spans="1:30" s="56" customFormat="1" ht="31.5" x14ac:dyDescent="0.25">
      <c r="A673" s="36" t="s">
        <v>508</v>
      </c>
      <c r="B673" s="62" t="s">
        <v>189</v>
      </c>
      <c r="C673" s="75" t="s">
        <v>188</v>
      </c>
      <c r="D673" s="52">
        <f t="shared" si="767"/>
        <v>0</v>
      </c>
      <c r="E673" s="37"/>
      <c r="F673" s="37"/>
      <c r="G673" s="37"/>
      <c r="H673" s="52">
        <f t="shared" si="779"/>
        <v>0</v>
      </c>
      <c r="I673" s="37"/>
      <c r="J673" s="37"/>
      <c r="K673" s="37"/>
      <c r="L673" s="51">
        <f t="shared" si="781"/>
        <v>0</v>
      </c>
      <c r="M673" s="37"/>
      <c r="N673" s="37"/>
      <c r="O673" s="37"/>
      <c r="P673" s="51">
        <f t="shared" si="780"/>
        <v>0</v>
      </c>
      <c r="Q673" s="37"/>
      <c r="R673" s="37"/>
      <c r="S673" s="37"/>
      <c r="T673" s="51">
        <f t="shared" si="782"/>
        <v>0</v>
      </c>
      <c r="U673" s="37"/>
      <c r="V673" s="37"/>
      <c r="W673" s="37"/>
      <c r="X673" s="51">
        <f t="shared" si="783"/>
        <v>0</v>
      </c>
      <c r="Y673" s="37"/>
      <c r="Z673" s="37"/>
      <c r="AA673" s="37"/>
      <c r="AB673" s="62"/>
      <c r="AC673" s="79"/>
      <c r="AD673" s="79"/>
    </row>
    <row r="674" spans="1:30" s="22" customFormat="1" ht="47.25" x14ac:dyDescent="0.25">
      <c r="A674" s="36" t="s">
        <v>509</v>
      </c>
      <c r="B674" s="62" t="s">
        <v>475</v>
      </c>
      <c r="C674" s="75" t="s">
        <v>188</v>
      </c>
      <c r="D674" s="52">
        <f t="shared" si="767"/>
        <v>0</v>
      </c>
      <c r="E674" s="37"/>
      <c r="F674" s="37"/>
      <c r="G674" s="37"/>
      <c r="H674" s="52">
        <f t="shared" si="779"/>
        <v>0</v>
      </c>
      <c r="I674" s="37"/>
      <c r="J674" s="37"/>
      <c r="K674" s="37"/>
      <c r="L674" s="51">
        <f t="shared" si="781"/>
        <v>0</v>
      </c>
      <c r="M674" s="37"/>
      <c r="N674" s="37"/>
      <c r="O674" s="37"/>
      <c r="P674" s="51">
        <f t="shared" si="780"/>
        <v>0</v>
      </c>
      <c r="Q674" s="37"/>
      <c r="R674" s="37"/>
      <c r="S674" s="37"/>
      <c r="T674" s="51">
        <f t="shared" si="782"/>
        <v>0</v>
      </c>
      <c r="U674" s="37"/>
      <c r="V674" s="37"/>
      <c r="W674" s="37"/>
      <c r="X674" s="51">
        <f t="shared" si="783"/>
        <v>0</v>
      </c>
      <c r="Y674" s="37"/>
      <c r="Z674" s="37"/>
      <c r="AA674" s="37"/>
      <c r="AB674" s="62"/>
      <c r="AC674" s="81"/>
      <c r="AD674" s="81"/>
    </row>
    <row r="675" spans="1:30" s="56" customFormat="1" ht="31.5" x14ac:dyDescent="0.25">
      <c r="A675" s="36" t="s">
        <v>510</v>
      </c>
      <c r="B675" s="62" t="s">
        <v>191</v>
      </c>
      <c r="C675" s="75" t="s">
        <v>188</v>
      </c>
      <c r="D675" s="52">
        <f t="shared" si="767"/>
        <v>0</v>
      </c>
      <c r="E675" s="37"/>
      <c r="F675" s="37"/>
      <c r="G675" s="37"/>
      <c r="H675" s="52">
        <f t="shared" si="779"/>
        <v>0</v>
      </c>
      <c r="I675" s="37"/>
      <c r="J675" s="37"/>
      <c r="K675" s="37"/>
      <c r="L675" s="51">
        <f t="shared" si="781"/>
        <v>0</v>
      </c>
      <c r="M675" s="37"/>
      <c r="N675" s="37"/>
      <c r="O675" s="37"/>
      <c r="P675" s="51">
        <f t="shared" si="780"/>
        <v>0</v>
      </c>
      <c r="Q675" s="37"/>
      <c r="R675" s="37"/>
      <c r="S675" s="37"/>
      <c r="T675" s="51">
        <f t="shared" si="782"/>
        <v>0</v>
      </c>
      <c r="U675" s="37"/>
      <c r="V675" s="37"/>
      <c r="W675" s="37"/>
      <c r="X675" s="51">
        <f t="shared" si="783"/>
        <v>0</v>
      </c>
      <c r="Y675" s="37"/>
      <c r="Z675" s="37"/>
      <c r="AA675" s="37"/>
      <c r="AB675" s="62"/>
      <c r="AC675" s="79"/>
      <c r="AD675" s="79"/>
    </row>
    <row r="676" spans="1:30" s="22" customFormat="1" ht="31.5" x14ac:dyDescent="0.25">
      <c r="A676" s="36" t="s">
        <v>511</v>
      </c>
      <c r="B676" s="62" t="s">
        <v>474</v>
      </c>
      <c r="C676" s="75" t="s">
        <v>188</v>
      </c>
      <c r="D676" s="52">
        <f t="shared" si="767"/>
        <v>41029.300000000003</v>
      </c>
      <c r="E676" s="37"/>
      <c r="F676" s="37"/>
      <c r="G676" s="37">
        <v>41029.300000000003</v>
      </c>
      <c r="H676" s="52">
        <f t="shared" si="779"/>
        <v>0</v>
      </c>
      <c r="I676" s="37"/>
      <c r="J676" s="37"/>
      <c r="K676" s="37"/>
      <c r="L676" s="51">
        <f t="shared" si="781"/>
        <v>0</v>
      </c>
      <c r="M676" s="37"/>
      <c r="N676" s="37"/>
      <c r="O676" s="37"/>
      <c r="P676" s="51">
        <f t="shared" si="780"/>
        <v>0</v>
      </c>
      <c r="Q676" s="37"/>
      <c r="R676" s="37"/>
      <c r="S676" s="37"/>
      <c r="T676" s="51">
        <f t="shared" si="782"/>
        <v>0</v>
      </c>
      <c r="U676" s="37"/>
      <c r="V676" s="37"/>
      <c r="W676" s="37"/>
      <c r="X676" s="51">
        <f t="shared" si="783"/>
        <v>0</v>
      </c>
      <c r="Y676" s="37"/>
      <c r="Z676" s="37"/>
      <c r="AA676" s="37"/>
      <c r="AB676" s="62"/>
      <c r="AC676" s="81"/>
      <c r="AD676" s="81"/>
    </row>
    <row r="677" spans="1:30" s="22" customFormat="1" ht="31.5" x14ac:dyDescent="0.25">
      <c r="A677" s="36" t="s">
        <v>512</v>
      </c>
      <c r="B677" s="62" t="s">
        <v>192</v>
      </c>
      <c r="C677" s="75" t="s">
        <v>188</v>
      </c>
      <c r="D677" s="52">
        <f t="shared" si="767"/>
        <v>0</v>
      </c>
      <c r="E677" s="37"/>
      <c r="F677" s="37"/>
      <c r="G677" s="37"/>
      <c r="H677" s="52">
        <f t="shared" si="779"/>
        <v>0</v>
      </c>
      <c r="I677" s="37"/>
      <c r="J677" s="37"/>
      <c r="K677" s="37"/>
      <c r="L677" s="51">
        <f t="shared" si="781"/>
        <v>0</v>
      </c>
      <c r="M677" s="37"/>
      <c r="N677" s="37"/>
      <c r="O677" s="37"/>
      <c r="P677" s="51">
        <f t="shared" si="780"/>
        <v>0</v>
      </c>
      <c r="Q677" s="37"/>
      <c r="R677" s="37"/>
      <c r="S677" s="37"/>
      <c r="T677" s="51">
        <f t="shared" si="782"/>
        <v>0</v>
      </c>
      <c r="U677" s="37"/>
      <c r="V677" s="37"/>
      <c r="W677" s="37"/>
      <c r="X677" s="51">
        <f t="shared" si="783"/>
        <v>0</v>
      </c>
      <c r="Y677" s="37"/>
      <c r="Z677" s="37"/>
      <c r="AA677" s="37"/>
      <c r="AB677" s="62"/>
      <c r="AC677" s="81"/>
      <c r="AD677" s="81"/>
    </row>
    <row r="678" spans="1:30" s="22" customFormat="1" x14ac:dyDescent="0.25">
      <c r="A678" s="36"/>
      <c r="B678" s="62"/>
      <c r="C678" s="75" t="s">
        <v>990</v>
      </c>
      <c r="D678" s="52">
        <f t="shared" si="767"/>
        <v>5.4</v>
      </c>
      <c r="E678" s="37"/>
      <c r="F678" s="37"/>
      <c r="G678" s="37">
        <v>5.4</v>
      </c>
      <c r="H678" s="52">
        <f t="shared" si="779"/>
        <v>0</v>
      </c>
      <c r="I678" s="37"/>
      <c r="J678" s="37"/>
      <c r="K678" s="37"/>
      <c r="L678" s="51"/>
      <c r="M678" s="37"/>
      <c r="N678" s="37"/>
      <c r="O678" s="37"/>
      <c r="P678" s="51">
        <f t="shared" si="780"/>
        <v>0</v>
      </c>
      <c r="Q678" s="37"/>
      <c r="R678" s="37"/>
      <c r="S678" s="37"/>
      <c r="T678" s="51"/>
      <c r="U678" s="37"/>
      <c r="V678" s="37"/>
      <c r="W678" s="37"/>
      <c r="X678" s="51"/>
      <c r="Y678" s="37"/>
      <c r="Z678" s="37"/>
      <c r="AA678" s="37"/>
      <c r="AB678" s="62"/>
      <c r="AC678" s="81"/>
      <c r="AD678" s="81"/>
    </row>
    <row r="679" spans="1:30" s="22" customFormat="1" ht="31.5" x14ac:dyDescent="0.25">
      <c r="A679" s="36" t="s">
        <v>513</v>
      </c>
      <c r="B679" s="62" t="s">
        <v>190</v>
      </c>
      <c r="C679" s="75" t="s">
        <v>188</v>
      </c>
      <c r="D679" s="52">
        <f t="shared" si="767"/>
        <v>415.6</v>
      </c>
      <c r="E679" s="37"/>
      <c r="F679" s="37"/>
      <c r="G679" s="37">
        <v>415.6</v>
      </c>
      <c r="H679" s="52">
        <f t="shared" si="779"/>
        <v>0</v>
      </c>
      <c r="I679" s="37"/>
      <c r="J679" s="37"/>
      <c r="K679" s="37"/>
      <c r="L679" s="51">
        <f t="shared" si="781"/>
        <v>0</v>
      </c>
      <c r="M679" s="37"/>
      <c r="N679" s="37"/>
      <c r="O679" s="37"/>
      <c r="P679" s="51">
        <f t="shared" si="780"/>
        <v>0</v>
      </c>
      <c r="Q679" s="37"/>
      <c r="R679" s="37"/>
      <c r="S679" s="37"/>
      <c r="T679" s="51">
        <f t="shared" ref="T679:T694" si="784">SUM(U679:W679)</f>
        <v>0</v>
      </c>
      <c r="U679" s="37"/>
      <c r="V679" s="37"/>
      <c r="W679" s="37"/>
      <c r="X679" s="51">
        <f t="shared" ref="X679:X694" si="785">SUM(Y679:AA679)</f>
        <v>0</v>
      </c>
      <c r="Y679" s="37"/>
      <c r="Z679" s="37"/>
      <c r="AA679" s="37"/>
      <c r="AB679" s="62"/>
      <c r="AC679" s="81"/>
      <c r="AD679" s="81"/>
    </row>
    <row r="680" spans="1:30" s="22" customFormat="1" ht="31.5" x14ac:dyDescent="0.25">
      <c r="A680" s="36" t="s">
        <v>514</v>
      </c>
      <c r="B680" s="62" t="s">
        <v>194</v>
      </c>
      <c r="C680" s="75" t="s">
        <v>188</v>
      </c>
      <c r="D680" s="52">
        <f t="shared" si="767"/>
        <v>27200</v>
      </c>
      <c r="E680" s="37"/>
      <c r="F680" s="37"/>
      <c r="G680" s="37">
        <v>27200</v>
      </c>
      <c r="H680" s="52">
        <f t="shared" si="779"/>
        <v>0</v>
      </c>
      <c r="I680" s="37"/>
      <c r="J680" s="37"/>
      <c r="K680" s="37"/>
      <c r="L680" s="51">
        <f t="shared" si="781"/>
        <v>0</v>
      </c>
      <c r="M680" s="37"/>
      <c r="N680" s="37"/>
      <c r="O680" s="37"/>
      <c r="P680" s="51">
        <f t="shared" si="780"/>
        <v>0</v>
      </c>
      <c r="Q680" s="37"/>
      <c r="R680" s="37"/>
      <c r="S680" s="37"/>
      <c r="T680" s="51">
        <f t="shared" si="784"/>
        <v>0</v>
      </c>
      <c r="U680" s="37"/>
      <c r="V680" s="37"/>
      <c r="W680" s="37"/>
      <c r="X680" s="51">
        <f t="shared" si="785"/>
        <v>0</v>
      </c>
      <c r="Y680" s="37"/>
      <c r="Z680" s="37"/>
      <c r="AA680" s="37"/>
      <c r="AB680" s="62"/>
      <c r="AC680" s="81"/>
      <c r="AD680" s="81"/>
    </row>
    <row r="681" spans="1:30" s="22" customFormat="1" ht="47.25" x14ac:dyDescent="0.25">
      <c r="A681" s="36" t="s">
        <v>515</v>
      </c>
      <c r="B681" s="62" t="s">
        <v>197</v>
      </c>
      <c r="C681" s="75" t="s">
        <v>188</v>
      </c>
      <c r="D681" s="52">
        <f t="shared" si="767"/>
        <v>0</v>
      </c>
      <c r="E681" s="37"/>
      <c r="F681" s="37"/>
      <c r="G681" s="37"/>
      <c r="H681" s="52">
        <f t="shared" si="779"/>
        <v>0</v>
      </c>
      <c r="I681" s="37"/>
      <c r="J681" s="37"/>
      <c r="K681" s="37"/>
      <c r="L681" s="51">
        <f t="shared" si="781"/>
        <v>0</v>
      </c>
      <c r="M681" s="37"/>
      <c r="N681" s="37"/>
      <c r="O681" s="37"/>
      <c r="P681" s="51">
        <f t="shared" si="780"/>
        <v>0</v>
      </c>
      <c r="Q681" s="37"/>
      <c r="R681" s="37"/>
      <c r="S681" s="37"/>
      <c r="T681" s="51">
        <f t="shared" si="784"/>
        <v>0</v>
      </c>
      <c r="U681" s="37"/>
      <c r="V681" s="37"/>
      <c r="W681" s="37"/>
      <c r="X681" s="51">
        <f t="shared" si="785"/>
        <v>0</v>
      </c>
      <c r="Y681" s="37"/>
      <c r="Z681" s="37"/>
      <c r="AA681" s="37"/>
      <c r="AB681" s="62"/>
      <c r="AC681" s="81"/>
      <c r="AD681" s="81"/>
    </row>
    <row r="682" spans="1:30" s="22" customFormat="1" ht="63" x14ac:dyDescent="0.25">
      <c r="A682" s="36" t="s">
        <v>516</v>
      </c>
      <c r="B682" s="62" t="s">
        <v>1006</v>
      </c>
      <c r="C682" s="75" t="s">
        <v>188</v>
      </c>
      <c r="D682" s="52">
        <f t="shared" si="767"/>
        <v>26473.1</v>
      </c>
      <c r="E682" s="37"/>
      <c r="F682" s="37"/>
      <c r="G682" s="37">
        <v>26473.1</v>
      </c>
      <c r="H682" s="52">
        <f t="shared" si="779"/>
        <v>0</v>
      </c>
      <c r="I682" s="37"/>
      <c r="J682" s="37"/>
      <c r="K682" s="37"/>
      <c r="L682" s="51">
        <f t="shared" si="781"/>
        <v>0</v>
      </c>
      <c r="M682" s="37"/>
      <c r="N682" s="37"/>
      <c r="O682" s="37"/>
      <c r="P682" s="51">
        <f t="shared" si="780"/>
        <v>0</v>
      </c>
      <c r="Q682" s="37"/>
      <c r="R682" s="37"/>
      <c r="S682" s="37"/>
      <c r="T682" s="51">
        <f t="shared" si="784"/>
        <v>0</v>
      </c>
      <c r="U682" s="37"/>
      <c r="V682" s="37"/>
      <c r="W682" s="37"/>
      <c r="X682" s="51">
        <f t="shared" si="785"/>
        <v>0</v>
      </c>
      <c r="Y682" s="37"/>
      <c r="Z682" s="37"/>
      <c r="AA682" s="37"/>
      <c r="AB682" s="62"/>
      <c r="AC682" s="81"/>
      <c r="AD682" s="81"/>
    </row>
    <row r="683" spans="1:30" s="22" customFormat="1" ht="31.5" x14ac:dyDescent="0.25">
      <c r="A683" s="36" t="s">
        <v>517</v>
      </c>
      <c r="B683" s="62" t="s">
        <v>519</v>
      </c>
      <c r="C683" s="75" t="s">
        <v>116</v>
      </c>
      <c r="D683" s="52">
        <f t="shared" si="767"/>
        <v>0</v>
      </c>
      <c r="E683" s="37"/>
      <c r="F683" s="37"/>
      <c r="G683" s="37"/>
      <c r="H683" s="52">
        <f t="shared" si="779"/>
        <v>0</v>
      </c>
      <c r="I683" s="37"/>
      <c r="J683" s="37"/>
      <c r="K683" s="37"/>
      <c r="L683" s="51">
        <f t="shared" si="781"/>
        <v>0</v>
      </c>
      <c r="M683" s="37"/>
      <c r="N683" s="37"/>
      <c r="O683" s="37"/>
      <c r="P683" s="51">
        <f t="shared" si="780"/>
        <v>0</v>
      </c>
      <c r="Q683" s="37"/>
      <c r="R683" s="37"/>
      <c r="S683" s="37"/>
      <c r="T683" s="51">
        <f t="shared" si="784"/>
        <v>0</v>
      </c>
      <c r="U683" s="37"/>
      <c r="V683" s="37"/>
      <c r="W683" s="37"/>
      <c r="X683" s="51">
        <f t="shared" si="785"/>
        <v>0</v>
      </c>
      <c r="Y683" s="37"/>
      <c r="Z683" s="37"/>
      <c r="AA683" s="37"/>
      <c r="AB683" s="62"/>
      <c r="AC683" s="81"/>
      <c r="AD683" s="81"/>
    </row>
    <row r="684" spans="1:30" s="22" customFormat="1" ht="31.5" x14ac:dyDescent="0.25">
      <c r="A684" s="36" t="s">
        <v>647</v>
      </c>
      <c r="B684" s="62" t="s">
        <v>646</v>
      </c>
      <c r="C684" s="75" t="s">
        <v>116</v>
      </c>
      <c r="D684" s="52">
        <f t="shared" si="767"/>
        <v>5674.5</v>
      </c>
      <c r="E684" s="37"/>
      <c r="F684" s="37"/>
      <c r="G684" s="37">
        <v>5674.5</v>
      </c>
      <c r="H684" s="51">
        <f t="shared" si="779"/>
        <v>0</v>
      </c>
      <c r="I684" s="108"/>
      <c r="J684" s="108"/>
      <c r="K684" s="108"/>
      <c r="L684" s="51">
        <f t="shared" si="781"/>
        <v>0</v>
      </c>
      <c r="M684" s="108"/>
      <c r="N684" s="108"/>
      <c r="O684" s="108"/>
      <c r="P684" s="51">
        <f t="shared" si="780"/>
        <v>0</v>
      </c>
      <c r="Q684" s="108"/>
      <c r="R684" s="108"/>
      <c r="S684" s="108"/>
      <c r="T684" s="51">
        <f t="shared" si="784"/>
        <v>0</v>
      </c>
      <c r="U684" s="108"/>
      <c r="V684" s="108"/>
      <c r="W684" s="108"/>
      <c r="X684" s="51">
        <f t="shared" si="785"/>
        <v>0</v>
      </c>
      <c r="Y684" s="108"/>
      <c r="Z684" s="108"/>
      <c r="AA684" s="108"/>
      <c r="AB684" s="62"/>
      <c r="AC684" s="81"/>
      <c r="AD684" s="81"/>
    </row>
    <row r="685" spans="1:30" s="22" customFormat="1" x14ac:dyDescent="0.25">
      <c r="A685" s="36" t="s">
        <v>648</v>
      </c>
      <c r="B685" s="62" t="s">
        <v>644</v>
      </c>
      <c r="C685" s="75" t="s">
        <v>123</v>
      </c>
      <c r="D685" s="52">
        <f t="shared" si="767"/>
        <v>5014.8999999999996</v>
      </c>
      <c r="E685" s="37"/>
      <c r="F685" s="37"/>
      <c r="G685" s="37">
        <v>5014.8999999999996</v>
      </c>
      <c r="H685" s="52">
        <f t="shared" si="779"/>
        <v>0</v>
      </c>
      <c r="I685" s="37"/>
      <c r="J685" s="37"/>
      <c r="K685" s="37"/>
      <c r="L685" s="51">
        <f t="shared" si="781"/>
        <v>0</v>
      </c>
      <c r="M685" s="37"/>
      <c r="N685" s="37"/>
      <c r="O685" s="37"/>
      <c r="P685" s="51">
        <f t="shared" si="780"/>
        <v>0</v>
      </c>
      <c r="Q685" s="37"/>
      <c r="R685" s="37"/>
      <c r="S685" s="37"/>
      <c r="T685" s="51">
        <f t="shared" si="784"/>
        <v>0</v>
      </c>
      <c r="U685" s="37"/>
      <c r="V685" s="37"/>
      <c r="W685" s="37"/>
      <c r="X685" s="51">
        <f t="shared" si="785"/>
        <v>0</v>
      </c>
      <c r="Y685" s="37"/>
      <c r="Z685" s="37"/>
      <c r="AA685" s="37"/>
      <c r="AB685" s="62"/>
      <c r="AC685" s="81"/>
      <c r="AD685" s="81"/>
    </row>
    <row r="686" spans="1:30" s="22" customFormat="1" x14ac:dyDescent="0.25">
      <c r="A686" s="43" t="s">
        <v>649</v>
      </c>
      <c r="B686" s="13" t="s">
        <v>645</v>
      </c>
      <c r="C686" s="40" t="s">
        <v>120</v>
      </c>
      <c r="D686" s="52">
        <f t="shared" si="767"/>
        <v>5000</v>
      </c>
      <c r="E686" s="18"/>
      <c r="F686" s="18"/>
      <c r="G686" s="18">
        <v>5000</v>
      </c>
      <c r="H686" s="52">
        <f t="shared" si="779"/>
        <v>0</v>
      </c>
      <c r="I686" s="18"/>
      <c r="J686" s="18"/>
      <c r="K686" s="18"/>
      <c r="L686" s="51">
        <f t="shared" si="781"/>
        <v>0</v>
      </c>
      <c r="M686" s="18"/>
      <c r="N686" s="18"/>
      <c r="O686" s="18"/>
      <c r="P686" s="51">
        <f t="shared" si="780"/>
        <v>0</v>
      </c>
      <c r="Q686" s="18"/>
      <c r="R686" s="18"/>
      <c r="S686" s="18"/>
      <c r="T686" s="51">
        <f t="shared" si="784"/>
        <v>0</v>
      </c>
      <c r="U686" s="18"/>
      <c r="V686" s="18"/>
      <c r="W686" s="18"/>
      <c r="X686" s="51">
        <f t="shared" si="785"/>
        <v>0</v>
      </c>
      <c r="Y686" s="18"/>
      <c r="Z686" s="18"/>
      <c r="AA686" s="18"/>
      <c r="AB686" s="13"/>
      <c r="AC686" s="81"/>
      <c r="AD686" s="81"/>
    </row>
    <row r="687" spans="1:30" s="38" customFormat="1" ht="31.5" x14ac:dyDescent="0.25">
      <c r="A687" s="43" t="s">
        <v>650</v>
      </c>
      <c r="B687" s="13" t="s">
        <v>991</v>
      </c>
      <c r="C687" s="40" t="s">
        <v>122</v>
      </c>
      <c r="D687" s="52">
        <f t="shared" si="767"/>
        <v>0</v>
      </c>
      <c r="E687" s="18"/>
      <c r="F687" s="18"/>
      <c r="G687" s="18"/>
      <c r="H687" s="52">
        <f t="shared" si="779"/>
        <v>0</v>
      </c>
      <c r="I687" s="18"/>
      <c r="J687" s="18"/>
      <c r="K687" s="18"/>
      <c r="L687" s="51">
        <f t="shared" si="781"/>
        <v>0</v>
      </c>
      <c r="M687" s="18"/>
      <c r="N687" s="18"/>
      <c r="O687" s="18"/>
      <c r="P687" s="51">
        <f t="shared" si="780"/>
        <v>0</v>
      </c>
      <c r="Q687" s="18"/>
      <c r="R687" s="18"/>
      <c r="S687" s="18"/>
      <c r="T687" s="51">
        <f t="shared" si="784"/>
        <v>0</v>
      </c>
      <c r="U687" s="18"/>
      <c r="V687" s="18"/>
      <c r="W687" s="18"/>
      <c r="X687" s="51">
        <f t="shared" si="785"/>
        <v>0</v>
      </c>
      <c r="Y687" s="18"/>
      <c r="Z687" s="18"/>
      <c r="AA687" s="18"/>
      <c r="AB687" s="13"/>
      <c r="AC687" s="85"/>
      <c r="AD687" s="85"/>
    </row>
    <row r="688" spans="1:30" s="38" customFormat="1" ht="31.5" x14ac:dyDescent="0.25">
      <c r="A688" s="43" t="s">
        <v>992</v>
      </c>
      <c r="B688" s="13" t="s">
        <v>993</v>
      </c>
      <c r="C688" s="40" t="s">
        <v>122</v>
      </c>
      <c r="D688" s="52">
        <f t="shared" si="767"/>
        <v>791.7</v>
      </c>
      <c r="E688" s="18"/>
      <c r="F688" s="18"/>
      <c r="G688" s="18">
        <v>791.7</v>
      </c>
      <c r="H688" s="52">
        <f t="shared" si="779"/>
        <v>0</v>
      </c>
      <c r="I688" s="18"/>
      <c r="J688" s="18"/>
      <c r="K688" s="18"/>
      <c r="L688" s="51">
        <f t="shared" si="781"/>
        <v>0</v>
      </c>
      <c r="M688" s="18"/>
      <c r="N688" s="18"/>
      <c r="O688" s="18"/>
      <c r="P688" s="51">
        <f t="shared" si="780"/>
        <v>0</v>
      </c>
      <c r="Q688" s="18"/>
      <c r="R688" s="18"/>
      <c r="S688" s="18"/>
      <c r="T688" s="51">
        <f t="shared" si="784"/>
        <v>0</v>
      </c>
      <c r="U688" s="18"/>
      <c r="V688" s="18"/>
      <c r="W688" s="18"/>
      <c r="X688" s="51">
        <f t="shared" si="785"/>
        <v>0</v>
      </c>
      <c r="Y688" s="18"/>
      <c r="Z688" s="18"/>
      <c r="AA688" s="18"/>
      <c r="AB688" s="13"/>
      <c r="AC688" s="85"/>
      <c r="AD688" s="85"/>
    </row>
    <row r="689" spans="1:30" s="38" customFormat="1" ht="31.5" x14ac:dyDescent="0.25">
      <c r="A689" s="43" t="s">
        <v>994</v>
      </c>
      <c r="B689" s="13" t="s">
        <v>995</v>
      </c>
      <c r="C689" s="40" t="s">
        <v>188</v>
      </c>
      <c r="D689" s="52">
        <f t="shared" si="767"/>
        <v>5208.6000000000004</v>
      </c>
      <c r="E689" s="18"/>
      <c r="F689" s="18"/>
      <c r="G689" s="18">
        <v>5208.6000000000004</v>
      </c>
      <c r="H689" s="52">
        <f t="shared" si="779"/>
        <v>0</v>
      </c>
      <c r="I689" s="18"/>
      <c r="J689" s="18"/>
      <c r="K689" s="18"/>
      <c r="L689" s="51">
        <f t="shared" si="781"/>
        <v>0</v>
      </c>
      <c r="M689" s="18"/>
      <c r="N689" s="18"/>
      <c r="O689" s="18"/>
      <c r="P689" s="51">
        <f t="shared" si="780"/>
        <v>0</v>
      </c>
      <c r="Q689" s="18"/>
      <c r="R689" s="18"/>
      <c r="S689" s="18"/>
      <c r="T689" s="51">
        <f t="shared" si="784"/>
        <v>0</v>
      </c>
      <c r="U689" s="18"/>
      <c r="V689" s="18"/>
      <c r="W689" s="18"/>
      <c r="X689" s="51">
        <f t="shared" si="785"/>
        <v>0</v>
      </c>
      <c r="Y689" s="18"/>
      <c r="Z689" s="18"/>
      <c r="AA689" s="18"/>
      <c r="AB689" s="13"/>
      <c r="AC689" s="85"/>
      <c r="AD689" s="85"/>
    </row>
    <row r="690" spans="1:30" s="38" customFormat="1" ht="31.5" x14ac:dyDescent="0.25">
      <c r="A690" s="43" t="s">
        <v>996</v>
      </c>
      <c r="B690" s="13" t="s">
        <v>997</v>
      </c>
      <c r="C690" s="40" t="s">
        <v>188</v>
      </c>
      <c r="D690" s="52">
        <f t="shared" si="767"/>
        <v>61198.6</v>
      </c>
      <c r="E690" s="18"/>
      <c r="F690" s="18">
        <v>50517.5</v>
      </c>
      <c r="G690" s="18">
        <v>10681.1</v>
      </c>
      <c r="H690" s="52">
        <f t="shared" si="779"/>
        <v>0</v>
      </c>
      <c r="I690" s="18"/>
      <c r="J690" s="18"/>
      <c r="K690" s="18"/>
      <c r="L690" s="51">
        <f t="shared" si="781"/>
        <v>0</v>
      </c>
      <c r="M690" s="18"/>
      <c r="N690" s="18"/>
      <c r="O690" s="18"/>
      <c r="P690" s="51">
        <f t="shared" si="780"/>
        <v>0</v>
      </c>
      <c r="Q690" s="18"/>
      <c r="R690" s="18"/>
      <c r="S690" s="18"/>
      <c r="T690" s="51">
        <f t="shared" si="784"/>
        <v>0</v>
      </c>
      <c r="U690" s="18"/>
      <c r="V690" s="18"/>
      <c r="W690" s="18"/>
      <c r="X690" s="51">
        <f t="shared" si="785"/>
        <v>0</v>
      </c>
      <c r="Y690" s="18"/>
      <c r="Z690" s="18"/>
      <c r="AA690" s="18"/>
      <c r="AB690" s="13"/>
      <c r="AC690" s="85"/>
      <c r="AD690" s="85"/>
    </row>
    <row r="691" spans="1:30" s="38" customFormat="1" ht="31.5" x14ac:dyDescent="0.25">
      <c r="A691" s="43" t="s">
        <v>998</v>
      </c>
      <c r="B691" s="13" t="s">
        <v>999</v>
      </c>
      <c r="C691" s="40" t="s">
        <v>188</v>
      </c>
      <c r="D691" s="52">
        <f t="shared" si="767"/>
        <v>35988.1</v>
      </c>
      <c r="E691" s="18"/>
      <c r="F691" s="18">
        <v>29373.200000000001</v>
      </c>
      <c r="G691" s="18">
        <v>6614.9</v>
      </c>
      <c r="H691" s="52">
        <f t="shared" si="779"/>
        <v>0</v>
      </c>
      <c r="I691" s="18"/>
      <c r="J691" s="18"/>
      <c r="K691" s="18"/>
      <c r="L691" s="51">
        <f t="shared" si="781"/>
        <v>0</v>
      </c>
      <c r="M691" s="18"/>
      <c r="N691" s="18"/>
      <c r="O691" s="18"/>
      <c r="P691" s="51">
        <f t="shared" si="780"/>
        <v>0</v>
      </c>
      <c r="Q691" s="18"/>
      <c r="R691" s="18"/>
      <c r="S691" s="18"/>
      <c r="T691" s="51">
        <f t="shared" si="784"/>
        <v>0</v>
      </c>
      <c r="U691" s="18"/>
      <c r="V691" s="18"/>
      <c r="W691" s="18"/>
      <c r="X691" s="51">
        <f t="shared" si="785"/>
        <v>0</v>
      </c>
      <c r="Y691" s="18"/>
      <c r="Z691" s="18"/>
      <c r="AA691" s="18"/>
      <c r="AB691" s="13"/>
      <c r="AC691" s="85"/>
      <c r="AD691" s="85"/>
    </row>
    <row r="692" spans="1:30" s="38" customFormat="1" ht="47.25" x14ac:dyDescent="0.25">
      <c r="A692" s="43" t="s">
        <v>1000</v>
      </c>
      <c r="B692" s="13" t="s">
        <v>1001</v>
      </c>
      <c r="C692" s="40" t="s">
        <v>188</v>
      </c>
      <c r="D692" s="52">
        <f t="shared" si="767"/>
        <v>97</v>
      </c>
      <c r="E692" s="18"/>
      <c r="F692" s="18"/>
      <c r="G692" s="18">
        <v>97</v>
      </c>
      <c r="H692" s="52">
        <f t="shared" si="779"/>
        <v>0</v>
      </c>
      <c r="I692" s="18"/>
      <c r="J692" s="18"/>
      <c r="K692" s="18"/>
      <c r="L692" s="51">
        <f t="shared" si="781"/>
        <v>0</v>
      </c>
      <c r="M692" s="18"/>
      <c r="N692" s="18"/>
      <c r="O692" s="18"/>
      <c r="P692" s="51">
        <f t="shared" si="780"/>
        <v>0</v>
      </c>
      <c r="Q692" s="18"/>
      <c r="R692" s="18"/>
      <c r="S692" s="18"/>
      <c r="T692" s="51">
        <f t="shared" si="784"/>
        <v>0</v>
      </c>
      <c r="U692" s="18"/>
      <c r="V692" s="18"/>
      <c r="W692" s="18"/>
      <c r="X692" s="51">
        <f t="shared" si="785"/>
        <v>0</v>
      </c>
      <c r="Y692" s="18"/>
      <c r="Z692" s="18"/>
      <c r="AA692" s="18"/>
      <c r="AB692" s="13"/>
      <c r="AC692" s="85"/>
      <c r="AD692" s="85"/>
    </row>
    <row r="693" spans="1:30" s="56" customFormat="1" ht="31.5" x14ac:dyDescent="0.25">
      <c r="A693" s="43" t="s">
        <v>132</v>
      </c>
      <c r="B693" s="13" t="s">
        <v>198</v>
      </c>
      <c r="C693" s="40"/>
      <c r="D693" s="52">
        <f t="shared" si="767"/>
        <v>7268.5</v>
      </c>
      <c r="E693" s="18">
        <f>E694</f>
        <v>0</v>
      </c>
      <c r="F693" s="18">
        <f>F694</f>
        <v>0</v>
      </c>
      <c r="G693" s="18">
        <f t="shared" ref="G693:V693" si="786">G694</f>
        <v>7268.5</v>
      </c>
      <c r="H693" s="52">
        <f t="shared" si="779"/>
        <v>7653.7</v>
      </c>
      <c r="I693" s="18">
        <f>I694</f>
        <v>0</v>
      </c>
      <c r="J693" s="18">
        <f>J694</f>
        <v>0</v>
      </c>
      <c r="K693" s="18">
        <f t="shared" si="786"/>
        <v>7653.7</v>
      </c>
      <c r="L693" s="51">
        <f t="shared" si="781"/>
        <v>7844</v>
      </c>
      <c r="M693" s="18">
        <f>M694</f>
        <v>0</v>
      </c>
      <c r="N693" s="18">
        <f t="shared" si="786"/>
        <v>0</v>
      </c>
      <c r="O693" s="18">
        <f>O694</f>
        <v>7844</v>
      </c>
      <c r="P693" s="51">
        <f t="shared" si="780"/>
        <v>8059.4</v>
      </c>
      <c r="Q693" s="18">
        <f>Q694</f>
        <v>0</v>
      </c>
      <c r="R693" s="18">
        <f>R694</f>
        <v>0</v>
      </c>
      <c r="S693" s="18">
        <f t="shared" si="786"/>
        <v>8059.4</v>
      </c>
      <c r="T693" s="51">
        <f t="shared" si="784"/>
        <v>8259.7999999999993</v>
      </c>
      <c r="U693" s="18">
        <f>U694</f>
        <v>0</v>
      </c>
      <c r="V693" s="18">
        <f t="shared" si="786"/>
        <v>0</v>
      </c>
      <c r="W693" s="18">
        <f>W694</f>
        <v>8259.7999999999993</v>
      </c>
      <c r="X693" s="51">
        <f t="shared" si="785"/>
        <v>8623.0999999999985</v>
      </c>
      <c r="Y693" s="18">
        <f>Y694</f>
        <v>0</v>
      </c>
      <c r="Z693" s="18">
        <f t="shared" ref="Z693" si="787">Z694</f>
        <v>0</v>
      </c>
      <c r="AA693" s="18">
        <f>AA694</f>
        <v>8623.0999999999985</v>
      </c>
      <c r="AB693" s="13"/>
      <c r="AC693" s="79"/>
      <c r="AD693" s="79"/>
    </row>
    <row r="694" spans="1:30" s="56" customFormat="1" ht="47.25" x14ac:dyDescent="0.25">
      <c r="A694" s="43" t="s">
        <v>133</v>
      </c>
      <c r="B694" s="13" t="s">
        <v>199</v>
      </c>
      <c r="C694" s="40"/>
      <c r="D694" s="52">
        <f t="shared" si="767"/>
        <v>7268.5</v>
      </c>
      <c r="E694" s="18">
        <f>E695</f>
        <v>0</v>
      </c>
      <c r="F694" s="18">
        <f t="shared" ref="F694:Z694" si="788">F695</f>
        <v>0</v>
      </c>
      <c r="G694" s="18">
        <f>G695</f>
        <v>7268.5</v>
      </c>
      <c r="H694" s="52">
        <f t="shared" si="779"/>
        <v>7653.7</v>
      </c>
      <c r="I694" s="18">
        <f>I695</f>
        <v>0</v>
      </c>
      <c r="J694" s="18">
        <f t="shared" si="788"/>
        <v>0</v>
      </c>
      <c r="K694" s="18">
        <f>K695</f>
        <v>7653.7</v>
      </c>
      <c r="L694" s="51">
        <f t="shared" si="781"/>
        <v>7844</v>
      </c>
      <c r="M694" s="18">
        <f>M695</f>
        <v>0</v>
      </c>
      <c r="N694" s="18">
        <f t="shared" si="788"/>
        <v>0</v>
      </c>
      <c r="O694" s="18">
        <f>O695</f>
        <v>7844</v>
      </c>
      <c r="P694" s="51">
        <f t="shared" si="780"/>
        <v>8059.4</v>
      </c>
      <c r="Q694" s="18">
        <f>Q695</f>
        <v>0</v>
      </c>
      <c r="R694" s="18">
        <f t="shared" si="788"/>
        <v>0</v>
      </c>
      <c r="S694" s="18">
        <f>S695</f>
        <v>8059.4</v>
      </c>
      <c r="T694" s="51">
        <f t="shared" si="784"/>
        <v>8259.7999999999993</v>
      </c>
      <c r="U694" s="18">
        <f>U695</f>
        <v>0</v>
      </c>
      <c r="V694" s="18">
        <f t="shared" si="788"/>
        <v>0</v>
      </c>
      <c r="W694" s="18">
        <f>W695</f>
        <v>8259.7999999999993</v>
      </c>
      <c r="X694" s="51">
        <f t="shared" si="785"/>
        <v>8623.0999999999985</v>
      </c>
      <c r="Y694" s="18">
        <f>Y695</f>
        <v>0</v>
      </c>
      <c r="Z694" s="18">
        <f t="shared" si="788"/>
        <v>0</v>
      </c>
      <c r="AA694" s="18">
        <f>AA695</f>
        <v>8623.0999999999985</v>
      </c>
      <c r="AB694" s="13"/>
      <c r="AC694" s="79"/>
      <c r="AD694" s="79"/>
    </row>
    <row r="695" spans="1:30" s="56" customFormat="1" ht="31.5" x14ac:dyDescent="0.25">
      <c r="A695" s="43" t="s">
        <v>53</v>
      </c>
      <c r="B695" s="13" t="s">
        <v>200</v>
      </c>
      <c r="C695" s="40"/>
      <c r="D695" s="52">
        <f t="shared" si="767"/>
        <v>7268.5</v>
      </c>
      <c r="E695" s="18">
        <f>SUM(E696:E699)</f>
        <v>0</v>
      </c>
      <c r="F695" s="18">
        <f t="shared" ref="F695" si="789">SUM(F696:F699)</f>
        <v>0</v>
      </c>
      <c r="G695" s="18">
        <f>SUM(G696:G699)</f>
        <v>7268.5</v>
      </c>
      <c r="H695" s="52">
        <f t="shared" si="779"/>
        <v>7653.7</v>
      </c>
      <c r="I695" s="18">
        <f>SUM(I696:I699)</f>
        <v>0</v>
      </c>
      <c r="J695" s="18">
        <f t="shared" ref="J695" si="790">SUM(J696:J699)</f>
        <v>0</v>
      </c>
      <c r="K695" s="18">
        <f>SUM(K696:K699)</f>
        <v>7653.7</v>
      </c>
      <c r="L695" s="51">
        <f>SUM(M695:O695)</f>
        <v>7844</v>
      </c>
      <c r="M695" s="18">
        <f>SUM(M696:M699)</f>
        <v>0</v>
      </c>
      <c r="N695" s="18">
        <f t="shared" ref="N695:O695" si="791">SUM(N696:N699)</f>
        <v>0</v>
      </c>
      <c r="O695" s="18">
        <f t="shared" si="791"/>
        <v>7844</v>
      </c>
      <c r="P695" s="51">
        <f t="shared" si="780"/>
        <v>8059.4</v>
      </c>
      <c r="Q695" s="18">
        <f>SUM(Q696:Q699)</f>
        <v>0</v>
      </c>
      <c r="R695" s="18">
        <f t="shared" ref="R695" si="792">SUM(R696:R699)</f>
        <v>0</v>
      </c>
      <c r="S695" s="18">
        <f>SUM(S696:S699)</f>
        <v>8059.4</v>
      </c>
      <c r="T695" s="51">
        <f>SUM(U695:W695)</f>
        <v>8259.7999999999993</v>
      </c>
      <c r="U695" s="18">
        <f>SUM(U696:U699)</f>
        <v>0</v>
      </c>
      <c r="V695" s="18">
        <f t="shared" ref="V695:W695" si="793">SUM(V696:V699)</f>
        <v>0</v>
      </c>
      <c r="W695" s="18">
        <f t="shared" si="793"/>
        <v>8259.7999999999993</v>
      </c>
      <c r="X695" s="51">
        <f>SUM(Y695:AA695)</f>
        <v>8623.0999999999985</v>
      </c>
      <c r="Y695" s="18">
        <f>SUM(Y696:Y699)</f>
        <v>0</v>
      </c>
      <c r="Z695" s="18">
        <f t="shared" ref="Z695:AA695" si="794">SUM(Z696:Z699)</f>
        <v>0</v>
      </c>
      <c r="AA695" s="18">
        <f t="shared" si="794"/>
        <v>8623.0999999999985</v>
      </c>
      <c r="AB695" s="13"/>
      <c r="AC695" s="79"/>
      <c r="AD695" s="79"/>
    </row>
    <row r="696" spans="1:30" s="56" customFormat="1" ht="47.25" x14ac:dyDescent="0.25">
      <c r="A696" s="43" t="s">
        <v>201</v>
      </c>
      <c r="B696" s="13" t="s">
        <v>476</v>
      </c>
      <c r="C696" s="40" t="s">
        <v>116</v>
      </c>
      <c r="D696" s="52">
        <f t="shared" si="767"/>
        <v>0</v>
      </c>
      <c r="E696" s="18"/>
      <c r="F696" s="18"/>
      <c r="G696" s="18"/>
      <c r="H696" s="52">
        <f t="shared" si="779"/>
        <v>0</v>
      </c>
      <c r="I696" s="18"/>
      <c r="J696" s="18"/>
      <c r="K696" s="18"/>
      <c r="L696" s="51">
        <f t="shared" si="781"/>
        <v>0</v>
      </c>
      <c r="M696" s="18"/>
      <c r="N696" s="18"/>
      <c r="O696" s="18"/>
      <c r="P696" s="51">
        <f t="shared" si="780"/>
        <v>0</v>
      </c>
      <c r="Q696" s="18"/>
      <c r="R696" s="18"/>
      <c r="S696" s="18"/>
      <c r="T696" s="51">
        <f t="shared" ref="T696:T725" si="795">SUM(U696:W696)</f>
        <v>0</v>
      </c>
      <c r="U696" s="18"/>
      <c r="V696" s="18"/>
      <c r="W696" s="18"/>
      <c r="X696" s="51">
        <f t="shared" ref="X696:X725" si="796">SUM(Y696:AA696)</f>
        <v>0</v>
      </c>
      <c r="Y696" s="18"/>
      <c r="Z696" s="18"/>
      <c r="AA696" s="18"/>
      <c r="AB696" s="13"/>
      <c r="AC696" s="79"/>
      <c r="AD696" s="79"/>
    </row>
    <row r="697" spans="1:30" s="56" customFormat="1" x14ac:dyDescent="0.25">
      <c r="A697" s="43"/>
      <c r="B697" s="13"/>
      <c r="C697" s="40" t="s">
        <v>202</v>
      </c>
      <c r="D697" s="52">
        <f t="shared" si="767"/>
        <v>0</v>
      </c>
      <c r="E697" s="18"/>
      <c r="F697" s="18"/>
      <c r="G697" s="18"/>
      <c r="H697" s="52">
        <f t="shared" si="779"/>
        <v>0</v>
      </c>
      <c r="I697" s="18"/>
      <c r="J697" s="18"/>
      <c r="K697" s="18"/>
      <c r="L697" s="51">
        <f t="shared" si="781"/>
        <v>0</v>
      </c>
      <c r="M697" s="18"/>
      <c r="N697" s="18"/>
      <c r="O697" s="18"/>
      <c r="P697" s="51">
        <f t="shared" si="780"/>
        <v>0</v>
      </c>
      <c r="Q697" s="18"/>
      <c r="R697" s="18"/>
      <c r="S697" s="18"/>
      <c r="T697" s="51">
        <f t="shared" si="795"/>
        <v>0</v>
      </c>
      <c r="U697" s="18"/>
      <c r="V697" s="18"/>
      <c r="W697" s="18"/>
      <c r="X697" s="51">
        <f t="shared" si="796"/>
        <v>0</v>
      </c>
      <c r="Y697" s="18"/>
      <c r="Z697" s="18"/>
      <c r="AA697" s="18"/>
      <c r="AB697" s="13"/>
      <c r="AC697" s="79"/>
      <c r="AD697" s="79"/>
    </row>
    <row r="698" spans="1:30" s="56" customFormat="1" ht="47.25" x14ac:dyDescent="0.25">
      <c r="A698" s="43" t="s">
        <v>203</v>
      </c>
      <c r="B698" s="13" t="s">
        <v>477</v>
      </c>
      <c r="C698" s="40" t="s">
        <v>116</v>
      </c>
      <c r="D698" s="52">
        <f t="shared" si="767"/>
        <v>3041</v>
      </c>
      <c r="E698" s="18"/>
      <c r="F698" s="18"/>
      <c r="G698" s="18">
        <v>3041</v>
      </c>
      <c r="H698" s="52">
        <f t="shared" si="779"/>
        <v>3202.2</v>
      </c>
      <c r="I698" s="18"/>
      <c r="J698" s="18"/>
      <c r="K698" s="18">
        <v>3202.2</v>
      </c>
      <c r="L698" s="51">
        <f t="shared" si="781"/>
        <v>3244.9</v>
      </c>
      <c r="M698" s="18"/>
      <c r="N698" s="18"/>
      <c r="O698" s="18">
        <v>3244.9</v>
      </c>
      <c r="P698" s="51">
        <f t="shared" si="780"/>
        <v>3371.9</v>
      </c>
      <c r="Q698" s="18"/>
      <c r="R698" s="18"/>
      <c r="S698" s="18">
        <v>3371.9</v>
      </c>
      <c r="T698" s="51">
        <f t="shared" si="795"/>
        <v>3416.9</v>
      </c>
      <c r="U698" s="18"/>
      <c r="V698" s="18"/>
      <c r="W698" s="18">
        <v>3416.9</v>
      </c>
      <c r="X698" s="51">
        <f t="shared" si="796"/>
        <v>3567.2</v>
      </c>
      <c r="Y698" s="18"/>
      <c r="Z698" s="18"/>
      <c r="AA698" s="18">
        <v>3567.2</v>
      </c>
      <c r="AB698" s="13"/>
      <c r="AC698" s="79"/>
      <c r="AD698" s="79"/>
    </row>
    <row r="699" spans="1:30" s="56" customFormat="1" ht="47.25" x14ac:dyDescent="0.25">
      <c r="A699" s="43" t="s">
        <v>204</v>
      </c>
      <c r="B699" s="13" t="s">
        <v>478</v>
      </c>
      <c r="C699" s="40" t="s">
        <v>116</v>
      </c>
      <c r="D699" s="52">
        <f t="shared" si="767"/>
        <v>4227.5</v>
      </c>
      <c r="E699" s="18"/>
      <c r="F699" s="18"/>
      <c r="G699" s="18">
        <v>4227.5</v>
      </c>
      <c r="H699" s="52">
        <f t="shared" si="779"/>
        <v>4451.5</v>
      </c>
      <c r="I699" s="18"/>
      <c r="J699" s="18"/>
      <c r="K699" s="18">
        <v>4451.5</v>
      </c>
      <c r="L699" s="51">
        <f t="shared" si="781"/>
        <v>4599.1000000000004</v>
      </c>
      <c r="M699" s="18"/>
      <c r="N699" s="18"/>
      <c r="O699" s="18">
        <v>4599.1000000000004</v>
      </c>
      <c r="P699" s="51">
        <f t="shared" si="780"/>
        <v>4687.5</v>
      </c>
      <c r="Q699" s="18"/>
      <c r="R699" s="18"/>
      <c r="S699" s="18">
        <v>4687.5</v>
      </c>
      <c r="T699" s="51">
        <f t="shared" si="795"/>
        <v>4842.8999999999996</v>
      </c>
      <c r="U699" s="18"/>
      <c r="V699" s="18"/>
      <c r="W699" s="18">
        <v>4842.8999999999996</v>
      </c>
      <c r="X699" s="51">
        <f t="shared" si="796"/>
        <v>5055.8999999999996</v>
      </c>
      <c r="Y699" s="18"/>
      <c r="Z699" s="18"/>
      <c r="AA699" s="18">
        <v>5055.8999999999996</v>
      </c>
      <c r="AB699" s="13"/>
      <c r="AC699" s="79"/>
      <c r="AD699" s="79"/>
    </row>
    <row r="700" spans="1:30" s="56" customFormat="1" ht="47.25" x14ac:dyDescent="0.25">
      <c r="A700" s="43" t="s">
        <v>205</v>
      </c>
      <c r="B700" s="13" t="s">
        <v>206</v>
      </c>
      <c r="C700" s="40"/>
      <c r="D700" s="52">
        <f t="shared" si="767"/>
        <v>10659.599999999999</v>
      </c>
      <c r="E700" s="18">
        <f t="shared" ref="E700:K700" si="797">E701</f>
        <v>0</v>
      </c>
      <c r="F700" s="18">
        <f t="shared" si="797"/>
        <v>0</v>
      </c>
      <c r="G700" s="18">
        <f t="shared" si="797"/>
        <v>10659.599999999999</v>
      </c>
      <c r="H700" s="52">
        <f t="shared" si="779"/>
        <v>10605.3</v>
      </c>
      <c r="I700" s="18">
        <f t="shared" si="797"/>
        <v>0</v>
      </c>
      <c r="J700" s="18">
        <f t="shared" si="797"/>
        <v>0</v>
      </c>
      <c r="K700" s="18">
        <f t="shared" si="797"/>
        <v>10605.3</v>
      </c>
      <c r="L700" s="51">
        <f t="shared" si="781"/>
        <v>10806.7</v>
      </c>
      <c r="M700" s="18">
        <f t="shared" ref="M700:N700" si="798">M701</f>
        <v>0</v>
      </c>
      <c r="N700" s="18">
        <f t="shared" si="798"/>
        <v>0</v>
      </c>
      <c r="O700" s="18">
        <f>O701</f>
        <v>10806.7</v>
      </c>
      <c r="P700" s="51">
        <f t="shared" si="780"/>
        <v>11167.4</v>
      </c>
      <c r="Q700" s="18">
        <f t="shared" ref="Q700:S700" si="799">Q701</f>
        <v>0</v>
      </c>
      <c r="R700" s="18">
        <f t="shared" si="799"/>
        <v>0</v>
      </c>
      <c r="S700" s="18">
        <f t="shared" si="799"/>
        <v>11167.4</v>
      </c>
      <c r="T700" s="51">
        <f t="shared" si="795"/>
        <v>11379.5</v>
      </c>
      <c r="U700" s="18">
        <f t="shared" ref="U700:V700" si="800">U701</f>
        <v>0</v>
      </c>
      <c r="V700" s="18">
        <f t="shared" si="800"/>
        <v>0</v>
      </c>
      <c r="W700" s="18">
        <f>W701</f>
        <v>11379.5</v>
      </c>
      <c r="X700" s="51">
        <f t="shared" si="796"/>
        <v>11880.2</v>
      </c>
      <c r="Y700" s="18">
        <f t="shared" ref="Y700:Z700" si="801">Y701</f>
        <v>0</v>
      </c>
      <c r="Z700" s="18">
        <f t="shared" si="801"/>
        <v>0</v>
      </c>
      <c r="AA700" s="18">
        <f>AA701</f>
        <v>11880.2</v>
      </c>
      <c r="AB700" s="13"/>
      <c r="AC700" s="79"/>
      <c r="AD700" s="79"/>
    </row>
    <row r="701" spans="1:30" s="56" customFormat="1" ht="31.5" x14ac:dyDescent="0.25">
      <c r="A701" s="43" t="s">
        <v>60</v>
      </c>
      <c r="B701" s="13" t="s">
        <v>207</v>
      </c>
      <c r="C701" s="40"/>
      <c r="D701" s="52">
        <f t="shared" si="767"/>
        <v>10659.599999999999</v>
      </c>
      <c r="E701" s="18">
        <f t="shared" ref="E701:G701" si="802">E702+E715</f>
        <v>0</v>
      </c>
      <c r="F701" s="18">
        <f t="shared" si="802"/>
        <v>0</v>
      </c>
      <c r="G701" s="18">
        <f t="shared" si="802"/>
        <v>10659.599999999999</v>
      </c>
      <c r="H701" s="52">
        <f t="shared" si="779"/>
        <v>10605.3</v>
      </c>
      <c r="I701" s="18">
        <f t="shared" ref="I701:K701" si="803">I702+I715</f>
        <v>0</v>
      </c>
      <c r="J701" s="18">
        <f t="shared" si="803"/>
        <v>0</v>
      </c>
      <c r="K701" s="18">
        <f t="shared" si="803"/>
        <v>10605.3</v>
      </c>
      <c r="L701" s="51">
        <f t="shared" si="781"/>
        <v>10806.7</v>
      </c>
      <c r="M701" s="18">
        <f t="shared" ref="M701:N701" si="804">M702+M715</f>
        <v>0</v>
      </c>
      <c r="N701" s="18">
        <f t="shared" si="804"/>
        <v>0</v>
      </c>
      <c r="O701" s="18">
        <f>O702+O715</f>
        <v>10806.7</v>
      </c>
      <c r="P701" s="51">
        <f t="shared" si="780"/>
        <v>11167.4</v>
      </c>
      <c r="Q701" s="18">
        <f t="shared" ref="Q701:S701" si="805">Q702+Q715</f>
        <v>0</v>
      </c>
      <c r="R701" s="18">
        <f t="shared" si="805"/>
        <v>0</v>
      </c>
      <c r="S701" s="18">
        <f t="shared" si="805"/>
        <v>11167.4</v>
      </c>
      <c r="T701" s="51">
        <f t="shared" si="795"/>
        <v>11379.5</v>
      </c>
      <c r="U701" s="18">
        <f t="shared" ref="U701:V701" si="806">U702+U715</f>
        <v>0</v>
      </c>
      <c r="V701" s="18">
        <f t="shared" si="806"/>
        <v>0</v>
      </c>
      <c r="W701" s="18">
        <f>W702+W715</f>
        <v>11379.5</v>
      </c>
      <c r="X701" s="51">
        <f t="shared" si="796"/>
        <v>11880.2</v>
      </c>
      <c r="Y701" s="18">
        <f t="shared" ref="Y701:Z701" si="807">Y702+Y715</f>
        <v>0</v>
      </c>
      <c r="Z701" s="18">
        <f t="shared" si="807"/>
        <v>0</v>
      </c>
      <c r="AA701" s="18">
        <f>AA702+AA715</f>
        <v>11880.2</v>
      </c>
      <c r="AB701" s="13"/>
      <c r="AC701" s="79"/>
      <c r="AD701" s="79"/>
    </row>
    <row r="702" spans="1:30" s="56" customFormat="1" x14ac:dyDescent="0.25">
      <c r="A702" s="43" t="s">
        <v>62</v>
      </c>
      <c r="B702" s="13" t="s">
        <v>208</v>
      </c>
      <c r="C702" s="40"/>
      <c r="D702" s="52">
        <f t="shared" si="767"/>
        <v>3668.8</v>
      </c>
      <c r="E702" s="18">
        <f>SUM(E703:E714)</f>
        <v>0</v>
      </c>
      <c r="F702" s="18">
        <f t="shared" ref="F702" si="808">SUM(F703:F714)</f>
        <v>0</v>
      </c>
      <c r="G702" s="18">
        <f>SUM(G703:G714)</f>
        <v>3668.8</v>
      </c>
      <c r="H702" s="52">
        <f t="shared" si="779"/>
        <v>3873.6</v>
      </c>
      <c r="I702" s="18">
        <f>SUM(I703:I714)</f>
        <v>0</v>
      </c>
      <c r="J702" s="18">
        <f t="shared" ref="J702" si="809">SUM(J703:J714)</f>
        <v>0</v>
      </c>
      <c r="K702" s="18">
        <f>SUM(K703:K714)</f>
        <v>3873.6</v>
      </c>
      <c r="L702" s="51">
        <f t="shared" si="781"/>
        <v>3947.2</v>
      </c>
      <c r="M702" s="18">
        <f t="shared" ref="M702" si="810">SUM(M703:M714)</f>
        <v>0</v>
      </c>
      <c r="N702" s="18">
        <f>SUM(N703:N714)</f>
        <v>0</v>
      </c>
      <c r="O702" s="18">
        <f>SUM(O703:O714)</f>
        <v>3947.2</v>
      </c>
      <c r="P702" s="51">
        <f t="shared" si="780"/>
        <v>4079</v>
      </c>
      <c r="Q702" s="18">
        <f>SUM(Q703:Q714)</f>
        <v>0</v>
      </c>
      <c r="R702" s="18">
        <f t="shared" ref="R702" si="811">SUM(R703:R714)</f>
        <v>0</v>
      </c>
      <c r="S702" s="18">
        <f>SUM(S703:S714)</f>
        <v>4079</v>
      </c>
      <c r="T702" s="51">
        <f t="shared" si="795"/>
        <v>4156.3999999999996</v>
      </c>
      <c r="U702" s="18">
        <f t="shared" ref="U702" si="812">SUM(U703:U714)</f>
        <v>0</v>
      </c>
      <c r="V702" s="18">
        <f>SUM(V703:V714)</f>
        <v>0</v>
      </c>
      <c r="W702" s="18">
        <f>SUM(W703:W714)</f>
        <v>4156.3999999999996</v>
      </c>
      <c r="X702" s="51">
        <f t="shared" si="796"/>
        <v>4339.3</v>
      </c>
      <c r="Y702" s="18">
        <f t="shared" ref="Y702" si="813">SUM(Y703:Y714)</f>
        <v>0</v>
      </c>
      <c r="Z702" s="18">
        <f>SUM(Z703:Z714)</f>
        <v>0</v>
      </c>
      <c r="AA702" s="18">
        <f>SUM(AA703:AA714)</f>
        <v>4339.3</v>
      </c>
      <c r="AB702" s="13"/>
      <c r="AC702" s="79"/>
      <c r="AD702" s="79"/>
    </row>
    <row r="703" spans="1:30" s="56" customFormat="1" x14ac:dyDescent="0.25">
      <c r="A703" s="43" t="s">
        <v>521</v>
      </c>
      <c r="B703" s="13" t="s">
        <v>220</v>
      </c>
      <c r="C703" s="40" t="s">
        <v>120</v>
      </c>
      <c r="D703" s="52">
        <f t="shared" si="767"/>
        <v>354</v>
      </c>
      <c r="E703" s="18"/>
      <c r="F703" s="18"/>
      <c r="G703" s="18">
        <v>354</v>
      </c>
      <c r="H703" s="52">
        <f t="shared" si="779"/>
        <v>0</v>
      </c>
      <c r="I703" s="18"/>
      <c r="J703" s="18"/>
      <c r="K703" s="18"/>
      <c r="L703" s="51">
        <f t="shared" si="781"/>
        <v>0</v>
      </c>
      <c r="M703" s="18"/>
      <c r="N703" s="18"/>
      <c r="O703" s="18"/>
      <c r="P703" s="51">
        <f t="shared" si="780"/>
        <v>0</v>
      </c>
      <c r="Q703" s="18"/>
      <c r="R703" s="18"/>
      <c r="S703" s="18"/>
      <c r="T703" s="51">
        <f t="shared" si="795"/>
        <v>0</v>
      </c>
      <c r="U703" s="18"/>
      <c r="V703" s="18"/>
      <c r="W703" s="18"/>
      <c r="X703" s="51">
        <f t="shared" si="796"/>
        <v>0</v>
      </c>
      <c r="Y703" s="18"/>
      <c r="Z703" s="18"/>
      <c r="AA703" s="18"/>
      <c r="AB703" s="13"/>
      <c r="AC703" s="79"/>
      <c r="AD703" s="79"/>
    </row>
    <row r="704" spans="1:30" s="56" customFormat="1" x14ac:dyDescent="0.25">
      <c r="A704" s="43" t="s">
        <v>522</v>
      </c>
      <c r="B704" s="13" t="s">
        <v>210</v>
      </c>
      <c r="C704" s="40" t="s">
        <v>121</v>
      </c>
      <c r="D704" s="52">
        <f t="shared" si="767"/>
        <v>354</v>
      </c>
      <c r="E704" s="18"/>
      <c r="F704" s="18"/>
      <c r="G704" s="18">
        <v>354</v>
      </c>
      <c r="H704" s="52">
        <f t="shared" si="779"/>
        <v>0</v>
      </c>
      <c r="I704" s="18"/>
      <c r="J704" s="18"/>
      <c r="K704" s="18"/>
      <c r="L704" s="51">
        <f t="shared" si="781"/>
        <v>0</v>
      </c>
      <c r="M704" s="18"/>
      <c r="N704" s="18"/>
      <c r="O704" s="18"/>
      <c r="P704" s="51">
        <f t="shared" si="780"/>
        <v>0</v>
      </c>
      <c r="Q704" s="18"/>
      <c r="R704" s="18"/>
      <c r="S704" s="18"/>
      <c r="T704" s="51">
        <f t="shared" si="795"/>
        <v>0</v>
      </c>
      <c r="U704" s="18"/>
      <c r="V704" s="18"/>
      <c r="W704" s="18"/>
      <c r="X704" s="51">
        <f t="shared" si="796"/>
        <v>0</v>
      </c>
      <c r="Y704" s="18"/>
      <c r="Z704" s="18"/>
      <c r="AA704" s="18"/>
      <c r="AB704" s="13"/>
      <c r="AC704" s="79"/>
      <c r="AD704" s="79"/>
    </row>
    <row r="705" spans="1:30" s="56" customFormat="1" ht="47.25" x14ac:dyDescent="0.25">
      <c r="A705" s="43" t="s">
        <v>523</v>
      </c>
      <c r="B705" s="13" t="s">
        <v>217</v>
      </c>
      <c r="C705" s="40" t="s">
        <v>196</v>
      </c>
      <c r="D705" s="52">
        <f t="shared" si="767"/>
        <v>177</v>
      </c>
      <c r="E705" s="18"/>
      <c r="F705" s="18"/>
      <c r="G705" s="18">
        <v>177</v>
      </c>
      <c r="H705" s="52">
        <f t="shared" si="779"/>
        <v>0</v>
      </c>
      <c r="I705" s="18"/>
      <c r="J705" s="18"/>
      <c r="K705" s="18"/>
      <c r="L705" s="51">
        <f t="shared" si="781"/>
        <v>0</v>
      </c>
      <c r="M705" s="18"/>
      <c r="N705" s="18"/>
      <c r="O705" s="18"/>
      <c r="P705" s="51">
        <f t="shared" si="780"/>
        <v>0</v>
      </c>
      <c r="Q705" s="18"/>
      <c r="R705" s="18"/>
      <c r="S705" s="18"/>
      <c r="T705" s="51">
        <f t="shared" si="795"/>
        <v>0</v>
      </c>
      <c r="U705" s="18"/>
      <c r="V705" s="18"/>
      <c r="W705" s="18"/>
      <c r="X705" s="51">
        <f t="shared" si="796"/>
        <v>0</v>
      </c>
      <c r="Y705" s="18"/>
      <c r="Z705" s="18"/>
      <c r="AA705" s="18"/>
      <c r="AB705" s="13"/>
      <c r="AC705" s="79"/>
      <c r="AD705" s="79"/>
    </row>
    <row r="706" spans="1:30" s="56" customFormat="1" x14ac:dyDescent="0.25">
      <c r="A706" s="43" t="s">
        <v>524</v>
      </c>
      <c r="B706" s="13" t="s">
        <v>213</v>
      </c>
      <c r="C706" s="40" t="s">
        <v>122</v>
      </c>
      <c r="D706" s="52">
        <f t="shared" si="767"/>
        <v>698</v>
      </c>
      <c r="E706" s="18"/>
      <c r="F706" s="18"/>
      <c r="G706" s="18">
        <v>698</v>
      </c>
      <c r="H706" s="52">
        <f t="shared" si="779"/>
        <v>0</v>
      </c>
      <c r="I706" s="18"/>
      <c r="J706" s="18"/>
      <c r="K706" s="18"/>
      <c r="L706" s="51">
        <f t="shared" si="781"/>
        <v>0</v>
      </c>
      <c r="M706" s="18"/>
      <c r="N706" s="18"/>
      <c r="O706" s="18"/>
      <c r="P706" s="51">
        <f t="shared" si="780"/>
        <v>0</v>
      </c>
      <c r="Q706" s="18"/>
      <c r="R706" s="18"/>
      <c r="S706" s="18"/>
      <c r="T706" s="51">
        <f t="shared" si="795"/>
        <v>0</v>
      </c>
      <c r="U706" s="18"/>
      <c r="V706" s="18"/>
      <c r="W706" s="18"/>
      <c r="X706" s="51">
        <f t="shared" si="796"/>
        <v>0</v>
      </c>
      <c r="Y706" s="18"/>
      <c r="Z706" s="18"/>
      <c r="AA706" s="18"/>
      <c r="AB706" s="13"/>
      <c r="AC706" s="79"/>
      <c r="AD706" s="79"/>
    </row>
    <row r="707" spans="1:30" s="56" customFormat="1" x14ac:dyDescent="0.25">
      <c r="A707" s="43" t="s">
        <v>525</v>
      </c>
      <c r="B707" s="13" t="s">
        <v>216</v>
      </c>
      <c r="C707" s="40" t="s">
        <v>119</v>
      </c>
      <c r="D707" s="52">
        <f t="shared" si="767"/>
        <v>354</v>
      </c>
      <c r="E707" s="18"/>
      <c r="F707" s="18"/>
      <c r="G707" s="18">
        <v>354</v>
      </c>
      <c r="H707" s="52">
        <f t="shared" si="779"/>
        <v>0</v>
      </c>
      <c r="I707" s="18"/>
      <c r="J707" s="18"/>
      <c r="K707" s="18"/>
      <c r="L707" s="51">
        <f t="shared" si="781"/>
        <v>0</v>
      </c>
      <c r="M707" s="18"/>
      <c r="N707" s="18"/>
      <c r="O707" s="18"/>
      <c r="P707" s="51">
        <f t="shared" si="780"/>
        <v>0</v>
      </c>
      <c r="Q707" s="18"/>
      <c r="R707" s="18"/>
      <c r="S707" s="18"/>
      <c r="T707" s="51">
        <f t="shared" si="795"/>
        <v>0</v>
      </c>
      <c r="U707" s="18"/>
      <c r="V707" s="18"/>
      <c r="W707" s="18"/>
      <c r="X707" s="51">
        <f t="shared" si="796"/>
        <v>0</v>
      </c>
      <c r="Y707" s="18"/>
      <c r="Z707" s="18"/>
      <c r="AA707" s="18"/>
      <c r="AB707" s="13"/>
      <c r="AC707" s="79"/>
      <c r="AD707" s="79"/>
    </row>
    <row r="708" spans="1:30" s="56" customFormat="1" x14ac:dyDescent="0.25">
      <c r="A708" s="43" t="s">
        <v>526</v>
      </c>
      <c r="B708" s="13" t="s">
        <v>219</v>
      </c>
      <c r="C708" s="40" t="s">
        <v>123</v>
      </c>
      <c r="D708" s="52">
        <f t="shared" si="767"/>
        <v>531</v>
      </c>
      <c r="E708" s="18"/>
      <c r="F708" s="18"/>
      <c r="G708" s="18">
        <v>531</v>
      </c>
      <c r="H708" s="52">
        <f t="shared" si="779"/>
        <v>0</v>
      </c>
      <c r="I708" s="18"/>
      <c r="J708" s="18"/>
      <c r="K708" s="18"/>
      <c r="L708" s="51">
        <f t="shared" si="781"/>
        <v>0</v>
      </c>
      <c r="M708" s="18"/>
      <c r="N708" s="18"/>
      <c r="O708" s="18"/>
      <c r="P708" s="51">
        <f t="shared" si="780"/>
        <v>0</v>
      </c>
      <c r="Q708" s="18"/>
      <c r="R708" s="18"/>
      <c r="S708" s="18"/>
      <c r="T708" s="51">
        <f t="shared" si="795"/>
        <v>0</v>
      </c>
      <c r="U708" s="18"/>
      <c r="V708" s="18"/>
      <c r="W708" s="18"/>
      <c r="X708" s="51">
        <f t="shared" si="796"/>
        <v>0</v>
      </c>
      <c r="Y708" s="18"/>
      <c r="Z708" s="18"/>
      <c r="AA708" s="18"/>
      <c r="AB708" s="13"/>
      <c r="AC708" s="79"/>
      <c r="AD708" s="79"/>
    </row>
    <row r="709" spans="1:30" s="56" customFormat="1" x14ac:dyDescent="0.25">
      <c r="A709" s="43" t="s">
        <v>527</v>
      </c>
      <c r="B709" s="13" t="s">
        <v>214</v>
      </c>
      <c r="C709" s="40" t="s">
        <v>215</v>
      </c>
      <c r="D709" s="52">
        <f t="shared" si="767"/>
        <v>315.8</v>
      </c>
      <c r="E709" s="18"/>
      <c r="F709" s="18"/>
      <c r="G709" s="18">
        <v>315.8</v>
      </c>
      <c r="H709" s="52">
        <f t="shared" si="779"/>
        <v>0</v>
      </c>
      <c r="I709" s="18"/>
      <c r="J709" s="18"/>
      <c r="K709" s="18"/>
      <c r="L709" s="51">
        <f t="shared" si="781"/>
        <v>0</v>
      </c>
      <c r="M709" s="18"/>
      <c r="N709" s="18"/>
      <c r="O709" s="18"/>
      <c r="P709" s="51">
        <f t="shared" si="780"/>
        <v>0</v>
      </c>
      <c r="Q709" s="18"/>
      <c r="R709" s="18"/>
      <c r="S709" s="18"/>
      <c r="T709" s="51">
        <f t="shared" si="795"/>
        <v>0</v>
      </c>
      <c r="U709" s="18"/>
      <c r="V709" s="18"/>
      <c r="W709" s="18"/>
      <c r="X709" s="51">
        <f t="shared" si="796"/>
        <v>0</v>
      </c>
      <c r="Y709" s="18"/>
      <c r="Z709" s="18"/>
      <c r="AA709" s="18"/>
      <c r="AB709" s="13"/>
      <c r="AC709" s="79"/>
      <c r="AD709" s="79"/>
    </row>
    <row r="710" spans="1:30" s="56" customFormat="1" x14ac:dyDescent="0.25">
      <c r="A710" s="43" t="s">
        <v>528</v>
      </c>
      <c r="B710" s="13" t="s">
        <v>209</v>
      </c>
      <c r="C710" s="40" t="s">
        <v>124</v>
      </c>
      <c r="D710" s="52">
        <f t="shared" si="767"/>
        <v>354</v>
      </c>
      <c r="E710" s="18"/>
      <c r="F710" s="18"/>
      <c r="G710" s="18">
        <v>354</v>
      </c>
      <c r="H710" s="52">
        <f t="shared" si="779"/>
        <v>0</v>
      </c>
      <c r="I710" s="18"/>
      <c r="J710" s="18"/>
      <c r="K710" s="18"/>
      <c r="L710" s="51">
        <f t="shared" si="781"/>
        <v>0</v>
      </c>
      <c r="M710" s="18"/>
      <c r="N710" s="18"/>
      <c r="O710" s="18"/>
      <c r="P710" s="51">
        <f t="shared" si="780"/>
        <v>0</v>
      </c>
      <c r="Q710" s="18"/>
      <c r="R710" s="18"/>
      <c r="S710" s="18"/>
      <c r="T710" s="51">
        <f t="shared" si="795"/>
        <v>0</v>
      </c>
      <c r="U710" s="18"/>
      <c r="V710" s="18"/>
      <c r="W710" s="18"/>
      <c r="X710" s="51">
        <f t="shared" si="796"/>
        <v>0</v>
      </c>
      <c r="Y710" s="18"/>
      <c r="Z710" s="18"/>
      <c r="AA710" s="18"/>
      <c r="AB710" s="13"/>
      <c r="AC710" s="79"/>
      <c r="AD710" s="79"/>
    </row>
    <row r="711" spans="1:30" s="56" customFormat="1" x14ac:dyDescent="0.25">
      <c r="A711" s="43" t="s">
        <v>529</v>
      </c>
      <c r="B711" s="13" t="s">
        <v>218</v>
      </c>
      <c r="C711" s="40" t="s">
        <v>118</v>
      </c>
      <c r="D711" s="52">
        <f t="shared" si="767"/>
        <v>177</v>
      </c>
      <c r="E711" s="18"/>
      <c r="F711" s="18"/>
      <c r="G711" s="18">
        <v>177</v>
      </c>
      <c r="H711" s="52">
        <f t="shared" si="779"/>
        <v>0</v>
      </c>
      <c r="I711" s="18"/>
      <c r="J711" s="18"/>
      <c r="K711" s="18"/>
      <c r="L711" s="51">
        <f t="shared" si="781"/>
        <v>0</v>
      </c>
      <c r="M711" s="18"/>
      <c r="N711" s="18"/>
      <c r="O711" s="18"/>
      <c r="P711" s="51">
        <f t="shared" si="780"/>
        <v>0</v>
      </c>
      <c r="Q711" s="18"/>
      <c r="R711" s="18"/>
      <c r="S711" s="18"/>
      <c r="T711" s="51">
        <f t="shared" si="795"/>
        <v>0</v>
      </c>
      <c r="U711" s="18"/>
      <c r="V711" s="18"/>
      <c r="W711" s="18"/>
      <c r="X711" s="51">
        <f t="shared" si="796"/>
        <v>0</v>
      </c>
      <c r="Y711" s="18"/>
      <c r="Z711" s="18"/>
      <c r="AA711" s="18"/>
      <c r="AB711" s="13"/>
      <c r="AC711" s="79"/>
      <c r="AD711" s="79"/>
    </row>
    <row r="712" spans="1:30" s="56" customFormat="1" x14ac:dyDescent="0.25">
      <c r="A712" s="43" t="s">
        <v>530</v>
      </c>
      <c r="B712" s="13" t="s">
        <v>211</v>
      </c>
      <c r="C712" s="40" t="s">
        <v>212</v>
      </c>
      <c r="D712" s="52">
        <f t="shared" si="767"/>
        <v>177</v>
      </c>
      <c r="E712" s="18"/>
      <c r="F712" s="18"/>
      <c r="G712" s="18">
        <v>177</v>
      </c>
      <c r="H712" s="52">
        <f t="shared" si="779"/>
        <v>0</v>
      </c>
      <c r="I712" s="18"/>
      <c r="J712" s="18"/>
      <c r="K712" s="18"/>
      <c r="L712" s="51">
        <f t="shared" si="781"/>
        <v>0</v>
      </c>
      <c r="M712" s="18"/>
      <c r="N712" s="18"/>
      <c r="O712" s="18"/>
      <c r="P712" s="51">
        <f t="shared" si="780"/>
        <v>0</v>
      </c>
      <c r="Q712" s="18"/>
      <c r="R712" s="18"/>
      <c r="S712" s="18"/>
      <c r="T712" s="51">
        <f t="shared" si="795"/>
        <v>0</v>
      </c>
      <c r="U712" s="18"/>
      <c r="V712" s="18"/>
      <c r="W712" s="18"/>
      <c r="X712" s="51">
        <f t="shared" si="796"/>
        <v>0</v>
      </c>
      <c r="Y712" s="18"/>
      <c r="Z712" s="18"/>
      <c r="AA712" s="18"/>
      <c r="AB712" s="13"/>
      <c r="AC712" s="79"/>
      <c r="AD712" s="79"/>
    </row>
    <row r="713" spans="1:30" s="56" customFormat="1" x14ac:dyDescent="0.25">
      <c r="A713" s="43" t="s">
        <v>531</v>
      </c>
      <c r="B713" s="13" t="s">
        <v>221</v>
      </c>
      <c r="C713" s="40" t="s">
        <v>27</v>
      </c>
      <c r="D713" s="52">
        <f>SUM(E713:G713)</f>
        <v>177</v>
      </c>
      <c r="E713" s="18"/>
      <c r="F713" s="18"/>
      <c r="G713" s="18">
        <v>177</v>
      </c>
      <c r="H713" s="52">
        <f>SUM(I713:K713)</f>
        <v>0</v>
      </c>
      <c r="I713" s="18"/>
      <c r="J713" s="18"/>
      <c r="K713" s="18"/>
      <c r="L713" s="51">
        <f t="shared" si="781"/>
        <v>0</v>
      </c>
      <c r="M713" s="18"/>
      <c r="N713" s="18"/>
      <c r="O713" s="18"/>
      <c r="P713" s="51">
        <f>SUM(Q713:S713)</f>
        <v>0</v>
      </c>
      <c r="Q713" s="18"/>
      <c r="R713" s="18"/>
      <c r="S713" s="18"/>
      <c r="T713" s="51">
        <f t="shared" si="795"/>
        <v>0</v>
      </c>
      <c r="U713" s="18"/>
      <c r="V713" s="18"/>
      <c r="W713" s="18"/>
      <c r="X713" s="51">
        <f t="shared" si="796"/>
        <v>0</v>
      </c>
      <c r="Y713" s="18"/>
      <c r="Z713" s="18"/>
      <c r="AA713" s="18"/>
      <c r="AB713" s="13"/>
      <c r="AC713" s="79"/>
      <c r="AD713" s="79"/>
    </row>
    <row r="714" spans="1:30" s="56" customFormat="1" ht="31.5" x14ac:dyDescent="0.25">
      <c r="A714" s="43" t="s">
        <v>520</v>
      </c>
      <c r="B714" s="13" t="s">
        <v>208</v>
      </c>
      <c r="C714" s="40" t="s">
        <v>532</v>
      </c>
      <c r="D714" s="52">
        <f>SUM(E714:G714)</f>
        <v>0</v>
      </c>
      <c r="E714" s="18"/>
      <c r="F714" s="18"/>
      <c r="G714" s="18"/>
      <c r="H714" s="52">
        <f>SUM(I714:K714)</f>
        <v>3873.6</v>
      </c>
      <c r="I714" s="18"/>
      <c r="J714" s="18"/>
      <c r="K714" s="18">
        <v>3873.6</v>
      </c>
      <c r="L714" s="51">
        <f t="shared" si="781"/>
        <v>3947.2</v>
      </c>
      <c r="M714" s="18"/>
      <c r="N714" s="18"/>
      <c r="O714" s="18">
        <v>3947.2</v>
      </c>
      <c r="P714" s="51">
        <f>SUM(Q714:S714)</f>
        <v>4079</v>
      </c>
      <c r="Q714" s="18"/>
      <c r="R714" s="18"/>
      <c r="S714" s="18">
        <v>4079</v>
      </c>
      <c r="T714" s="51">
        <f t="shared" si="795"/>
        <v>4156.3999999999996</v>
      </c>
      <c r="U714" s="18"/>
      <c r="V714" s="18"/>
      <c r="W714" s="18">
        <v>4156.3999999999996</v>
      </c>
      <c r="X714" s="51">
        <f t="shared" si="796"/>
        <v>4339.3</v>
      </c>
      <c r="Y714" s="18"/>
      <c r="Z714" s="18"/>
      <c r="AA714" s="18">
        <v>4339.3</v>
      </c>
      <c r="AB714" s="13"/>
      <c r="AC714" s="79"/>
      <c r="AD714" s="79"/>
    </row>
    <row r="715" spans="1:30" s="56" customFormat="1" x14ac:dyDescent="0.25">
      <c r="A715" s="43" t="s">
        <v>222</v>
      </c>
      <c r="B715" s="13" t="s">
        <v>226</v>
      </c>
      <c r="C715" s="40"/>
      <c r="D715" s="52">
        <f>E715+F715+G715</f>
        <v>6990.7999999999993</v>
      </c>
      <c r="E715" s="18">
        <f>SUM(E716:E720)</f>
        <v>0</v>
      </c>
      <c r="F715" s="18">
        <f>SUM(F716:F720)</f>
        <v>0</v>
      </c>
      <c r="G715" s="18">
        <f>SUM(G716:G720)</f>
        <v>6990.7999999999993</v>
      </c>
      <c r="H715" s="52">
        <f>I715+J715+K715</f>
        <v>6731.7</v>
      </c>
      <c r="I715" s="18">
        <f>SUM(I716:I720)</f>
        <v>0</v>
      </c>
      <c r="J715" s="18">
        <f>SUM(J716:J720)</f>
        <v>0</v>
      </c>
      <c r="K715" s="18">
        <f>SUM(K716:K720)</f>
        <v>6731.7</v>
      </c>
      <c r="L715" s="51">
        <f t="shared" si="781"/>
        <v>6859.5</v>
      </c>
      <c r="M715" s="18"/>
      <c r="N715" s="18"/>
      <c r="O715" s="18">
        <f>SUM(O716:O720)</f>
        <v>6859.5</v>
      </c>
      <c r="P715" s="51">
        <f>Q715+R715+S715</f>
        <v>7088.4</v>
      </c>
      <c r="Q715" s="18">
        <f>SUM(Q716:Q720)</f>
        <v>0</v>
      </c>
      <c r="R715" s="18">
        <f>SUM(R716:R720)</f>
        <v>0</v>
      </c>
      <c r="S715" s="18">
        <f>SUM(S716:S720)</f>
        <v>7088.4</v>
      </c>
      <c r="T715" s="51">
        <f t="shared" si="795"/>
        <v>7223.1</v>
      </c>
      <c r="U715" s="18"/>
      <c r="V715" s="18"/>
      <c r="W715" s="18">
        <f>SUM(W716:W720)</f>
        <v>7223.1</v>
      </c>
      <c r="X715" s="51">
        <f t="shared" si="796"/>
        <v>7540.9</v>
      </c>
      <c r="Y715" s="18"/>
      <c r="Z715" s="18"/>
      <c r="AA715" s="18">
        <f>SUM(AA716:AA720)</f>
        <v>7540.9</v>
      </c>
      <c r="AB715" s="13"/>
      <c r="AC715" s="79"/>
      <c r="AD715" s="79"/>
    </row>
    <row r="716" spans="1:30" s="56" customFormat="1" x14ac:dyDescent="0.25">
      <c r="A716" s="43" t="s">
        <v>534</v>
      </c>
      <c r="B716" s="13" t="s">
        <v>226</v>
      </c>
      <c r="C716" s="40" t="s">
        <v>74</v>
      </c>
      <c r="D716" s="52">
        <f>E716+F716+G716</f>
        <v>598</v>
      </c>
      <c r="E716" s="18"/>
      <c r="F716" s="18"/>
      <c r="G716" s="18">
        <v>598</v>
      </c>
      <c r="H716" s="52">
        <f>I716+J716+K716</f>
        <v>6731.7</v>
      </c>
      <c r="I716" s="18"/>
      <c r="J716" s="18"/>
      <c r="K716" s="18">
        <v>6731.7</v>
      </c>
      <c r="L716" s="51">
        <f t="shared" si="781"/>
        <v>6859.5</v>
      </c>
      <c r="M716" s="18"/>
      <c r="N716" s="18"/>
      <c r="O716" s="18">
        <v>6859.5</v>
      </c>
      <c r="P716" s="51">
        <f>Q716+R716+S716</f>
        <v>7088.4</v>
      </c>
      <c r="Q716" s="18"/>
      <c r="R716" s="18"/>
      <c r="S716" s="18">
        <v>7088.4</v>
      </c>
      <c r="T716" s="51">
        <f t="shared" si="795"/>
        <v>7223.1</v>
      </c>
      <c r="U716" s="18"/>
      <c r="V716" s="18"/>
      <c r="W716" s="18">
        <v>7223.1</v>
      </c>
      <c r="X716" s="51">
        <f t="shared" si="796"/>
        <v>7540.9</v>
      </c>
      <c r="Y716" s="18"/>
      <c r="Z716" s="18"/>
      <c r="AA716" s="18">
        <v>7540.9</v>
      </c>
      <c r="AB716" s="13"/>
      <c r="AC716" s="79"/>
      <c r="AD716" s="79"/>
    </row>
    <row r="717" spans="1:30" s="56" customFormat="1" x14ac:dyDescent="0.25">
      <c r="A717" s="43" t="s">
        <v>533</v>
      </c>
      <c r="B717" s="13" t="s">
        <v>225</v>
      </c>
      <c r="C717" s="40" t="s">
        <v>120</v>
      </c>
      <c r="D717" s="52">
        <f>SUM(E717:G717)</f>
        <v>2980.6</v>
      </c>
      <c r="E717" s="18"/>
      <c r="F717" s="18"/>
      <c r="G717" s="18">
        <v>2980.6</v>
      </c>
      <c r="H717" s="52">
        <f>SUM(I717:K717)</f>
        <v>0</v>
      </c>
      <c r="I717" s="18"/>
      <c r="J717" s="18"/>
      <c r="K717" s="18"/>
      <c r="L717" s="51">
        <f t="shared" si="781"/>
        <v>0</v>
      </c>
      <c r="M717" s="18"/>
      <c r="N717" s="18"/>
      <c r="O717" s="18"/>
      <c r="P717" s="51">
        <f>SUM(Q717:S717)</f>
        <v>0</v>
      </c>
      <c r="Q717" s="18"/>
      <c r="R717" s="18"/>
      <c r="S717" s="18"/>
      <c r="T717" s="51">
        <f t="shared" si="795"/>
        <v>0</v>
      </c>
      <c r="U717" s="18"/>
      <c r="V717" s="18"/>
      <c r="W717" s="18"/>
      <c r="X717" s="51">
        <f t="shared" si="796"/>
        <v>0</v>
      </c>
      <c r="Y717" s="18"/>
      <c r="Z717" s="18"/>
      <c r="AA717" s="18"/>
      <c r="AB717" s="13"/>
      <c r="AC717" s="79"/>
      <c r="AD717" s="79"/>
    </row>
    <row r="718" spans="1:30" s="56" customFormat="1" ht="31.5" x14ac:dyDescent="0.25">
      <c r="A718" s="43" t="s">
        <v>536</v>
      </c>
      <c r="B718" s="13" t="s">
        <v>224</v>
      </c>
      <c r="C718" s="40" t="s">
        <v>117</v>
      </c>
      <c r="D718" s="52">
        <f t="shared" si="767"/>
        <v>0</v>
      </c>
      <c r="E718" s="18"/>
      <c r="F718" s="18"/>
      <c r="G718" s="18"/>
      <c r="H718" s="52">
        <f t="shared" ref="H718" si="814">SUM(I718:K718)</f>
        <v>0</v>
      </c>
      <c r="I718" s="18"/>
      <c r="J718" s="18"/>
      <c r="K718" s="18"/>
      <c r="L718" s="51">
        <f t="shared" si="781"/>
        <v>0</v>
      </c>
      <c r="M718" s="18"/>
      <c r="N718" s="18"/>
      <c r="O718" s="18"/>
      <c r="P718" s="51">
        <f t="shared" ref="P718:P719" si="815">SUM(Q718:S718)</f>
        <v>0</v>
      </c>
      <c r="Q718" s="18"/>
      <c r="R718" s="18"/>
      <c r="S718" s="18"/>
      <c r="T718" s="51">
        <f t="shared" si="795"/>
        <v>0</v>
      </c>
      <c r="U718" s="18"/>
      <c r="V718" s="18"/>
      <c r="W718" s="18"/>
      <c r="X718" s="51">
        <f t="shared" si="796"/>
        <v>0</v>
      </c>
      <c r="Y718" s="18"/>
      <c r="Z718" s="18"/>
      <c r="AA718" s="18"/>
      <c r="AB718" s="13"/>
      <c r="AC718" s="79"/>
      <c r="AD718" s="79"/>
    </row>
    <row r="719" spans="1:30" s="56" customFormat="1" x14ac:dyDescent="0.25">
      <c r="A719" s="43" t="s">
        <v>537</v>
      </c>
      <c r="B719" s="13" t="s">
        <v>538</v>
      </c>
      <c r="C719" s="40" t="s">
        <v>123</v>
      </c>
      <c r="D719" s="52">
        <f t="shared" si="767"/>
        <v>520.79999999999995</v>
      </c>
      <c r="E719" s="18"/>
      <c r="F719" s="18"/>
      <c r="G719" s="18">
        <v>520.79999999999995</v>
      </c>
      <c r="H719" s="52">
        <f>SUM(I719:K719)</f>
        <v>0</v>
      </c>
      <c r="I719" s="18"/>
      <c r="J719" s="18"/>
      <c r="K719" s="18"/>
      <c r="L719" s="51">
        <f t="shared" si="781"/>
        <v>0</v>
      </c>
      <c r="M719" s="18"/>
      <c r="N719" s="18"/>
      <c r="O719" s="18"/>
      <c r="P719" s="51">
        <f t="shared" si="815"/>
        <v>0</v>
      </c>
      <c r="Q719" s="18"/>
      <c r="R719" s="18"/>
      <c r="S719" s="18"/>
      <c r="T719" s="51">
        <f t="shared" si="795"/>
        <v>0</v>
      </c>
      <c r="U719" s="18"/>
      <c r="V719" s="18"/>
      <c r="W719" s="18"/>
      <c r="X719" s="51">
        <f t="shared" si="796"/>
        <v>0</v>
      </c>
      <c r="Y719" s="18"/>
      <c r="Z719" s="18"/>
      <c r="AA719" s="18"/>
      <c r="AB719" s="13"/>
      <c r="AC719" s="79"/>
      <c r="AD719" s="79"/>
    </row>
    <row r="720" spans="1:30" s="56" customFormat="1" x14ac:dyDescent="0.25">
      <c r="A720" s="43" t="s">
        <v>535</v>
      </c>
      <c r="B720" s="13" t="s">
        <v>223</v>
      </c>
      <c r="C720" s="40" t="s">
        <v>118</v>
      </c>
      <c r="D720" s="52">
        <f t="shared" si="767"/>
        <v>2891.4</v>
      </c>
      <c r="E720" s="18"/>
      <c r="F720" s="18"/>
      <c r="G720" s="18">
        <v>2891.4</v>
      </c>
      <c r="H720" s="52">
        <f>SUM(I720:K720)</f>
        <v>0</v>
      </c>
      <c r="I720" s="18"/>
      <c r="J720" s="18"/>
      <c r="K720" s="18"/>
      <c r="L720" s="51">
        <f t="shared" si="781"/>
        <v>0</v>
      </c>
      <c r="M720" s="18"/>
      <c r="N720" s="18"/>
      <c r="O720" s="18"/>
      <c r="P720" s="51">
        <f>SUM(Q720:S720)</f>
        <v>0</v>
      </c>
      <c r="Q720" s="18"/>
      <c r="R720" s="18"/>
      <c r="S720" s="18"/>
      <c r="T720" s="51">
        <f t="shared" si="795"/>
        <v>0</v>
      </c>
      <c r="U720" s="18"/>
      <c r="V720" s="18"/>
      <c r="W720" s="18"/>
      <c r="X720" s="51">
        <f>SUM(Y720:AA720)</f>
        <v>0</v>
      </c>
      <c r="Y720" s="18"/>
      <c r="Z720" s="18"/>
      <c r="AA720" s="18"/>
      <c r="AB720" s="13"/>
      <c r="AC720" s="79"/>
      <c r="AD720" s="79"/>
    </row>
    <row r="721" spans="1:30" s="56" customFormat="1" ht="31.5" x14ac:dyDescent="0.25">
      <c r="A721" s="43" t="s">
        <v>15</v>
      </c>
      <c r="B721" s="13" t="s">
        <v>227</v>
      </c>
      <c r="C721" s="40"/>
      <c r="D721" s="52">
        <f t="shared" si="767"/>
        <v>340</v>
      </c>
      <c r="E721" s="18">
        <f t="shared" ref="E721:G721" si="816">E722+E724</f>
        <v>0</v>
      </c>
      <c r="F721" s="18">
        <f t="shared" si="816"/>
        <v>0</v>
      </c>
      <c r="G721" s="18">
        <f t="shared" si="816"/>
        <v>340</v>
      </c>
      <c r="H721" s="52">
        <f t="shared" ref="H721:H725" si="817">SUM(I721:K721)</f>
        <v>340</v>
      </c>
      <c r="I721" s="18">
        <f t="shared" ref="I721:K721" si="818">I722+I724</f>
        <v>0</v>
      </c>
      <c r="J721" s="18">
        <f t="shared" si="818"/>
        <v>0</v>
      </c>
      <c r="K721" s="18">
        <f t="shared" si="818"/>
        <v>340</v>
      </c>
      <c r="L721" s="51">
        <f t="shared" si="781"/>
        <v>0</v>
      </c>
      <c r="M721" s="18">
        <f t="shared" ref="M721:O721" si="819">M722+M724</f>
        <v>0</v>
      </c>
      <c r="N721" s="18">
        <f t="shared" si="819"/>
        <v>0</v>
      </c>
      <c r="O721" s="18">
        <f t="shared" si="819"/>
        <v>0</v>
      </c>
      <c r="P721" s="51">
        <f t="shared" ref="P721:P725" si="820">SUM(Q721:S721)</f>
        <v>340</v>
      </c>
      <c r="Q721" s="18">
        <f t="shared" ref="Q721:S721" si="821">Q722+Q724</f>
        <v>0</v>
      </c>
      <c r="R721" s="18">
        <f t="shared" si="821"/>
        <v>0</v>
      </c>
      <c r="S721" s="18">
        <f t="shared" si="821"/>
        <v>340</v>
      </c>
      <c r="T721" s="51">
        <f t="shared" si="795"/>
        <v>0</v>
      </c>
      <c r="U721" s="18">
        <f t="shared" ref="U721:W721" si="822">U722+U724</f>
        <v>0</v>
      </c>
      <c r="V721" s="18">
        <f t="shared" si="822"/>
        <v>0</v>
      </c>
      <c r="W721" s="18">
        <f t="shared" si="822"/>
        <v>0</v>
      </c>
      <c r="X721" s="51">
        <f t="shared" si="796"/>
        <v>0</v>
      </c>
      <c r="Y721" s="18">
        <f t="shared" ref="Y721:AA721" si="823">Y722+Y724</f>
        <v>0</v>
      </c>
      <c r="Z721" s="18">
        <f t="shared" si="823"/>
        <v>0</v>
      </c>
      <c r="AA721" s="18">
        <f t="shared" si="823"/>
        <v>0</v>
      </c>
      <c r="AB721" s="13"/>
      <c r="AC721" s="79"/>
      <c r="AD721" s="79"/>
    </row>
    <row r="722" spans="1:30" s="56" customFormat="1" ht="31.5" x14ac:dyDescent="0.25">
      <c r="A722" s="43" t="s">
        <v>16</v>
      </c>
      <c r="B722" s="13" t="s">
        <v>228</v>
      </c>
      <c r="C722" s="40"/>
      <c r="D722" s="52">
        <f t="shared" si="767"/>
        <v>200</v>
      </c>
      <c r="E722" s="18">
        <f t="shared" ref="E722:AA722" si="824">E723</f>
        <v>0</v>
      </c>
      <c r="F722" s="18">
        <f t="shared" si="824"/>
        <v>0</v>
      </c>
      <c r="G722" s="18">
        <f t="shared" si="824"/>
        <v>200</v>
      </c>
      <c r="H722" s="52">
        <f t="shared" si="817"/>
        <v>200</v>
      </c>
      <c r="I722" s="18">
        <f t="shared" si="824"/>
        <v>0</v>
      </c>
      <c r="J722" s="18">
        <f t="shared" si="824"/>
        <v>0</v>
      </c>
      <c r="K722" s="18">
        <f t="shared" si="824"/>
        <v>200</v>
      </c>
      <c r="L722" s="51">
        <f t="shared" si="781"/>
        <v>0</v>
      </c>
      <c r="M722" s="18">
        <f t="shared" si="824"/>
        <v>0</v>
      </c>
      <c r="N722" s="18">
        <f t="shared" si="824"/>
        <v>0</v>
      </c>
      <c r="O722" s="18">
        <f t="shared" si="824"/>
        <v>0</v>
      </c>
      <c r="P722" s="51">
        <f t="shared" si="820"/>
        <v>200</v>
      </c>
      <c r="Q722" s="18">
        <f t="shared" si="824"/>
        <v>0</v>
      </c>
      <c r="R722" s="18">
        <f t="shared" si="824"/>
        <v>0</v>
      </c>
      <c r="S722" s="18">
        <f t="shared" si="824"/>
        <v>200</v>
      </c>
      <c r="T722" s="51">
        <f t="shared" si="795"/>
        <v>0</v>
      </c>
      <c r="U722" s="18">
        <f t="shared" si="824"/>
        <v>0</v>
      </c>
      <c r="V722" s="18">
        <f t="shared" si="824"/>
        <v>0</v>
      </c>
      <c r="W722" s="18">
        <f t="shared" si="824"/>
        <v>0</v>
      </c>
      <c r="X722" s="51">
        <f t="shared" si="796"/>
        <v>0</v>
      </c>
      <c r="Y722" s="18">
        <f t="shared" si="824"/>
        <v>0</v>
      </c>
      <c r="Z722" s="18">
        <f t="shared" si="824"/>
        <v>0</v>
      </c>
      <c r="AA722" s="18">
        <f t="shared" si="824"/>
        <v>0</v>
      </c>
      <c r="AB722" s="13"/>
      <c r="AC722" s="79"/>
      <c r="AD722" s="79"/>
    </row>
    <row r="723" spans="1:30" s="56" customFormat="1" ht="31.5" x14ac:dyDescent="0.25">
      <c r="A723" s="43" t="s">
        <v>229</v>
      </c>
      <c r="B723" s="13" t="s">
        <v>230</v>
      </c>
      <c r="C723" s="40" t="s">
        <v>72</v>
      </c>
      <c r="D723" s="52">
        <f t="shared" si="767"/>
        <v>200</v>
      </c>
      <c r="E723" s="18"/>
      <c r="F723" s="18"/>
      <c r="G723" s="18">
        <v>200</v>
      </c>
      <c r="H723" s="52">
        <f t="shared" si="817"/>
        <v>200</v>
      </c>
      <c r="I723" s="18"/>
      <c r="J723" s="18"/>
      <c r="K723" s="18">
        <v>200</v>
      </c>
      <c r="L723" s="51">
        <f t="shared" si="781"/>
        <v>0</v>
      </c>
      <c r="M723" s="18"/>
      <c r="N723" s="18"/>
      <c r="O723" s="18"/>
      <c r="P723" s="51">
        <f t="shared" si="820"/>
        <v>200</v>
      </c>
      <c r="Q723" s="18"/>
      <c r="R723" s="18"/>
      <c r="S723" s="18">
        <v>200</v>
      </c>
      <c r="T723" s="51">
        <f t="shared" si="795"/>
        <v>0</v>
      </c>
      <c r="U723" s="18"/>
      <c r="V723" s="18"/>
      <c r="W723" s="18"/>
      <c r="X723" s="51">
        <f t="shared" si="796"/>
        <v>0</v>
      </c>
      <c r="Y723" s="18"/>
      <c r="Z723" s="18"/>
      <c r="AA723" s="18"/>
      <c r="AB723" s="13"/>
      <c r="AC723" s="79"/>
      <c r="AD723" s="79"/>
    </row>
    <row r="724" spans="1:30" s="56" customFormat="1" ht="31.5" x14ac:dyDescent="0.25">
      <c r="A724" s="43" t="s">
        <v>17</v>
      </c>
      <c r="B724" s="13" t="s">
        <v>231</v>
      </c>
      <c r="C724" s="40"/>
      <c r="D724" s="52">
        <f t="shared" si="767"/>
        <v>140</v>
      </c>
      <c r="E724" s="18">
        <f>SUM(E725)</f>
        <v>0</v>
      </c>
      <c r="F724" s="18">
        <f t="shared" ref="F724:AA724" si="825">SUM(F725)</f>
        <v>0</v>
      </c>
      <c r="G724" s="18">
        <f t="shared" si="825"/>
        <v>140</v>
      </c>
      <c r="H724" s="52">
        <f t="shared" si="817"/>
        <v>140</v>
      </c>
      <c r="I724" s="18">
        <f>SUM(I725)</f>
        <v>0</v>
      </c>
      <c r="J724" s="18">
        <f t="shared" si="825"/>
        <v>0</v>
      </c>
      <c r="K724" s="18">
        <f t="shared" si="825"/>
        <v>140</v>
      </c>
      <c r="L724" s="51">
        <f t="shared" si="781"/>
        <v>0</v>
      </c>
      <c r="M724" s="18">
        <f t="shared" si="825"/>
        <v>0</v>
      </c>
      <c r="N724" s="18">
        <f t="shared" si="825"/>
        <v>0</v>
      </c>
      <c r="O724" s="18">
        <f t="shared" si="825"/>
        <v>0</v>
      </c>
      <c r="P724" s="51">
        <f t="shared" si="820"/>
        <v>140</v>
      </c>
      <c r="Q724" s="18">
        <f>SUM(Q725)</f>
        <v>0</v>
      </c>
      <c r="R724" s="18">
        <f t="shared" si="825"/>
        <v>0</v>
      </c>
      <c r="S724" s="18">
        <f t="shared" si="825"/>
        <v>140</v>
      </c>
      <c r="T724" s="51">
        <f t="shared" si="795"/>
        <v>0</v>
      </c>
      <c r="U724" s="18">
        <f t="shared" si="825"/>
        <v>0</v>
      </c>
      <c r="V724" s="18">
        <f t="shared" si="825"/>
        <v>0</v>
      </c>
      <c r="W724" s="18">
        <f t="shared" si="825"/>
        <v>0</v>
      </c>
      <c r="X724" s="51">
        <f t="shared" si="796"/>
        <v>0</v>
      </c>
      <c r="Y724" s="18">
        <f t="shared" si="825"/>
        <v>0</v>
      </c>
      <c r="Z724" s="18">
        <f t="shared" si="825"/>
        <v>0</v>
      </c>
      <c r="AA724" s="18">
        <f t="shared" si="825"/>
        <v>0</v>
      </c>
      <c r="AB724" s="13"/>
      <c r="AC724" s="79"/>
      <c r="AD724" s="79"/>
    </row>
    <row r="725" spans="1:30" s="56" customFormat="1" ht="31.5" x14ac:dyDescent="0.25">
      <c r="A725" s="43" t="s">
        <v>232</v>
      </c>
      <c r="B725" s="13" t="s">
        <v>233</v>
      </c>
      <c r="C725" s="40" t="s">
        <v>72</v>
      </c>
      <c r="D725" s="52">
        <f t="shared" si="767"/>
        <v>140</v>
      </c>
      <c r="E725" s="18"/>
      <c r="F725" s="18"/>
      <c r="G725" s="18">
        <v>140</v>
      </c>
      <c r="H725" s="52">
        <f t="shared" si="817"/>
        <v>140</v>
      </c>
      <c r="I725" s="18"/>
      <c r="J725" s="18"/>
      <c r="K725" s="18">
        <v>140</v>
      </c>
      <c r="L725" s="51">
        <f t="shared" si="781"/>
        <v>0</v>
      </c>
      <c r="M725" s="18"/>
      <c r="N725" s="18"/>
      <c r="O725" s="18"/>
      <c r="P725" s="51">
        <f t="shared" si="820"/>
        <v>140</v>
      </c>
      <c r="Q725" s="18"/>
      <c r="R725" s="18"/>
      <c r="S725" s="18">
        <v>140</v>
      </c>
      <c r="T725" s="51">
        <f t="shared" si="795"/>
        <v>0</v>
      </c>
      <c r="U725" s="18"/>
      <c r="V725" s="18"/>
      <c r="W725" s="18"/>
      <c r="X725" s="51">
        <f t="shared" si="796"/>
        <v>0</v>
      </c>
      <c r="Y725" s="18"/>
      <c r="Z725" s="18"/>
      <c r="AA725" s="18"/>
      <c r="AB725" s="13"/>
      <c r="AC725" s="79"/>
      <c r="AD725" s="79"/>
    </row>
    <row r="726" spans="1:30" s="65" customFormat="1" ht="47.25" x14ac:dyDescent="0.25">
      <c r="A726" s="41">
        <v>4</v>
      </c>
      <c r="B726" s="95" t="s">
        <v>745</v>
      </c>
      <c r="C726" s="57"/>
      <c r="D726" s="15">
        <f t="shared" si="767"/>
        <v>927967.5</v>
      </c>
      <c r="E726" s="15">
        <f>E727+E773+E776+E783</f>
        <v>2134</v>
      </c>
      <c r="F726" s="15">
        <f>F727+F773+F776+F783</f>
        <v>409767.39999999997</v>
      </c>
      <c r="G726" s="15">
        <f>G727+G773+G776+G783</f>
        <v>516066.10000000003</v>
      </c>
      <c r="H726" s="15">
        <f t="shared" ref="H726:H727" si="826">SUM(I726:K726)</f>
        <v>658090.30000000005</v>
      </c>
      <c r="I726" s="15">
        <f>I727+I773+I776+I783</f>
        <v>0</v>
      </c>
      <c r="J726" s="15">
        <f>J727+J773+J776+J783</f>
        <v>405530.80000000005</v>
      </c>
      <c r="K726" s="15">
        <f>K727+K773+K776+K783</f>
        <v>252559.5</v>
      </c>
      <c r="L726" s="15">
        <f t="shared" ref="L726" si="827">SUM(M726:O726)</f>
        <v>602389.29999999993</v>
      </c>
      <c r="M726" s="15">
        <f>M727+M773+M776+M783</f>
        <v>0</v>
      </c>
      <c r="N726" s="15">
        <f>N727+N773+N776+N783</f>
        <v>84784.6</v>
      </c>
      <c r="O726" s="15">
        <f>O727+O773+O776+O783</f>
        <v>517604.69999999995</v>
      </c>
      <c r="P726" s="15">
        <f t="shared" ref="P726:P727" si="828">SUM(Q726:S726)</f>
        <v>630785</v>
      </c>
      <c r="Q726" s="15">
        <f>SUM(Q727+Q773+Q776+Q783)</f>
        <v>0</v>
      </c>
      <c r="R726" s="15">
        <f>SUM(R727+R773+R776+R783)</f>
        <v>404986.5</v>
      </c>
      <c r="S726" s="15">
        <f>SUM(S727+S773+S776+S783)</f>
        <v>225798.5</v>
      </c>
      <c r="T726" s="15">
        <f t="shared" ref="T726:T747" si="829">SUM(U726:W726)</f>
        <v>318618.40000000002</v>
      </c>
      <c r="U726" s="15">
        <f>SUM(U727+U773+U776+U783)</f>
        <v>0</v>
      </c>
      <c r="V726" s="15">
        <f>SUM(V727+V773+V776+V783)</f>
        <v>75682.899999999994</v>
      </c>
      <c r="W726" s="15">
        <f>SUM(W727+W773+W776+W783)</f>
        <v>242935.5</v>
      </c>
      <c r="X726" s="15">
        <f t="shared" ref="X726:X727" si="830">SUM(Y726:AA726)</f>
        <v>178050.9</v>
      </c>
      <c r="Y726" s="15">
        <f>SUM(Y727+Y773+Y776+Y783)</f>
        <v>0</v>
      </c>
      <c r="Z726" s="15">
        <f>SUM(Z727+Z773+Z776+Z783)</f>
        <v>0</v>
      </c>
      <c r="AA726" s="15">
        <f>SUM(AA727+AA773+AA776+AA783)</f>
        <v>178050.9</v>
      </c>
      <c r="AB726" s="96"/>
      <c r="AC726" s="82"/>
      <c r="AD726" s="82"/>
    </row>
    <row r="727" spans="1:30" s="56" customFormat="1" ht="31.5" x14ac:dyDescent="0.25">
      <c r="A727" s="43"/>
      <c r="B727" s="13" t="s">
        <v>539</v>
      </c>
      <c r="C727" s="40"/>
      <c r="D727" s="52">
        <f t="shared" si="767"/>
        <v>503263.70000000007</v>
      </c>
      <c r="E727" s="18">
        <f>E728+E733+E766+E768+E771</f>
        <v>2134</v>
      </c>
      <c r="F727" s="18">
        <f>F728+F733+F766+F768+F771</f>
        <v>43330.9</v>
      </c>
      <c r="G727" s="18">
        <f>G728+G733+G766+G768+G771</f>
        <v>457798.80000000005</v>
      </c>
      <c r="H727" s="52">
        <f t="shared" si="826"/>
        <v>203422.3</v>
      </c>
      <c r="I727" s="18">
        <f>I728+I733+I766+I768+I771</f>
        <v>0</v>
      </c>
      <c r="J727" s="18">
        <f>J728+J733+J766+J768+J771</f>
        <v>28934.7</v>
      </c>
      <c r="K727" s="18">
        <f>K728+K733+K766+K768+K771</f>
        <v>174487.59999999998</v>
      </c>
      <c r="L727" s="51">
        <f t="shared" ref="L727:L728" si="831">SUM(M727:O727)</f>
        <v>451619.19999999995</v>
      </c>
      <c r="M727" s="18">
        <f>M728+M733+M766+M768+M771</f>
        <v>0</v>
      </c>
      <c r="N727" s="18">
        <f>N728+N733+N766+N768+N771</f>
        <v>28934.7</v>
      </c>
      <c r="O727" s="18">
        <f>O728+O733+O766+O768+O771</f>
        <v>422684.49999999994</v>
      </c>
      <c r="P727" s="51">
        <f t="shared" si="828"/>
        <v>159134.80000000002</v>
      </c>
      <c r="Q727" s="18">
        <f>Q728+Q733+Q766+Q768+Q771</f>
        <v>0</v>
      </c>
      <c r="R727" s="18">
        <f>R728+R733+R766+R768+R771</f>
        <v>18721.400000000001</v>
      </c>
      <c r="S727" s="18">
        <f>S728+S733+S766+S768+S771</f>
        <v>140413.40000000002</v>
      </c>
      <c r="T727" s="51">
        <f t="shared" si="829"/>
        <v>176271.7</v>
      </c>
      <c r="U727" s="18">
        <f>U728+U733+U766+U768+U771</f>
        <v>0</v>
      </c>
      <c r="V727" s="18">
        <f>V728+V733+V766+V768+V771</f>
        <v>18721.400000000001</v>
      </c>
      <c r="W727" s="18">
        <f>W728+W733+W766+W768+W771</f>
        <v>157550.30000000002</v>
      </c>
      <c r="X727" s="51">
        <f t="shared" si="830"/>
        <v>130640</v>
      </c>
      <c r="Y727" s="18">
        <f>Y728+Y733+Y766+Y768+Y771</f>
        <v>0</v>
      </c>
      <c r="Z727" s="18">
        <f>Z728+Z733+Z766+Z768+Z771</f>
        <v>0</v>
      </c>
      <c r="AA727" s="18">
        <f>AA728+AA733+AA766+AA768+AA771</f>
        <v>130640</v>
      </c>
      <c r="AB727" s="13"/>
      <c r="AC727" s="79"/>
      <c r="AD727" s="79"/>
    </row>
    <row r="728" spans="1:30" s="56" customFormat="1" x14ac:dyDescent="0.25">
      <c r="A728" s="43" t="s">
        <v>185</v>
      </c>
      <c r="B728" s="13" t="s">
        <v>540</v>
      </c>
      <c r="C728" s="40"/>
      <c r="D728" s="52">
        <f>SUM(E728:G728)</f>
        <v>10542.2</v>
      </c>
      <c r="E728" s="18">
        <f>SUM(E729:E732)</f>
        <v>0</v>
      </c>
      <c r="F728" s="18">
        <f t="shared" ref="F728:G728" si="832">SUM(F729:F732)</f>
        <v>0</v>
      </c>
      <c r="G728" s="18">
        <f t="shared" si="832"/>
        <v>10542.2</v>
      </c>
      <c r="H728" s="52">
        <f>SUM(I728:K728)</f>
        <v>0</v>
      </c>
      <c r="I728" s="18">
        <f>SUM(I729:I732)</f>
        <v>0</v>
      </c>
      <c r="J728" s="18">
        <f t="shared" ref="J728:K728" si="833">SUM(J729:J732)</f>
        <v>0</v>
      </c>
      <c r="K728" s="18">
        <f t="shared" si="833"/>
        <v>0</v>
      </c>
      <c r="L728" s="51">
        <f t="shared" si="831"/>
        <v>12437.3</v>
      </c>
      <c r="M728" s="18">
        <f>SUM(M729:M732)</f>
        <v>0</v>
      </c>
      <c r="N728" s="18">
        <f>SUM(N729:N732)</f>
        <v>0</v>
      </c>
      <c r="O728" s="18">
        <f t="shared" ref="O728" si="834">SUM(O729:O732)</f>
        <v>12437.3</v>
      </c>
      <c r="P728" s="51">
        <f>SUM(Q728:S728)</f>
        <v>8472.7000000000007</v>
      </c>
      <c r="Q728" s="18">
        <f>SUM(Q729:Q732)</f>
        <v>0</v>
      </c>
      <c r="R728" s="18">
        <f t="shared" ref="R728:S728" si="835">SUM(R729:R732)</f>
        <v>0</v>
      </c>
      <c r="S728" s="18">
        <f t="shared" si="835"/>
        <v>8472.7000000000007</v>
      </c>
      <c r="T728" s="51">
        <f>SUM(U728:W728)</f>
        <v>0</v>
      </c>
      <c r="U728" s="18">
        <f>SUM(U729:U732)</f>
        <v>0</v>
      </c>
      <c r="V728" s="18">
        <f t="shared" ref="V728:W728" si="836">SUM(V729:V732)</f>
        <v>0</v>
      </c>
      <c r="W728" s="18">
        <f t="shared" si="836"/>
        <v>0</v>
      </c>
      <c r="X728" s="51">
        <f>SUM(Y728:AA728)</f>
        <v>0</v>
      </c>
      <c r="Y728" s="18">
        <f>SUM(Y729:Y732)</f>
        <v>0</v>
      </c>
      <c r="Z728" s="18">
        <f t="shared" ref="Z728:AA728" si="837">SUM(Z729:Z732)</f>
        <v>0</v>
      </c>
      <c r="AA728" s="18">
        <f t="shared" si="837"/>
        <v>0</v>
      </c>
      <c r="AB728" s="13"/>
      <c r="AC728" s="79"/>
      <c r="AD728" s="79"/>
    </row>
    <row r="729" spans="1:30" s="56" customFormat="1" ht="31.5" x14ac:dyDescent="0.25">
      <c r="A729" s="43" t="s">
        <v>48</v>
      </c>
      <c r="B729" s="13" t="s">
        <v>912</v>
      </c>
      <c r="C729" s="40" t="s">
        <v>188</v>
      </c>
      <c r="D729" s="52">
        <f t="shared" ref="D729:D792" si="838">SUM(E729:G729)</f>
        <v>9846.5</v>
      </c>
      <c r="E729" s="18"/>
      <c r="F729" s="18"/>
      <c r="G729" s="18">
        <v>9846.5</v>
      </c>
      <c r="H729" s="52">
        <f t="shared" ref="H729:H792" si="839">SUM(I729:K729)</f>
        <v>0</v>
      </c>
      <c r="I729" s="18"/>
      <c r="J729" s="18"/>
      <c r="K729" s="18"/>
      <c r="L729" s="51">
        <f>SUM(M729:O729)</f>
        <v>0</v>
      </c>
      <c r="M729" s="18"/>
      <c r="N729" s="18"/>
      <c r="O729" s="18"/>
      <c r="P729" s="51">
        <f t="shared" ref="P729:P749" si="840">SUM(Q729:S729)</f>
        <v>0</v>
      </c>
      <c r="Q729" s="18">
        <v>0</v>
      </c>
      <c r="R729" s="18">
        <v>0</v>
      </c>
      <c r="S729" s="18">
        <v>0</v>
      </c>
      <c r="T729" s="51">
        <f t="shared" ref="T729:T732" si="841">SUM(U729:W729)</f>
        <v>0</v>
      </c>
      <c r="U729" s="18">
        <v>0</v>
      </c>
      <c r="V729" s="18">
        <v>0</v>
      </c>
      <c r="W729" s="18">
        <v>0</v>
      </c>
      <c r="X729" s="51">
        <f t="shared" ref="X729:X739" si="842">SUM(Y729:AA729)</f>
        <v>0</v>
      </c>
      <c r="Y729" s="18">
        <v>0</v>
      </c>
      <c r="Z729" s="18">
        <v>0</v>
      </c>
      <c r="AA729" s="18">
        <v>0</v>
      </c>
      <c r="AB729" s="13"/>
      <c r="AC729" s="79"/>
      <c r="AD729" s="79"/>
    </row>
    <row r="730" spans="1:30" s="56" customFormat="1" ht="31.5" x14ac:dyDescent="0.25">
      <c r="A730" s="43" t="s">
        <v>504</v>
      </c>
      <c r="B730" s="13" t="s">
        <v>563</v>
      </c>
      <c r="C730" s="40" t="s">
        <v>188</v>
      </c>
      <c r="D730" s="52">
        <f t="shared" si="838"/>
        <v>0</v>
      </c>
      <c r="E730" s="18"/>
      <c r="F730" s="18"/>
      <c r="G730" s="18"/>
      <c r="H730" s="52">
        <f t="shared" si="839"/>
        <v>0</v>
      </c>
      <c r="I730" s="18"/>
      <c r="J730" s="18"/>
      <c r="K730" s="18"/>
      <c r="L730" s="51">
        <f t="shared" ref="L730:L732" si="843">SUM(M730:O730)</f>
        <v>0</v>
      </c>
      <c r="M730" s="18"/>
      <c r="N730" s="18"/>
      <c r="O730" s="18"/>
      <c r="P730" s="51">
        <f t="shared" si="840"/>
        <v>0</v>
      </c>
      <c r="Q730" s="18">
        <v>0</v>
      </c>
      <c r="R730" s="18">
        <v>0</v>
      </c>
      <c r="S730" s="18">
        <v>0</v>
      </c>
      <c r="T730" s="51">
        <f t="shared" si="841"/>
        <v>0</v>
      </c>
      <c r="U730" s="18">
        <v>0</v>
      </c>
      <c r="V730" s="18">
        <v>0</v>
      </c>
      <c r="W730" s="18">
        <v>0</v>
      </c>
      <c r="X730" s="51">
        <f t="shared" si="842"/>
        <v>0</v>
      </c>
      <c r="Y730" s="18">
        <v>0</v>
      </c>
      <c r="Z730" s="18">
        <v>0</v>
      </c>
      <c r="AA730" s="18">
        <v>0</v>
      </c>
      <c r="AB730" s="13"/>
      <c r="AC730" s="79"/>
      <c r="AD730" s="79"/>
    </row>
    <row r="731" spans="1:30" s="56" customFormat="1" ht="31.5" x14ac:dyDescent="0.25">
      <c r="A731" s="43" t="s">
        <v>505</v>
      </c>
      <c r="B731" s="13" t="s">
        <v>654</v>
      </c>
      <c r="C731" s="40" t="s">
        <v>116</v>
      </c>
      <c r="D731" s="52">
        <f>E731+F731+G731</f>
        <v>0</v>
      </c>
      <c r="E731" s="18"/>
      <c r="F731" s="18"/>
      <c r="G731" s="18"/>
      <c r="H731" s="52">
        <f>I731+J731+K731</f>
        <v>0</v>
      </c>
      <c r="I731" s="18"/>
      <c r="J731" s="18"/>
      <c r="K731" s="18"/>
      <c r="L731" s="51">
        <f t="shared" si="843"/>
        <v>12437.3</v>
      </c>
      <c r="M731" s="18"/>
      <c r="N731" s="18"/>
      <c r="O731" s="18">
        <v>12437.3</v>
      </c>
      <c r="P731" s="51">
        <f t="shared" si="840"/>
        <v>8472.7000000000007</v>
      </c>
      <c r="Q731" s="18">
        <v>0</v>
      </c>
      <c r="R731" s="18">
        <v>0</v>
      </c>
      <c r="S731" s="18">
        <v>8472.7000000000007</v>
      </c>
      <c r="T731" s="51">
        <f t="shared" si="841"/>
        <v>0</v>
      </c>
      <c r="U731" s="18">
        <v>0</v>
      </c>
      <c r="V731" s="18">
        <v>0</v>
      </c>
      <c r="W731" s="18"/>
      <c r="X731" s="51">
        <f t="shared" si="842"/>
        <v>0</v>
      </c>
      <c r="Y731" s="18">
        <v>0</v>
      </c>
      <c r="Z731" s="18">
        <v>0</v>
      </c>
      <c r="AA731" s="18"/>
      <c r="AB731" s="13"/>
      <c r="AC731" s="79"/>
      <c r="AD731" s="79"/>
    </row>
    <row r="732" spans="1:30" s="56" customFormat="1" ht="47.25" x14ac:dyDescent="0.25">
      <c r="A732" s="43" t="s">
        <v>506</v>
      </c>
      <c r="B732" s="13" t="s">
        <v>235</v>
      </c>
      <c r="C732" s="40" t="s">
        <v>116</v>
      </c>
      <c r="D732" s="52">
        <f t="shared" si="838"/>
        <v>695.7</v>
      </c>
      <c r="E732" s="18"/>
      <c r="F732" s="18"/>
      <c r="G732" s="18">
        <v>695.7</v>
      </c>
      <c r="H732" s="52">
        <f t="shared" si="839"/>
        <v>0</v>
      </c>
      <c r="I732" s="18"/>
      <c r="J732" s="18"/>
      <c r="K732" s="18"/>
      <c r="L732" s="51">
        <f t="shared" si="843"/>
        <v>0</v>
      </c>
      <c r="M732" s="18"/>
      <c r="N732" s="18"/>
      <c r="O732" s="18"/>
      <c r="P732" s="51">
        <f t="shared" si="840"/>
        <v>0</v>
      </c>
      <c r="Q732" s="18">
        <v>0</v>
      </c>
      <c r="R732" s="18">
        <v>0</v>
      </c>
      <c r="S732" s="18">
        <v>0</v>
      </c>
      <c r="T732" s="51">
        <f t="shared" si="841"/>
        <v>0</v>
      </c>
      <c r="U732" s="18">
        <v>0</v>
      </c>
      <c r="V732" s="18">
        <v>0</v>
      </c>
      <c r="W732" s="18">
        <v>0</v>
      </c>
      <c r="X732" s="51">
        <f t="shared" si="842"/>
        <v>0</v>
      </c>
      <c r="Y732" s="18">
        <v>0</v>
      </c>
      <c r="Z732" s="18">
        <v>0</v>
      </c>
      <c r="AA732" s="18">
        <v>0</v>
      </c>
      <c r="AB732" s="13"/>
      <c r="AC732" s="79"/>
      <c r="AD732" s="79"/>
    </row>
    <row r="733" spans="1:30" s="56" customFormat="1" ht="47.25" x14ac:dyDescent="0.25">
      <c r="A733" s="43" t="s">
        <v>33</v>
      </c>
      <c r="B733" s="13" t="s">
        <v>562</v>
      </c>
      <c r="C733" s="40"/>
      <c r="D733" s="52">
        <f t="shared" si="838"/>
        <v>332934.80000000005</v>
      </c>
      <c r="E733" s="18">
        <f>SUM(E734:E764)</f>
        <v>2134</v>
      </c>
      <c r="F733" s="18">
        <f t="shared" ref="F733:G733" si="844">SUM(F734:F764)</f>
        <v>43330.9</v>
      </c>
      <c r="G733" s="18">
        <f t="shared" si="844"/>
        <v>287469.90000000002</v>
      </c>
      <c r="H733" s="52">
        <f t="shared" si="839"/>
        <v>64168.399999999994</v>
      </c>
      <c r="I733" s="18">
        <f t="shared" ref="I733:K733" si="845">SUM(I734:I764)</f>
        <v>0</v>
      </c>
      <c r="J733" s="18">
        <f t="shared" si="845"/>
        <v>28934.7</v>
      </c>
      <c r="K733" s="18">
        <f t="shared" si="845"/>
        <v>35233.699999999997</v>
      </c>
      <c r="L733" s="51">
        <f>SUM(M733:O733)</f>
        <v>279209.5</v>
      </c>
      <c r="M733" s="18">
        <f t="shared" ref="M733:N733" si="846">SUM(M734:M764)</f>
        <v>0</v>
      </c>
      <c r="N733" s="18">
        <f t="shared" si="846"/>
        <v>28934.7</v>
      </c>
      <c r="O733" s="18">
        <f>SUM(O734:O765)</f>
        <v>250274.8</v>
      </c>
      <c r="P733" s="51">
        <f t="shared" si="840"/>
        <v>50401.8</v>
      </c>
      <c r="Q733" s="18">
        <f t="shared" ref="Q733:S733" si="847">SUM(Q734:Q764)</f>
        <v>0</v>
      </c>
      <c r="R733" s="18">
        <f t="shared" si="847"/>
        <v>18721.400000000001</v>
      </c>
      <c r="S733" s="18">
        <f t="shared" si="847"/>
        <v>31680.400000000001</v>
      </c>
      <c r="T733" s="51">
        <f t="shared" si="829"/>
        <v>50401.8</v>
      </c>
      <c r="U733" s="18">
        <f>SUM(U734:U758)</f>
        <v>0</v>
      </c>
      <c r="V733" s="18">
        <f>SUM(V734:V758)</f>
        <v>18721.400000000001</v>
      </c>
      <c r="W733" s="18">
        <f>SUM(W734:W758)</f>
        <v>31680.400000000001</v>
      </c>
      <c r="X733" s="51">
        <f t="shared" si="842"/>
        <v>0</v>
      </c>
      <c r="Y733" s="18">
        <f>SUM(Y734:Y758)</f>
        <v>0</v>
      </c>
      <c r="Z733" s="18">
        <f>SUM(Z734:Z758)</f>
        <v>0</v>
      </c>
      <c r="AA733" s="18">
        <f>SUM(AA734:AA758)</f>
        <v>0</v>
      </c>
      <c r="AB733" s="13"/>
      <c r="AC733" s="79"/>
      <c r="AD733" s="79"/>
    </row>
    <row r="734" spans="1:30" s="56" customFormat="1" ht="94.5" x14ac:dyDescent="0.25">
      <c r="A734" s="43" t="s">
        <v>267</v>
      </c>
      <c r="B734" s="13" t="s">
        <v>236</v>
      </c>
      <c r="C734" s="40" t="s">
        <v>116</v>
      </c>
      <c r="D734" s="52">
        <f t="shared" si="838"/>
        <v>141176</v>
      </c>
      <c r="E734" s="18">
        <v>2134</v>
      </c>
      <c r="F734" s="18">
        <v>43330.9</v>
      </c>
      <c r="G734" s="18">
        <v>95711.1</v>
      </c>
      <c r="H734" s="52">
        <f t="shared" si="839"/>
        <v>63168.399999999994</v>
      </c>
      <c r="I734" s="18"/>
      <c r="J734" s="18">
        <v>28934.7</v>
      </c>
      <c r="K734" s="18">
        <v>34233.699999999997</v>
      </c>
      <c r="L734" s="51">
        <f t="shared" ref="L734:L749" si="848">SUM(M734:O734)</f>
        <v>89840.4</v>
      </c>
      <c r="M734" s="18">
        <v>0</v>
      </c>
      <c r="N734" s="18">
        <v>28934.7</v>
      </c>
      <c r="O734" s="18">
        <v>60905.7</v>
      </c>
      <c r="P734" s="51">
        <f t="shared" si="840"/>
        <v>50401.8</v>
      </c>
      <c r="Q734" s="18">
        <v>0</v>
      </c>
      <c r="R734" s="18">
        <v>18721.400000000001</v>
      </c>
      <c r="S734" s="18">
        <v>31680.400000000001</v>
      </c>
      <c r="T734" s="51">
        <f t="shared" si="829"/>
        <v>50401.8</v>
      </c>
      <c r="U734" s="18">
        <v>0</v>
      </c>
      <c r="V734" s="18">
        <v>18721.400000000001</v>
      </c>
      <c r="W734" s="18">
        <v>31680.400000000001</v>
      </c>
      <c r="X734" s="51">
        <f t="shared" si="842"/>
        <v>0</v>
      </c>
      <c r="Y734" s="18">
        <v>0</v>
      </c>
      <c r="Z734" s="18"/>
      <c r="AA734" s="18"/>
      <c r="AB734" s="13"/>
      <c r="AC734" s="79"/>
      <c r="AD734" s="79"/>
    </row>
    <row r="735" spans="1:30" s="56" customFormat="1" ht="63" x14ac:dyDescent="0.25">
      <c r="A735" s="43" t="s">
        <v>268</v>
      </c>
      <c r="B735" s="13" t="s">
        <v>237</v>
      </c>
      <c r="C735" s="40" t="s">
        <v>188</v>
      </c>
      <c r="D735" s="52">
        <f t="shared" si="838"/>
        <v>0</v>
      </c>
      <c r="E735" s="18"/>
      <c r="F735" s="18"/>
      <c r="G735" s="18"/>
      <c r="H735" s="52">
        <f t="shared" si="839"/>
        <v>1000</v>
      </c>
      <c r="I735" s="18"/>
      <c r="J735" s="18"/>
      <c r="K735" s="18">
        <v>1000</v>
      </c>
      <c r="L735" s="51">
        <f t="shared" si="848"/>
        <v>0</v>
      </c>
      <c r="M735" s="18"/>
      <c r="N735" s="18"/>
      <c r="O735" s="18"/>
      <c r="P735" s="51">
        <f t="shared" si="840"/>
        <v>0</v>
      </c>
      <c r="Q735" s="18">
        <v>0</v>
      </c>
      <c r="R735" s="18">
        <v>0</v>
      </c>
      <c r="S735" s="18">
        <v>0</v>
      </c>
      <c r="T735" s="51">
        <f t="shared" si="829"/>
        <v>0</v>
      </c>
      <c r="U735" s="18">
        <v>0</v>
      </c>
      <c r="V735" s="18">
        <v>0</v>
      </c>
      <c r="W735" s="18">
        <v>0</v>
      </c>
      <c r="X735" s="51">
        <f t="shared" si="842"/>
        <v>0</v>
      </c>
      <c r="Y735" s="18">
        <v>0</v>
      </c>
      <c r="Z735" s="18">
        <v>0</v>
      </c>
      <c r="AA735" s="18">
        <v>0</v>
      </c>
      <c r="AB735" s="13"/>
      <c r="AC735" s="79"/>
      <c r="AD735" s="79"/>
    </row>
    <row r="736" spans="1:30" s="56" customFormat="1" ht="31.5" x14ac:dyDescent="0.25">
      <c r="A736" s="43" t="s">
        <v>760</v>
      </c>
      <c r="B736" s="13" t="s">
        <v>238</v>
      </c>
      <c r="C736" s="40" t="s">
        <v>188</v>
      </c>
      <c r="D736" s="52">
        <f t="shared" si="838"/>
        <v>49203.4</v>
      </c>
      <c r="E736" s="18"/>
      <c r="F736" s="18"/>
      <c r="G736" s="18">
        <v>49203.4</v>
      </c>
      <c r="H736" s="52">
        <f t="shared" si="839"/>
        <v>0</v>
      </c>
      <c r="I736" s="18"/>
      <c r="J736" s="18"/>
      <c r="K736" s="18"/>
      <c r="L736" s="51">
        <f t="shared" si="848"/>
        <v>5004.5</v>
      </c>
      <c r="M736" s="18"/>
      <c r="N736" s="18"/>
      <c r="O736" s="18">
        <v>5004.5</v>
      </c>
      <c r="P736" s="51">
        <f t="shared" si="840"/>
        <v>0</v>
      </c>
      <c r="Q736" s="18">
        <v>0</v>
      </c>
      <c r="R736" s="18">
        <v>0</v>
      </c>
      <c r="S736" s="18">
        <v>0</v>
      </c>
      <c r="T736" s="51">
        <f t="shared" si="829"/>
        <v>0</v>
      </c>
      <c r="U736" s="18">
        <v>0</v>
      </c>
      <c r="V736" s="18">
        <v>0</v>
      </c>
      <c r="W736" s="18">
        <v>0</v>
      </c>
      <c r="X736" s="51">
        <f t="shared" si="842"/>
        <v>0</v>
      </c>
      <c r="Y736" s="18">
        <v>0</v>
      </c>
      <c r="Z736" s="18">
        <v>0</v>
      </c>
      <c r="AA736" s="18">
        <v>0</v>
      </c>
      <c r="AB736" s="13" t="s">
        <v>1007</v>
      </c>
      <c r="AC736" s="79"/>
      <c r="AD736" s="79"/>
    </row>
    <row r="737" spans="1:30" s="56" customFormat="1" ht="63" x14ac:dyDescent="0.25">
      <c r="A737" s="43" t="s">
        <v>761</v>
      </c>
      <c r="B737" s="13" t="s">
        <v>651</v>
      </c>
      <c r="C737" s="40" t="s">
        <v>188</v>
      </c>
      <c r="D737" s="52">
        <f t="shared" si="838"/>
        <v>61737.599999999999</v>
      </c>
      <c r="E737" s="18"/>
      <c r="F737" s="18"/>
      <c r="G737" s="18">
        <v>61737.599999999999</v>
      </c>
      <c r="H737" s="52">
        <f t="shared" si="839"/>
        <v>0</v>
      </c>
      <c r="I737" s="18"/>
      <c r="J737" s="18"/>
      <c r="K737" s="18"/>
      <c r="L737" s="51">
        <f t="shared" si="848"/>
        <v>0</v>
      </c>
      <c r="M737" s="18"/>
      <c r="N737" s="18"/>
      <c r="O737" s="18"/>
      <c r="P737" s="51">
        <f t="shared" si="840"/>
        <v>0</v>
      </c>
      <c r="Q737" s="18">
        <v>0</v>
      </c>
      <c r="R737" s="18">
        <v>0</v>
      </c>
      <c r="S737" s="18">
        <v>0</v>
      </c>
      <c r="T737" s="51">
        <f t="shared" si="829"/>
        <v>0</v>
      </c>
      <c r="U737" s="18">
        <v>0</v>
      </c>
      <c r="V737" s="18">
        <v>0</v>
      </c>
      <c r="W737" s="18">
        <v>0</v>
      </c>
      <c r="X737" s="51">
        <f t="shared" si="842"/>
        <v>0</v>
      </c>
      <c r="Y737" s="18">
        <v>0</v>
      </c>
      <c r="Z737" s="18">
        <v>0</v>
      </c>
      <c r="AA737" s="18">
        <v>0</v>
      </c>
      <c r="AB737" s="13"/>
      <c r="AC737" s="79"/>
      <c r="AD737" s="79"/>
    </row>
    <row r="738" spans="1:30" s="56" customFormat="1" ht="31.5" x14ac:dyDescent="0.25">
      <c r="A738" s="43" t="s">
        <v>762</v>
      </c>
      <c r="B738" s="13" t="s">
        <v>655</v>
      </c>
      <c r="C738" s="40" t="s">
        <v>188</v>
      </c>
      <c r="D738" s="52">
        <f>SUM(E738:G738)</f>
        <v>0</v>
      </c>
      <c r="E738" s="18"/>
      <c r="F738" s="18"/>
      <c r="G738" s="18"/>
      <c r="H738" s="52">
        <f t="shared" si="839"/>
        <v>0</v>
      </c>
      <c r="I738" s="18"/>
      <c r="J738" s="18"/>
      <c r="K738" s="18"/>
      <c r="L738" s="51">
        <f t="shared" si="848"/>
        <v>0</v>
      </c>
      <c r="M738" s="18"/>
      <c r="N738" s="18"/>
      <c r="O738" s="18"/>
      <c r="P738" s="51">
        <f t="shared" si="840"/>
        <v>0</v>
      </c>
      <c r="Q738" s="18">
        <v>0</v>
      </c>
      <c r="R738" s="18">
        <v>0</v>
      </c>
      <c r="S738" s="18">
        <v>0</v>
      </c>
      <c r="T738" s="51">
        <f t="shared" si="829"/>
        <v>0</v>
      </c>
      <c r="U738" s="18">
        <v>0</v>
      </c>
      <c r="V738" s="18">
        <v>0</v>
      </c>
      <c r="W738" s="18">
        <v>0</v>
      </c>
      <c r="X738" s="51">
        <f t="shared" si="842"/>
        <v>0</v>
      </c>
      <c r="Y738" s="18">
        <v>0</v>
      </c>
      <c r="Z738" s="18">
        <v>0</v>
      </c>
      <c r="AA738" s="18">
        <v>0</v>
      </c>
      <c r="AB738" s="13"/>
      <c r="AC738" s="79"/>
      <c r="AD738" s="79"/>
    </row>
    <row r="739" spans="1:30" s="56" customFormat="1" ht="31.5" x14ac:dyDescent="0.25">
      <c r="A739" s="43" t="s">
        <v>763</v>
      </c>
      <c r="B739" s="13" t="s">
        <v>541</v>
      </c>
      <c r="C739" s="40" t="s">
        <v>188</v>
      </c>
      <c r="D739" s="52">
        <f>SUM(E739:G739)</f>
        <v>0</v>
      </c>
      <c r="E739" s="18"/>
      <c r="F739" s="18"/>
      <c r="G739" s="18"/>
      <c r="H739" s="52">
        <f t="shared" si="839"/>
        <v>0</v>
      </c>
      <c r="I739" s="18"/>
      <c r="J739" s="18"/>
      <c r="K739" s="18"/>
      <c r="L739" s="51">
        <f t="shared" si="848"/>
        <v>5831.7</v>
      </c>
      <c r="M739" s="18"/>
      <c r="N739" s="18"/>
      <c r="O739" s="18">
        <v>5831.7</v>
      </c>
      <c r="P739" s="51">
        <f t="shared" si="840"/>
        <v>0</v>
      </c>
      <c r="Q739" s="18">
        <v>0</v>
      </c>
      <c r="R739" s="18">
        <v>0</v>
      </c>
      <c r="S739" s="18">
        <v>0</v>
      </c>
      <c r="T739" s="51">
        <f t="shared" si="829"/>
        <v>0</v>
      </c>
      <c r="U739" s="18">
        <v>0</v>
      </c>
      <c r="V739" s="18">
        <v>0</v>
      </c>
      <c r="W739" s="18">
        <v>0</v>
      </c>
      <c r="X739" s="51">
        <f t="shared" si="842"/>
        <v>0</v>
      </c>
      <c r="Y739" s="18">
        <v>0</v>
      </c>
      <c r="Z739" s="18">
        <v>0</v>
      </c>
      <c r="AA739" s="18">
        <v>0</v>
      </c>
      <c r="AB739" s="13"/>
      <c r="AC739" s="79"/>
      <c r="AD739" s="79"/>
    </row>
    <row r="740" spans="1:30" s="56" customFormat="1" ht="63" x14ac:dyDescent="0.25">
      <c r="A740" s="43" t="s">
        <v>764</v>
      </c>
      <c r="B740" s="13" t="s">
        <v>542</v>
      </c>
      <c r="C740" s="40" t="s">
        <v>116</v>
      </c>
      <c r="D740" s="52">
        <f>SUM(E740:G740)</f>
        <v>5582.5</v>
      </c>
      <c r="E740" s="18"/>
      <c r="F740" s="18"/>
      <c r="G740" s="18">
        <v>5582.5</v>
      </c>
      <c r="H740" s="52">
        <f t="shared" si="839"/>
        <v>0</v>
      </c>
      <c r="I740" s="18"/>
      <c r="J740" s="18"/>
      <c r="K740" s="18"/>
      <c r="L740" s="51">
        <f t="shared" si="848"/>
        <v>0</v>
      </c>
      <c r="M740" s="18"/>
      <c r="N740" s="18"/>
      <c r="O740" s="18"/>
      <c r="P740" s="51">
        <f t="shared" si="840"/>
        <v>0</v>
      </c>
      <c r="Q740" s="18">
        <v>0</v>
      </c>
      <c r="R740" s="18">
        <v>0</v>
      </c>
      <c r="S740" s="18">
        <v>0</v>
      </c>
      <c r="T740" s="51"/>
      <c r="U740" s="18"/>
      <c r="V740" s="18"/>
      <c r="W740" s="18"/>
      <c r="X740" s="51"/>
      <c r="Y740" s="18"/>
      <c r="Z740" s="18"/>
      <c r="AA740" s="18"/>
      <c r="AB740" s="13"/>
      <c r="AC740" s="79"/>
      <c r="AD740" s="79"/>
    </row>
    <row r="741" spans="1:30" s="56" customFormat="1" x14ac:dyDescent="0.25">
      <c r="A741" s="43" t="s">
        <v>765</v>
      </c>
      <c r="B741" s="13" t="s">
        <v>242</v>
      </c>
      <c r="C741" s="40"/>
      <c r="D741" s="52">
        <f>SUM(E741:G741)</f>
        <v>0</v>
      </c>
      <c r="E741" s="18"/>
      <c r="F741" s="18"/>
      <c r="G741" s="18"/>
      <c r="H741" s="52">
        <f>I741+J741+K741</f>
        <v>0</v>
      </c>
      <c r="I741" s="18"/>
      <c r="J741" s="18"/>
      <c r="K741" s="18"/>
      <c r="L741" s="51"/>
      <c r="M741" s="18"/>
      <c r="N741" s="18"/>
      <c r="O741" s="18"/>
      <c r="P741" s="51">
        <f t="shared" si="840"/>
        <v>0</v>
      </c>
      <c r="Q741" s="18">
        <v>0</v>
      </c>
      <c r="R741" s="18">
        <v>0</v>
      </c>
      <c r="S741" s="18">
        <v>0</v>
      </c>
      <c r="T741" s="51"/>
      <c r="U741" s="18"/>
      <c r="V741" s="18"/>
      <c r="W741" s="18"/>
      <c r="X741" s="51"/>
      <c r="Y741" s="18"/>
      <c r="Z741" s="18"/>
      <c r="AA741" s="18"/>
      <c r="AB741" s="13"/>
      <c r="AC741" s="79"/>
      <c r="AD741" s="79"/>
    </row>
    <row r="742" spans="1:30" s="56" customFormat="1" ht="31.5" x14ac:dyDescent="0.25">
      <c r="A742" s="43" t="s">
        <v>766</v>
      </c>
      <c r="B742" s="13" t="s">
        <v>915</v>
      </c>
      <c r="C742" s="40" t="s">
        <v>188</v>
      </c>
      <c r="D742" s="52">
        <f>SUM(E742:G742)</f>
        <v>26065</v>
      </c>
      <c r="E742" s="18"/>
      <c r="F742" s="18"/>
      <c r="G742" s="18">
        <v>26065</v>
      </c>
      <c r="H742" s="52">
        <f t="shared" si="839"/>
        <v>0</v>
      </c>
      <c r="I742" s="18"/>
      <c r="J742" s="18"/>
      <c r="K742" s="18"/>
      <c r="L742" s="51">
        <f t="shared" si="848"/>
        <v>0</v>
      </c>
      <c r="M742" s="18"/>
      <c r="N742" s="18"/>
      <c r="O742" s="18"/>
      <c r="P742" s="51">
        <f t="shared" si="840"/>
        <v>0</v>
      </c>
      <c r="Q742" s="18">
        <v>0</v>
      </c>
      <c r="R742" s="18">
        <v>0</v>
      </c>
      <c r="S742" s="18">
        <v>0</v>
      </c>
      <c r="T742" s="51">
        <f t="shared" si="829"/>
        <v>0</v>
      </c>
      <c r="U742" s="18">
        <v>0</v>
      </c>
      <c r="V742" s="18">
        <v>0</v>
      </c>
      <c r="W742" s="18">
        <v>0</v>
      </c>
      <c r="X742" s="51">
        <f t="shared" ref="X742:X749" si="849">SUM(Y742:AA742)</f>
        <v>0</v>
      </c>
      <c r="Y742" s="18">
        <v>0</v>
      </c>
      <c r="Z742" s="18">
        <v>0</v>
      </c>
      <c r="AA742" s="18">
        <v>0</v>
      </c>
      <c r="AB742" s="13"/>
      <c r="AC742" s="79"/>
      <c r="AD742" s="79"/>
    </row>
    <row r="743" spans="1:30" s="56" customFormat="1" ht="78.75" x14ac:dyDescent="0.25">
      <c r="A743" s="43" t="s">
        <v>780</v>
      </c>
      <c r="B743" s="13" t="s">
        <v>916</v>
      </c>
      <c r="C743" s="40" t="s">
        <v>188</v>
      </c>
      <c r="D743" s="52">
        <f t="shared" ref="D743:D745" si="850">SUM(E743:G743)</f>
        <v>0</v>
      </c>
      <c r="E743" s="18"/>
      <c r="F743" s="18"/>
      <c r="G743" s="18"/>
      <c r="H743" s="52">
        <f t="shared" si="839"/>
        <v>0</v>
      </c>
      <c r="I743" s="18"/>
      <c r="J743" s="18"/>
      <c r="K743" s="18"/>
      <c r="L743" s="51">
        <f t="shared" si="848"/>
        <v>0</v>
      </c>
      <c r="M743" s="18"/>
      <c r="N743" s="18"/>
      <c r="O743" s="18"/>
      <c r="P743" s="51">
        <f t="shared" si="840"/>
        <v>0</v>
      </c>
      <c r="Q743" s="18">
        <v>0</v>
      </c>
      <c r="R743" s="18">
        <v>0</v>
      </c>
      <c r="S743" s="18">
        <v>0</v>
      </c>
      <c r="T743" s="51">
        <f t="shared" si="829"/>
        <v>0</v>
      </c>
      <c r="U743" s="18">
        <v>0</v>
      </c>
      <c r="V743" s="18">
        <v>0</v>
      </c>
      <c r="W743" s="18">
        <v>0</v>
      </c>
      <c r="X743" s="51">
        <f t="shared" si="849"/>
        <v>0</v>
      </c>
      <c r="Y743" s="18">
        <v>0</v>
      </c>
      <c r="Z743" s="18">
        <v>0</v>
      </c>
      <c r="AA743" s="18">
        <v>0</v>
      </c>
      <c r="AB743" s="13"/>
      <c r="AC743" s="79"/>
      <c r="AD743" s="79"/>
    </row>
    <row r="744" spans="1:30" s="56" customFormat="1" ht="31.5" x14ac:dyDescent="0.25">
      <c r="A744" s="43" t="s">
        <v>782</v>
      </c>
      <c r="B744" s="13" t="s">
        <v>917</v>
      </c>
      <c r="C744" s="40" t="s">
        <v>188</v>
      </c>
      <c r="D744" s="52">
        <f t="shared" si="850"/>
        <v>4697.3999999999996</v>
      </c>
      <c r="E744" s="18"/>
      <c r="F744" s="18"/>
      <c r="G744" s="18">
        <v>4697.3999999999996</v>
      </c>
      <c r="H744" s="52">
        <f t="shared" si="839"/>
        <v>0</v>
      </c>
      <c r="I744" s="18"/>
      <c r="J744" s="18"/>
      <c r="K744" s="18"/>
      <c r="L744" s="51">
        <f t="shared" si="848"/>
        <v>0</v>
      </c>
      <c r="M744" s="18"/>
      <c r="N744" s="18"/>
      <c r="O744" s="18"/>
      <c r="P744" s="51">
        <f t="shared" si="840"/>
        <v>0</v>
      </c>
      <c r="Q744" s="18">
        <v>0</v>
      </c>
      <c r="R744" s="18">
        <v>0</v>
      </c>
      <c r="S744" s="18">
        <v>0</v>
      </c>
      <c r="T744" s="51">
        <f t="shared" si="829"/>
        <v>0</v>
      </c>
      <c r="U744" s="18">
        <v>0</v>
      </c>
      <c r="V744" s="18">
        <v>0</v>
      </c>
      <c r="W744" s="18">
        <v>0</v>
      </c>
      <c r="X744" s="51">
        <f t="shared" si="849"/>
        <v>0</v>
      </c>
      <c r="Y744" s="18">
        <v>0</v>
      </c>
      <c r="Z744" s="18">
        <v>0</v>
      </c>
      <c r="AA744" s="18">
        <v>0</v>
      </c>
      <c r="AB744" s="13"/>
      <c r="AC744" s="79"/>
      <c r="AD744" s="79"/>
    </row>
    <row r="745" spans="1:30" s="56" customFormat="1" ht="47.25" x14ac:dyDescent="0.25">
      <c r="A745" s="43" t="s">
        <v>784</v>
      </c>
      <c r="B745" s="13" t="s">
        <v>918</v>
      </c>
      <c r="C745" s="40" t="s">
        <v>116</v>
      </c>
      <c r="D745" s="52">
        <f t="shared" si="850"/>
        <v>0</v>
      </c>
      <c r="E745" s="18"/>
      <c r="F745" s="18"/>
      <c r="G745" s="18"/>
      <c r="H745" s="52">
        <f t="shared" si="839"/>
        <v>0</v>
      </c>
      <c r="I745" s="18"/>
      <c r="J745" s="18"/>
      <c r="K745" s="18"/>
      <c r="L745" s="51">
        <f t="shared" si="848"/>
        <v>0</v>
      </c>
      <c r="M745" s="18"/>
      <c r="N745" s="18"/>
      <c r="O745" s="18"/>
      <c r="P745" s="51">
        <f t="shared" si="840"/>
        <v>0</v>
      </c>
      <c r="Q745" s="18">
        <v>0</v>
      </c>
      <c r="R745" s="18">
        <v>0</v>
      </c>
      <c r="S745" s="18">
        <v>0</v>
      </c>
      <c r="T745" s="51">
        <f t="shared" si="829"/>
        <v>0</v>
      </c>
      <c r="U745" s="18">
        <v>0</v>
      </c>
      <c r="V745" s="18">
        <v>0</v>
      </c>
      <c r="W745" s="18">
        <v>0</v>
      </c>
      <c r="X745" s="51">
        <f t="shared" si="849"/>
        <v>0</v>
      </c>
      <c r="Y745" s="18">
        <v>0</v>
      </c>
      <c r="Z745" s="18">
        <v>0</v>
      </c>
      <c r="AA745" s="18">
        <v>0</v>
      </c>
      <c r="AB745" s="13"/>
      <c r="AC745" s="79"/>
      <c r="AD745" s="79"/>
    </row>
    <row r="746" spans="1:30" s="56" customFormat="1" ht="31.5" x14ac:dyDescent="0.25">
      <c r="A746" s="43" t="s">
        <v>785</v>
      </c>
      <c r="B746" s="13" t="s">
        <v>239</v>
      </c>
      <c r="C746" s="40" t="s">
        <v>188</v>
      </c>
      <c r="D746" s="52">
        <f>SUM(E746:G746)</f>
        <v>0</v>
      </c>
      <c r="E746" s="18"/>
      <c r="F746" s="18"/>
      <c r="G746" s="18"/>
      <c r="H746" s="52">
        <f t="shared" si="839"/>
        <v>0</v>
      </c>
      <c r="I746" s="18"/>
      <c r="J746" s="18"/>
      <c r="K746" s="18"/>
      <c r="L746" s="51">
        <f t="shared" si="848"/>
        <v>0</v>
      </c>
      <c r="M746" s="18"/>
      <c r="N746" s="18"/>
      <c r="O746" s="18"/>
      <c r="P746" s="51">
        <f t="shared" si="840"/>
        <v>0</v>
      </c>
      <c r="Q746" s="18">
        <v>0</v>
      </c>
      <c r="R746" s="18">
        <v>0</v>
      </c>
      <c r="S746" s="18">
        <v>0</v>
      </c>
      <c r="T746" s="51">
        <f t="shared" si="829"/>
        <v>0</v>
      </c>
      <c r="U746" s="18">
        <v>0</v>
      </c>
      <c r="V746" s="18">
        <v>0</v>
      </c>
      <c r="W746" s="18">
        <v>0</v>
      </c>
      <c r="X746" s="51">
        <f t="shared" si="849"/>
        <v>0</v>
      </c>
      <c r="Y746" s="18">
        <v>0</v>
      </c>
      <c r="Z746" s="18">
        <v>0</v>
      </c>
      <c r="AA746" s="18">
        <v>0</v>
      </c>
      <c r="AB746" s="13"/>
      <c r="AC746" s="79"/>
      <c r="AD746" s="79"/>
    </row>
    <row r="747" spans="1:30" s="56" customFormat="1" ht="63" x14ac:dyDescent="0.25">
      <c r="A747" s="43" t="s">
        <v>786</v>
      </c>
      <c r="B747" s="13" t="s">
        <v>919</v>
      </c>
      <c r="C747" s="40" t="s">
        <v>188</v>
      </c>
      <c r="D747" s="52">
        <f t="shared" si="838"/>
        <v>0</v>
      </c>
      <c r="E747" s="18"/>
      <c r="F747" s="18"/>
      <c r="G747" s="18"/>
      <c r="H747" s="52">
        <f t="shared" si="839"/>
        <v>0</v>
      </c>
      <c r="I747" s="18"/>
      <c r="J747" s="18"/>
      <c r="K747" s="18"/>
      <c r="L747" s="51">
        <f t="shared" si="848"/>
        <v>0</v>
      </c>
      <c r="M747" s="18"/>
      <c r="N747" s="18"/>
      <c r="O747" s="18"/>
      <c r="P747" s="51">
        <f t="shared" si="840"/>
        <v>0</v>
      </c>
      <c r="Q747" s="18">
        <v>0</v>
      </c>
      <c r="R747" s="18">
        <v>0</v>
      </c>
      <c r="S747" s="18">
        <v>0</v>
      </c>
      <c r="T747" s="51">
        <f t="shared" si="829"/>
        <v>0</v>
      </c>
      <c r="U747" s="18">
        <v>0</v>
      </c>
      <c r="V747" s="18">
        <v>0</v>
      </c>
      <c r="W747" s="18">
        <v>0</v>
      </c>
      <c r="X747" s="51">
        <f t="shared" si="849"/>
        <v>0</v>
      </c>
      <c r="Y747" s="18">
        <v>0</v>
      </c>
      <c r="Z747" s="18">
        <v>0</v>
      </c>
      <c r="AA747" s="18">
        <v>0</v>
      </c>
      <c r="AB747" s="13"/>
      <c r="AC747" s="79"/>
      <c r="AD747" s="79"/>
    </row>
    <row r="748" spans="1:30" s="56" customFormat="1" ht="47.25" x14ac:dyDescent="0.25">
      <c r="A748" s="43" t="s">
        <v>787</v>
      </c>
      <c r="B748" s="13" t="s">
        <v>920</v>
      </c>
      <c r="C748" s="40" t="s">
        <v>188</v>
      </c>
      <c r="D748" s="52">
        <f t="shared" si="838"/>
        <v>0</v>
      </c>
      <c r="E748" s="18"/>
      <c r="F748" s="18"/>
      <c r="G748" s="18"/>
      <c r="H748" s="52">
        <f t="shared" si="839"/>
        <v>0</v>
      </c>
      <c r="I748" s="18"/>
      <c r="J748" s="18"/>
      <c r="K748" s="18"/>
      <c r="L748" s="51">
        <f t="shared" si="848"/>
        <v>11423.2</v>
      </c>
      <c r="M748" s="18"/>
      <c r="N748" s="18"/>
      <c r="O748" s="18">
        <v>11423.2</v>
      </c>
      <c r="P748" s="51">
        <f t="shared" si="840"/>
        <v>0</v>
      </c>
      <c r="Q748" s="18">
        <v>0</v>
      </c>
      <c r="R748" s="18">
        <v>0</v>
      </c>
      <c r="S748" s="18">
        <v>0</v>
      </c>
      <c r="T748" s="51">
        <f t="shared" ref="T748:T811" si="851">SUM(U748:W748)</f>
        <v>0</v>
      </c>
      <c r="U748" s="18">
        <v>0</v>
      </c>
      <c r="V748" s="18">
        <v>0</v>
      </c>
      <c r="W748" s="18">
        <v>0</v>
      </c>
      <c r="X748" s="51">
        <f t="shared" si="849"/>
        <v>0</v>
      </c>
      <c r="Y748" s="18">
        <v>0</v>
      </c>
      <c r="Z748" s="18">
        <v>0</v>
      </c>
      <c r="AA748" s="18">
        <v>0</v>
      </c>
      <c r="AB748" s="13"/>
      <c r="AC748" s="79"/>
      <c r="AD748" s="79"/>
    </row>
    <row r="749" spans="1:30" s="56" customFormat="1" ht="63" x14ac:dyDescent="0.25">
      <c r="A749" s="43" t="s">
        <v>788</v>
      </c>
      <c r="B749" s="13" t="s">
        <v>479</v>
      </c>
      <c r="C749" s="40" t="s">
        <v>188</v>
      </c>
      <c r="D749" s="52">
        <f t="shared" si="838"/>
        <v>0</v>
      </c>
      <c r="E749" s="18"/>
      <c r="F749" s="18"/>
      <c r="G749" s="18"/>
      <c r="H749" s="52">
        <f t="shared" si="839"/>
        <v>0</v>
      </c>
      <c r="I749" s="18"/>
      <c r="J749" s="18"/>
      <c r="K749" s="18"/>
      <c r="L749" s="51">
        <f t="shared" si="848"/>
        <v>0</v>
      </c>
      <c r="M749" s="18"/>
      <c r="N749" s="18"/>
      <c r="O749" s="18"/>
      <c r="P749" s="51">
        <f t="shared" si="840"/>
        <v>0</v>
      </c>
      <c r="Q749" s="18">
        <v>0</v>
      </c>
      <c r="R749" s="18">
        <v>0</v>
      </c>
      <c r="S749" s="18">
        <v>0</v>
      </c>
      <c r="T749" s="51">
        <f t="shared" si="851"/>
        <v>0</v>
      </c>
      <c r="U749" s="18">
        <v>0</v>
      </c>
      <c r="V749" s="18">
        <v>0</v>
      </c>
      <c r="W749" s="18">
        <v>0</v>
      </c>
      <c r="X749" s="51">
        <f t="shared" si="849"/>
        <v>0</v>
      </c>
      <c r="Y749" s="18">
        <v>0</v>
      </c>
      <c r="Z749" s="18">
        <v>0</v>
      </c>
      <c r="AA749" s="18">
        <v>0</v>
      </c>
      <c r="AB749" s="13"/>
      <c r="AC749" s="79"/>
      <c r="AD749" s="79"/>
    </row>
    <row r="750" spans="1:30" s="56" customFormat="1" ht="47.25" x14ac:dyDescent="0.25">
      <c r="A750" s="43" t="s">
        <v>793</v>
      </c>
      <c r="B750" s="13" t="s">
        <v>241</v>
      </c>
      <c r="C750" s="40" t="s">
        <v>188</v>
      </c>
      <c r="D750" s="52">
        <f>SUM(E750:G750)</f>
        <v>0</v>
      </c>
      <c r="E750" s="18"/>
      <c r="F750" s="18"/>
      <c r="G750" s="18"/>
      <c r="H750" s="52">
        <f>SUM(I750:K750)</f>
        <v>0</v>
      </c>
      <c r="I750" s="18"/>
      <c r="J750" s="18"/>
      <c r="K750" s="18"/>
      <c r="L750" s="51">
        <f>SUM(M750:O750)</f>
        <v>0</v>
      </c>
      <c r="M750" s="18"/>
      <c r="N750" s="18"/>
      <c r="O750" s="18"/>
      <c r="P750" s="51">
        <f>SUM(Q750:S750)</f>
        <v>0</v>
      </c>
      <c r="Q750" s="18">
        <v>0</v>
      </c>
      <c r="R750" s="18">
        <v>0</v>
      </c>
      <c r="S750" s="18">
        <v>0</v>
      </c>
      <c r="T750" s="51">
        <f>SUM(U750:W750)</f>
        <v>0</v>
      </c>
      <c r="U750" s="18">
        <v>0</v>
      </c>
      <c r="V750" s="18">
        <v>0</v>
      </c>
      <c r="W750" s="18">
        <v>0</v>
      </c>
      <c r="X750" s="51">
        <f>SUM(Y750:AA750)</f>
        <v>0</v>
      </c>
      <c r="Y750" s="18">
        <v>0</v>
      </c>
      <c r="Z750" s="18">
        <v>0</v>
      </c>
      <c r="AA750" s="18">
        <v>0</v>
      </c>
      <c r="AB750" s="13"/>
      <c r="AC750" s="79"/>
      <c r="AD750" s="79"/>
    </row>
    <row r="751" spans="1:30" s="56" customFormat="1" ht="78.75" x14ac:dyDescent="0.25">
      <c r="A751" s="43" t="s">
        <v>794</v>
      </c>
      <c r="B751" s="13" t="s">
        <v>921</v>
      </c>
      <c r="C751" s="40" t="s">
        <v>188</v>
      </c>
      <c r="D751" s="52">
        <f>SUM(E751:G751)</f>
        <v>1042.5999999999999</v>
      </c>
      <c r="E751" s="18"/>
      <c r="F751" s="18"/>
      <c r="G751" s="18">
        <v>1042.5999999999999</v>
      </c>
      <c r="H751" s="52">
        <f>SUM(I751:K751)</f>
        <v>0</v>
      </c>
      <c r="I751" s="18"/>
      <c r="J751" s="18"/>
      <c r="K751" s="18"/>
      <c r="L751" s="51">
        <f>SUM(M751:O751)</f>
        <v>0</v>
      </c>
      <c r="M751" s="18"/>
      <c r="N751" s="18"/>
      <c r="O751" s="18"/>
      <c r="P751" s="51">
        <f>SUM(Q751:S751)</f>
        <v>0</v>
      </c>
      <c r="Q751" s="18">
        <v>0</v>
      </c>
      <c r="R751" s="18">
        <v>0</v>
      </c>
      <c r="S751" s="18">
        <v>0</v>
      </c>
      <c r="T751" s="51">
        <f>SUM(U751:W751)</f>
        <v>0</v>
      </c>
      <c r="U751" s="18">
        <v>0</v>
      </c>
      <c r="V751" s="18">
        <v>0</v>
      </c>
      <c r="W751" s="18">
        <v>0</v>
      </c>
      <c r="X751" s="51">
        <f>SUM(Y751:AA751)</f>
        <v>0</v>
      </c>
      <c r="Y751" s="18">
        <v>0</v>
      </c>
      <c r="Z751" s="18">
        <v>0</v>
      </c>
      <c r="AA751" s="18">
        <v>0</v>
      </c>
      <c r="AB751" s="13"/>
      <c r="AC751" s="79"/>
      <c r="AD751" s="79"/>
    </row>
    <row r="752" spans="1:30" s="56" customFormat="1" ht="47.25" x14ac:dyDescent="0.25">
      <c r="A752" s="43" t="s">
        <v>795</v>
      </c>
      <c r="B752" s="13" t="s">
        <v>543</v>
      </c>
      <c r="C752" s="40" t="s">
        <v>188</v>
      </c>
      <c r="D752" s="52">
        <f>SUM(E752:G752)</f>
        <v>0</v>
      </c>
      <c r="E752" s="18"/>
      <c r="F752" s="18"/>
      <c r="G752" s="18"/>
      <c r="H752" s="52">
        <f>SUM(I752:K752)</f>
        <v>0</v>
      </c>
      <c r="I752" s="18"/>
      <c r="J752" s="18"/>
      <c r="K752" s="18"/>
      <c r="L752" s="51">
        <f>SUM(M752:O752)</f>
        <v>0</v>
      </c>
      <c r="M752" s="18"/>
      <c r="N752" s="18"/>
      <c r="O752" s="18"/>
      <c r="P752" s="51">
        <f>SUM(Q752:S752)</f>
        <v>0</v>
      </c>
      <c r="Q752" s="18">
        <v>0</v>
      </c>
      <c r="R752" s="18">
        <v>0</v>
      </c>
      <c r="S752" s="18">
        <v>0</v>
      </c>
      <c r="T752" s="51">
        <f>SUM(U752:W752)</f>
        <v>0</v>
      </c>
      <c r="U752" s="18">
        <v>0</v>
      </c>
      <c r="V752" s="18">
        <v>0</v>
      </c>
      <c r="W752" s="18">
        <v>0</v>
      </c>
      <c r="X752" s="51">
        <f>SUM(Y752:AA752)</f>
        <v>0</v>
      </c>
      <c r="Y752" s="18">
        <v>0</v>
      </c>
      <c r="Z752" s="18">
        <v>0</v>
      </c>
      <c r="AA752" s="18">
        <v>0</v>
      </c>
      <c r="AB752" s="13"/>
      <c r="AC752" s="79"/>
      <c r="AD752" s="79"/>
    </row>
    <row r="753" spans="1:30" s="56" customFormat="1" ht="31.5" x14ac:dyDescent="0.25">
      <c r="A753" s="43" t="s">
        <v>796</v>
      </c>
      <c r="B753" s="13" t="s">
        <v>544</v>
      </c>
      <c r="C753" s="40" t="s">
        <v>188</v>
      </c>
      <c r="D753" s="52">
        <f>SUM(E753:G753)</f>
        <v>0</v>
      </c>
      <c r="E753" s="18"/>
      <c r="F753" s="18"/>
      <c r="G753" s="18"/>
      <c r="H753" s="52">
        <f>SUM(I753:K753)</f>
        <v>0</v>
      </c>
      <c r="I753" s="18"/>
      <c r="J753" s="18"/>
      <c r="K753" s="18"/>
      <c r="L753" s="51">
        <f>SUM(M753:O753)</f>
        <v>0</v>
      </c>
      <c r="M753" s="18"/>
      <c r="N753" s="18"/>
      <c r="O753" s="18"/>
      <c r="P753" s="51">
        <f>SUM(Q753:S753)</f>
        <v>0</v>
      </c>
      <c r="Q753" s="18">
        <v>0</v>
      </c>
      <c r="R753" s="18">
        <v>0</v>
      </c>
      <c r="S753" s="18">
        <v>0</v>
      </c>
      <c r="T753" s="51">
        <f>SUM(U753:W753)</f>
        <v>0</v>
      </c>
      <c r="U753" s="18">
        <v>0</v>
      </c>
      <c r="V753" s="18">
        <v>0</v>
      </c>
      <c r="W753" s="18">
        <v>0</v>
      </c>
      <c r="X753" s="51">
        <f>SUM(Y753:AA753)</f>
        <v>0</v>
      </c>
      <c r="Y753" s="18">
        <v>0</v>
      </c>
      <c r="Z753" s="18">
        <v>0</v>
      </c>
      <c r="AA753" s="18">
        <v>0</v>
      </c>
      <c r="AB753" s="13"/>
      <c r="AC753" s="79"/>
      <c r="AD753" s="79"/>
    </row>
    <row r="754" spans="1:30" s="56" customFormat="1" ht="31.5" x14ac:dyDescent="0.25">
      <c r="A754" s="43" t="s">
        <v>797</v>
      </c>
      <c r="B754" s="13" t="s">
        <v>240</v>
      </c>
      <c r="C754" s="40" t="s">
        <v>188</v>
      </c>
      <c r="D754" s="52">
        <f t="shared" si="838"/>
        <v>0</v>
      </c>
      <c r="E754" s="18"/>
      <c r="F754" s="18"/>
      <c r="G754" s="18"/>
      <c r="H754" s="52">
        <f t="shared" si="839"/>
        <v>0</v>
      </c>
      <c r="I754" s="18"/>
      <c r="J754" s="18"/>
      <c r="K754" s="18"/>
      <c r="L754" s="51">
        <f t="shared" ref="L754:L808" si="852">SUM(M754:O754)</f>
        <v>0</v>
      </c>
      <c r="M754" s="18"/>
      <c r="N754" s="18"/>
      <c r="O754" s="18"/>
      <c r="P754" s="51">
        <f t="shared" ref="P754:P780" si="853">SUM(Q754:S754)</f>
        <v>0</v>
      </c>
      <c r="Q754" s="18">
        <v>0</v>
      </c>
      <c r="R754" s="18">
        <v>0</v>
      </c>
      <c r="S754" s="18">
        <v>0</v>
      </c>
      <c r="T754" s="51">
        <f t="shared" si="851"/>
        <v>0</v>
      </c>
      <c r="U754" s="18">
        <v>0</v>
      </c>
      <c r="V754" s="18">
        <v>0</v>
      </c>
      <c r="W754" s="18">
        <v>0</v>
      </c>
      <c r="X754" s="51">
        <f t="shared" ref="X754:X757" si="854">SUM(Y754:AA754)</f>
        <v>0</v>
      </c>
      <c r="Y754" s="18">
        <v>0</v>
      </c>
      <c r="Z754" s="18">
        <v>0</v>
      </c>
      <c r="AA754" s="18">
        <v>0</v>
      </c>
      <c r="AB754" s="13"/>
      <c r="AC754" s="79"/>
      <c r="AD754" s="79"/>
    </row>
    <row r="755" spans="1:30" s="56" customFormat="1" ht="31.5" x14ac:dyDescent="0.25">
      <c r="A755" s="43" t="s">
        <v>802</v>
      </c>
      <c r="B755" s="13" t="s">
        <v>545</v>
      </c>
      <c r="C755" s="40" t="s">
        <v>188</v>
      </c>
      <c r="D755" s="52">
        <f t="shared" si="838"/>
        <v>0</v>
      </c>
      <c r="E755" s="18"/>
      <c r="F755" s="18"/>
      <c r="G755" s="18"/>
      <c r="H755" s="52">
        <f t="shared" si="839"/>
        <v>0</v>
      </c>
      <c r="I755" s="18"/>
      <c r="J755" s="18"/>
      <c r="K755" s="18"/>
      <c r="L755" s="51">
        <f t="shared" si="852"/>
        <v>0</v>
      </c>
      <c r="M755" s="18"/>
      <c r="N755" s="18"/>
      <c r="O755" s="18"/>
      <c r="P755" s="51">
        <f t="shared" si="853"/>
        <v>0</v>
      </c>
      <c r="Q755" s="18">
        <v>0</v>
      </c>
      <c r="R755" s="18">
        <v>0</v>
      </c>
      <c r="S755" s="18">
        <v>0</v>
      </c>
      <c r="T755" s="51">
        <f t="shared" si="851"/>
        <v>0</v>
      </c>
      <c r="U755" s="18">
        <v>0</v>
      </c>
      <c r="V755" s="18">
        <v>0</v>
      </c>
      <c r="W755" s="18">
        <v>0</v>
      </c>
      <c r="X755" s="51">
        <f t="shared" si="854"/>
        <v>0</v>
      </c>
      <c r="Y755" s="18">
        <v>0</v>
      </c>
      <c r="Z755" s="18">
        <v>0</v>
      </c>
      <c r="AA755" s="18">
        <v>0</v>
      </c>
      <c r="AB755" s="13"/>
      <c r="AC755" s="79"/>
      <c r="AD755" s="79"/>
    </row>
    <row r="756" spans="1:30" s="56" customFormat="1" ht="78.75" x14ac:dyDescent="0.25">
      <c r="A756" s="43" t="s">
        <v>803</v>
      </c>
      <c r="B756" s="13" t="s">
        <v>546</v>
      </c>
      <c r="C756" s="40" t="s">
        <v>188</v>
      </c>
      <c r="D756" s="52">
        <f t="shared" si="838"/>
        <v>0</v>
      </c>
      <c r="E756" s="18"/>
      <c r="F756" s="18"/>
      <c r="G756" s="18"/>
      <c r="H756" s="52">
        <f t="shared" si="839"/>
        <v>0</v>
      </c>
      <c r="I756" s="18"/>
      <c r="J756" s="18"/>
      <c r="K756" s="18"/>
      <c r="L756" s="51">
        <f t="shared" si="852"/>
        <v>0</v>
      </c>
      <c r="M756" s="18"/>
      <c r="N756" s="18"/>
      <c r="O756" s="18"/>
      <c r="P756" s="51">
        <f t="shared" si="853"/>
        <v>0</v>
      </c>
      <c r="Q756" s="18">
        <v>0</v>
      </c>
      <c r="R756" s="18">
        <v>0</v>
      </c>
      <c r="S756" s="18">
        <v>0</v>
      </c>
      <c r="T756" s="51">
        <f t="shared" si="851"/>
        <v>0</v>
      </c>
      <c r="U756" s="18">
        <v>0</v>
      </c>
      <c r="V756" s="18">
        <v>0</v>
      </c>
      <c r="W756" s="18">
        <v>0</v>
      </c>
      <c r="X756" s="51">
        <f t="shared" si="854"/>
        <v>0</v>
      </c>
      <c r="Y756" s="18">
        <v>0</v>
      </c>
      <c r="Z756" s="18">
        <v>0</v>
      </c>
      <c r="AA756" s="18">
        <v>0</v>
      </c>
      <c r="AB756" s="13"/>
      <c r="AC756" s="79"/>
      <c r="AD756" s="79"/>
    </row>
    <row r="757" spans="1:30" s="56" customFormat="1" ht="31.5" x14ac:dyDescent="0.25">
      <c r="A757" s="43" t="s">
        <v>804</v>
      </c>
      <c r="B757" s="13" t="s">
        <v>243</v>
      </c>
      <c r="C757" s="40" t="s">
        <v>188</v>
      </c>
      <c r="D757" s="52">
        <f t="shared" si="838"/>
        <v>0</v>
      </c>
      <c r="E757" s="18"/>
      <c r="F757" s="18"/>
      <c r="G757" s="18"/>
      <c r="H757" s="52">
        <f t="shared" si="839"/>
        <v>0</v>
      </c>
      <c r="I757" s="18"/>
      <c r="J757" s="18"/>
      <c r="K757" s="18"/>
      <c r="L757" s="51">
        <f>SUM(M757:O757)</f>
        <v>0</v>
      </c>
      <c r="M757" s="18"/>
      <c r="N757" s="18"/>
      <c r="O757" s="18"/>
      <c r="P757" s="51">
        <f t="shared" si="853"/>
        <v>0</v>
      </c>
      <c r="Q757" s="18">
        <v>0</v>
      </c>
      <c r="R757" s="18">
        <v>0</v>
      </c>
      <c r="S757" s="18">
        <v>0</v>
      </c>
      <c r="T757" s="51">
        <f t="shared" si="851"/>
        <v>0</v>
      </c>
      <c r="U757" s="18">
        <v>0</v>
      </c>
      <c r="V757" s="18">
        <v>0</v>
      </c>
      <c r="W757" s="18">
        <v>0</v>
      </c>
      <c r="X757" s="51">
        <f t="shared" si="854"/>
        <v>0</v>
      </c>
      <c r="Y757" s="18">
        <v>0</v>
      </c>
      <c r="Z757" s="18">
        <v>0</v>
      </c>
      <c r="AA757" s="18">
        <v>0</v>
      </c>
      <c r="AB757" s="13"/>
      <c r="AC757" s="79"/>
      <c r="AD757" s="79"/>
    </row>
    <row r="758" spans="1:30" s="56" customFormat="1" x14ac:dyDescent="0.25">
      <c r="A758" s="43" t="s">
        <v>805</v>
      </c>
      <c r="B758" s="13" t="s">
        <v>652</v>
      </c>
      <c r="C758" s="40" t="s">
        <v>116</v>
      </c>
      <c r="D758" s="52">
        <f t="shared" si="838"/>
        <v>0</v>
      </c>
      <c r="E758" s="18"/>
      <c r="F758" s="18"/>
      <c r="G758" s="18"/>
      <c r="H758" s="52">
        <f t="shared" si="839"/>
        <v>0</v>
      </c>
      <c r="I758" s="18"/>
      <c r="J758" s="18"/>
      <c r="K758" s="18"/>
      <c r="L758" s="51">
        <f t="shared" ref="L758:L765" si="855">SUM(M758:O758)</f>
        <v>34238.9</v>
      </c>
      <c r="M758" s="18"/>
      <c r="N758" s="18"/>
      <c r="O758" s="18">
        <v>34238.9</v>
      </c>
      <c r="P758" s="51">
        <f t="shared" si="853"/>
        <v>0</v>
      </c>
      <c r="Q758" s="18">
        <v>0</v>
      </c>
      <c r="R758" s="18">
        <v>0</v>
      </c>
      <c r="S758" s="18">
        <v>0</v>
      </c>
      <c r="T758" s="51">
        <f t="shared" si="851"/>
        <v>0</v>
      </c>
      <c r="U758" s="18"/>
      <c r="V758" s="18"/>
      <c r="W758" s="18"/>
      <c r="X758" s="51"/>
      <c r="Y758" s="18"/>
      <c r="Z758" s="18"/>
      <c r="AA758" s="18"/>
      <c r="AB758" s="13"/>
      <c r="AC758" s="79"/>
      <c r="AD758" s="79"/>
    </row>
    <row r="759" spans="1:30" s="56" customFormat="1" ht="63" x14ac:dyDescent="0.25">
      <c r="A759" s="43" t="s">
        <v>806</v>
      </c>
      <c r="B759" s="13" t="s">
        <v>653</v>
      </c>
      <c r="C759" s="40" t="s">
        <v>116</v>
      </c>
      <c r="D759" s="52">
        <f t="shared" si="838"/>
        <v>3496.1</v>
      </c>
      <c r="E759" s="18"/>
      <c r="F759" s="18"/>
      <c r="G759" s="18">
        <v>3496.1</v>
      </c>
      <c r="H759" s="52">
        <f>SUM(I759:K759)</f>
        <v>0</v>
      </c>
      <c r="I759" s="18"/>
      <c r="J759" s="18"/>
      <c r="K759" s="18"/>
      <c r="L759" s="51">
        <f t="shared" si="855"/>
        <v>0</v>
      </c>
      <c r="M759" s="18"/>
      <c r="N759" s="18"/>
      <c r="O759" s="18"/>
      <c r="P759" s="51">
        <f t="shared" si="853"/>
        <v>0</v>
      </c>
      <c r="Q759" s="18">
        <v>0</v>
      </c>
      <c r="R759" s="18">
        <v>0</v>
      </c>
      <c r="S759" s="18">
        <v>0</v>
      </c>
      <c r="T759" s="51">
        <f t="shared" si="851"/>
        <v>0</v>
      </c>
      <c r="U759" s="18"/>
      <c r="V759" s="18"/>
      <c r="W759" s="18"/>
      <c r="X759" s="51"/>
      <c r="Y759" s="18"/>
      <c r="Z759" s="18"/>
      <c r="AA759" s="18"/>
      <c r="AB759" s="13"/>
      <c r="AC759" s="79"/>
      <c r="AD759" s="79"/>
    </row>
    <row r="760" spans="1:30" s="56" customFormat="1" ht="47.25" x14ac:dyDescent="0.25">
      <c r="A760" s="43" t="s">
        <v>807</v>
      </c>
      <c r="B760" s="13" t="s">
        <v>922</v>
      </c>
      <c r="C760" s="40" t="s">
        <v>923</v>
      </c>
      <c r="D760" s="52">
        <f t="shared" si="838"/>
        <v>0</v>
      </c>
      <c r="E760" s="18"/>
      <c r="F760" s="18"/>
      <c r="G760" s="18"/>
      <c r="H760" s="52">
        <f t="shared" si="839"/>
        <v>0</v>
      </c>
      <c r="I760" s="18"/>
      <c r="J760" s="18"/>
      <c r="K760" s="18"/>
      <c r="L760" s="51">
        <f t="shared" si="855"/>
        <v>0</v>
      </c>
      <c r="M760" s="18"/>
      <c r="N760" s="18"/>
      <c r="O760" s="18"/>
      <c r="P760" s="51">
        <f t="shared" si="853"/>
        <v>0</v>
      </c>
      <c r="Q760" s="18">
        <v>0</v>
      </c>
      <c r="R760" s="18">
        <v>0</v>
      </c>
      <c r="S760" s="18">
        <v>0</v>
      </c>
      <c r="T760" s="51">
        <f t="shared" si="851"/>
        <v>0</v>
      </c>
      <c r="U760" s="18"/>
      <c r="V760" s="18"/>
      <c r="W760" s="18"/>
      <c r="X760" s="51"/>
      <c r="Y760" s="18"/>
      <c r="Z760" s="18"/>
      <c r="AA760" s="18"/>
      <c r="AB760" s="13"/>
      <c r="AC760" s="79"/>
      <c r="AD760" s="79"/>
    </row>
    <row r="761" spans="1:30" s="56" customFormat="1" ht="31.5" x14ac:dyDescent="0.25">
      <c r="A761" s="43" t="s">
        <v>813</v>
      </c>
      <c r="B761" s="13" t="s">
        <v>924</v>
      </c>
      <c r="C761" s="40" t="s">
        <v>120</v>
      </c>
      <c r="D761" s="52">
        <f t="shared" si="838"/>
        <v>535.4</v>
      </c>
      <c r="E761" s="18"/>
      <c r="F761" s="18"/>
      <c r="G761" s="18">
        <v>535.4</v>
      </c>
      <c r="H761" s="52">
        <f t="shared" si="839"/>
        <v>0</v>
      </c>
      <c r="I761" s="18"/>
      <c r="J761" s="18"/>
      <c r="K761" s="18"/>
      <c r="L761" s="51">
        <f t="shared" si="855"/>
        <v>0</v>
      </c>
      <c r="M761" s="18"/>
      <c r="N761" s="18"/>
      <c r="O761" s="18"/>
      <c r="P761" s="51">
        <f t="shared" si="853"/>
        <v>0</v>
      </c>
      <c r="Q761" s="18">
        <v>0</v>
      </c>
      <c r="R761" s="18">
        <v>0</v>
      </c>
      <c r="S761" s="18">
        <v>0</v>
      </c>
      <c r="T761" s="51">
        <f t="shared" si="851"/>
        <v>0</v>
      </c>
      <c r="U761" s="18"/>
      <c r="V761" s="18"/>
      <c r="W761" s="18"/>
      <c r="X761" s="51"/>
      <c r="Y761" s="18"/>
      <c r="Z761" s="18"/>
      <c r="AA761" s="18"/>
      <c r="AB761" s="13"/>
      <c r="AC761" s="79"/>
      <c r="AD761" s="79"/>
    </row>
    <row r="762" spans="1:30" s="56" customFormat="1" ht="31.5" x14ac:dyDescent="0.25">
      <c r="A762" s="43" t="s">
        <v>814</v>
      </c>
      <c r="B762" s="13" t="s">
        <v>925</v>
      </c>
      <c r="C762" s="40" t="s">
        <v>116</v>
      </c>
      <c r="D762" s="52">
        <f t="shared" si="838"/>
        <v>4375.2</v>
      </c>
      <c r="E762" s="18"/>
      <c r="F762" s="18"/>
      <c r="G762" s="18">
        <v>4375.2</v>
      </c>
      <c r="H762" s="52">
        <f t="shared" si="839"/>
        <v>0</v>
      </c>
      <c r="I762" s="18"/>
      <c r="J762" s="18"/>
      <c r="K762" s="18"/>
      <c r="L762" s="51">
        <f t="shared" si="855"/>
        <v>0</v>
      </c>
      <c r="M762" s="18"/>
      <c r="N762" s="18"/>
      <c r="O762" s="18"/>
      <c r="P762" s="51">
        <f t="shared" si="853"/>
        <v>0</v>
      </c>
      <c r="Q762" s="18">
        <v>0</v>
      </c>
      <c r="R762" s="18">
        <v>0</v>
      </c>
      <c r="S762" s="18">
        <v>0</v>
      </c>
      <c r="T762" s="51">
        <f t="shared" si="851"/>
        <v>0</v>
      </c>
      <c r="U762" s="18"/>
      <c r="V762" s="18"/>
      <c r="W762" s="18"/>
      <c r="X762" s="51"/>
      <c r="Y762" s="18"/>
      <c r="Z762" s="18"/>
      <c r="AA762" s="18"/>
      <c r="AB762" s="13"/>
      <c r="AC762" s="79"/>
      <c r="AD762" s="79"/>
    </row>
    <row r="763" spans="1:30" s="56" customFormat="1" ht="63" x14ac:dyDescent="0.25">
      <c r="A763" s="43" t="s">
        <v>815</v>
      </c>
      <c r="B763" s="13" t="s">
        <v>926</v>
      </c>
      <c r="C763" s="40" t="s">
        <v>116</v>
      </c>
      <c r="D763" s="52">
        <f t="shared" si="838"/>
        <v>4666.7</v>
      </c>
      <c r="E763" s="18"/>
      <c r="F763" s="18"/>
      <c r="G763" s="18">
        <v>4666.7</v>
      </c>
      <c r="H763" s="52">
        <f t="shared" si="839"/>
        <v>0</v>
      </c>
      <c r="I763" s="18"/>
      <c r="J763" s="18"/>
      <c r="K763" s="18"/>
      <c r="L763" s="51">
        <f t="shared" si="855"/>
        <v>0</v>
      </c>
      <c r="M763" s="18"/>
      <c r="N763" s="18"/>
      <c r="O763" s="18"/>
      <c r="P763" s="51">
        <f>SUM(Q763:S763)</f>
        <v>0</v>
      </c>
      <c r="Q763" s="18">
        <v>0</v>
      </c>
      <c r="R763" s="18">
        <v>0</v>
      </c>
      <c r="S763" s="18">
        <v>0</v>
      </c>
      <c r="T763" s="51">
        <f t="shared" si="851"/>
        <v>0</v>
      </c>
      <c r="U763" s="18"/>
      <c r="V763" s="18"/>
      <c r="W763" s="18"/>
      <c r="X763" s="51"/>
      <c r="Y763" s="18"/>
      <c r="Z763" s="18"/>
      <c r="AA763" s="18"/>
      <c r="AB763" s="13"/>
      <c r="AC763" s="79"/>
      <c r="AD763" s="79"/>
    </row>
    <row r="764" spans="1:30" s="56" customFormat="1" ht="63" x14ac:dyDescent="0.25">
      <c r="A764" s="43" t="s">
        <v>818</v>
      </c>
      <c r="B764" s="13" t="s">
        <v>927</v>
      </c>
      <c r="C764" s="40" t="s">
        <v>116</v>
      </c>
      <c r="D764" s="52">
        <f t="shared" si="838"/>
        <v>30356.9</v>
      </c>
      <c r="E764" s="18"/>
      <c r="F764" s="18"/>
      <c r="G764" s="18">
        <v>30356.9</v>
      </c>
      <c r="H764" s="52">
        <f>SUM(I764:K764)</f>
        <v>0</v>
      </c>
      <c r="I764" s="18"/>
      <c r="J764" s="18"/>
      <c r="K764" s="18"/>
      <c r="L764" s="51">
        <f t="shared" si="855"/>
        <v>0</v>
      </c>
      <c r="M764" s="18"/>
      <c r="N764" s="18"/>
      <c r="O764" s="18"/>
      <c r="P764" s="51">
        <f t="shared" si="853"/>
        <v>0</v>
      </c>
      <c r="Q764" s="18">
        <v>0</v>
      </c>
      <c r="R764" s="18">
        <v>0</v>
      </c>
      <c r="S764" s="18">
        <v>0</v>
      </c>
      <c r="T764" s="51">
        <f t="shared" si="851"/>
        <v>0</v>
      </c>
      <c r="U764" s="18"/>
      <c r="V764" s="18"/>
      <c r="W764" s="18"/>
      <c r="X764" s="51"/>
      <c r="Y764" s="18"/>
      <c r="Z764" s="18"/>
      <c r="AA764" s="18"/>
      <c r="AB764" s="13"/>
      <c r="AC764" s="79"/>
      <c r="AD764" s="79"/>
    </row>
    <row r="765" spans="1:30" s="56" customFormat="1" x14ac:dyDescent="0.25">
      <c r="A765" s="43" t="s">
        <v>819</v>
      </c>
      <c r="B765" s="13" t="s">
        <v>1008</v>
      </c>
      <c r="C765" s="40" t="s">
        <v>769</v>
      </c>
      <c r="D765" s="52">
        <f t="shared" si="838"/>
        <v>0</v>
      </c>
      <c r="E765" s="18"/>
      <c r="F765" s="18"/>
      <c r="G765" s="18"/>
      <c r="H765" s="52">
        <f t="shared" ref="H765" si="856">SUM(I765:K765)</f>
        <v>0</v>
      </c>
      <c r="I765" s="18"/>
      <c r="J765" s="18"/>
      <c r="K765" s="18"/>
      <c r="L765" s="51">
        <f t="shared" si="855"/>
        <v>132870.79999999999</v>
      </c>
      <c r="M765" s="18"/>
      <c r="N765" s="18"/>
      <c r="O765" s="18">
        <v>132870.79999999999</v>
      </c>
      <c r="P765" s="51"/>
      <c r="Q765" s="18"/>
      <c r="R765" s="18"/>
      <c r="S765" s="18"/>
      <c r="T765" s="51"/>
      <c r="U765" s="18"/>
      <c r="V765" s="18"/>
      <c r="W765" s="18"/>
      <c r="X765" s="51"/>
      <c r="Y765" s="18"/>
      <c r="Z765" s="18"/>
      <c r="AA765" s="18"/>
      <c r="AB765" s="13"/>
      <c r="AC765" s="79"/>
      <c r="AD765" s="79"/>
    </row>
    <row r="766" spans="1:30" s="56" customFormat="1" x14ac:dyDescent="0.25">
      <c r="A766" s="43" t="s">
        <v>34</v>
      </c>
      <c r="B766" s="13" t="s">
        <v>547</v>
      </c>
      <c r="C766" s="40"/>
      <c r="D766" s="52">
        <f t="shared" si="838"/>
        <v>2739.2</v>
      </c>
      <c r="E766" s="18">
        <f>SUM(E767)</f>
        <v>0</v>
      </c>
      <c r="F766" s="18">
        <f t="shared" ref="F766:V766" si="857">SUM(F767)</f>
        <v>0</v>
      </c>
      <c r="G766" s="18">
        <f>G767</f>
        <v>2739.2</v>
      </c>
      <c r="H766" s="52">
        <f t="shared" si="839"/>
        <v>2739.2</v>
      </c>
      <c r="I766" s="18">
        <f>SUM(I767)</f>
        <v>0</v>
      </c>
      <c r="J766" s="18">
        <f t="shared" si="857"/>
        <v>0</v>
      </c>
      <c r="K766" s="18">
        <f>K767</f>
        <v>2739.2</v>
      </c>
      <c r="L766" s="51">
        <f t="shared" si="852"/>
        <v>2739.2</v>
      </c>
      <c r="M766" s="18">
        <f>SUM(M767)</f>
        <v>0</v>
      </c>
      <c r="N766" s="18">
        <f t="shared" si="857"/>
        <v>0</v>
      </c>
      <c r="O766" s="18">
        <f>O767</f>
        <v>2739.2</v>
      </c>
      <c r="P766" s="51">
        <f t="shared" si="853"/>
        <v>2739.2</v>
      </c>
      <c r="Q766" s="18">
        <f>SUM(Q767)</f>
        <v>0</v>
      </c>
      <c r="R766" s="18">
        <f t="shared" si="857"/>
        <v>0</v>
      </c>
      <c r="S766" s="18">
        <f>S767</f>
        <v>2739.2</v>
      </c>
      <c r="T766" s="51">
        <f t="shared" si="851"/>
        <v>2739.2</v>
      </c>
      <c r="U766" s="18">
        <f>SUM(U767)</f>
        <v>0</v>
      </c>
      <c r="V766" s="18">
        <f t="shared" si="857"/>
        <v>0</v>
      </c>
      <c r="W766" s="18">
        <f>W767</f>
        <v>2739.2</v>
      </c>
      <c r="X766" s="51">
        <f t="shared" ref="X766:X780" si="858">SUM(Y766:AA766)</f>
        <v>2739.2</v>
      </c>
      <c r="Y766" s="18">
        <f>SUM(Y767)</f>
        <v>0</v>
      </c>
      <c r="Z766" s="18">
        <f t="shared" ref="Z766" si="859">SUM(Z767)</f>
        <v>0</v>
      </c>
      <c r="AA766" s="18">
        <f>AA767</f>
        <v>2739.2</v>
      </c>
      <c r="AB766" s="13"/>
      <c r="AC766" s="79"/>
      <c r="AD766" s="79"/>
    </row>
    <row r="767" spans="1:30" s="56" customFormat="1" ht="47.25" x14ac:dyDescent="0.25">
      <c r="A767" s="43" t="s">
        <v>271</v>
      </c>
      <c r="B767" s="13" t="s">
        <v>244</v>
      </c>
      <c r="C767" s="40" t="s">
        <v>116</v>
      </c>
      <c r="D767" s="52">
        <f t="shared" si="838"/>
        <v>2739.2</v>
      </c>
      <c r="E767" s="18"/>
      <c r="F767" s="18"/>
      <c r="G767" s="18">
        <v>2739.2</v>
      </c>
      <c r="H767" s="52">
        <f t="shared" si="839"/>
        <v>2739.2</v>
      </c>
      <c r="I767" s="18"/>
      <c r="J767" s="18"/>
      <c r="K767" s="18">
        <v>2739.2</v>
      </c>
      <c r="L767" s="51">
        <f>SUM(M767:O767)</f>
        <v>2739.2</v>
      </c>
      <c r="M767" s="18"/>
      <c r="N767" s="18"/>
      <c r="O767" s="18">
        <v>2739.2</v>
      </c>
      <c r="P767" s="51">
        <f t="shared" si="853"/>
        <v>2739.2</v>
      </c>
      <c r="Q767" s="18">
        <v>0</v>
      </c>
      <c r="R767" s="18">
        <v>0</v>
      </c>
      <c r="S767" s="18">
        <v>2739.2</v>
      </c>
      <c r="T767" s="51">
        <f t="shared" si="851"/>
        <v>2739.2</v>
      </c>
      <c r="U767" s="18">
        <v>0</v>
      </c>
      <c r="V767" s="18">
        <v>0</v>
      </c>
      <c r="W767" s="18">
        <v>2739.2</v>
      </c>
      <c r="X767" s="51">
        <f t="shared" si="858"/>
        <v>2739.2</v>
      </c>
      <c r="Y767" s="18">
        <v>0</v>
      </c>
      <c r="Z767" s="18">
        <v>0</v>
      </c>
      <c r="AA767" s="18">
        <v>2739.2</v>
      </c>
      <c r="AB767" s="13"/>
      <c r="AC767" s="79"/>
      <c r="AD767" s="79"/>
    </row>
    <row r="768" spans="1:30" s="56" customFormat="1" ht="31.5" x14ac:dyDescent="0.25">
      <c r="A768" s="43" t="s">
        <v>35</v>
      </c>
      <c r="B768" s="13" t="s">
        <v>548</v>
      </c>
      <c r="C768" s="40"/>
      <c r="D768" s="52">
        <f t="shared" si="838"/>
        <v>103962.5</v>
      </c>
      <c r="E768" s="18">
        <f t="shared" ref="E768:F768" si="860">SUM(E769:E770)</f>
        <v>0</v>
      </c>
      <c r="F768" s="18">
        <f t="shared" si="860"/>
        <v>0</v>
      </c>
      <c r="G768" s="18">
        <f>SUM(G769:G770)</f>
        <v>103962.5</v>
      </c>
      <c r="H768" s="52">
        <f t="shared" si="839"/>
        <v>97521.4</v>
      </c>
      <c r="I768" s="18">
        <f t="shared" ref="I768:J768" si="861">SUM(I769:I770)</f>
        <v>0</v>
      </c>
      <c r="J768" s="18">
        <f t="shared" si="861"/>
        <v>0</v>
      </c>
      <c r="K768" s="18">
        <f>SUM(K769:K770)</f>
        <v>97521.4</v>
      </c>
      <c r="L768" s="51">
        <f t="shared" si="852"/>
        <v>118239.9</v>
      </c>
      <c r="M768" s="18">
        <f t="shared" ref="M768:N768" si="862">SUM(M769:M770)</f>
        <v>0</v>
      </c>
      <c r="N768" s="18">
        <f t="shared" si="862"/>
        <v>0</v>
      </c>
      <c r="O768" s="18">
        <f>SUM(O769:O770)</f>
        <v>118239.9</v>
      </c>
      <c r="P768" s="51">
        <f t="shared" si="853"/>
        <v>97521.1</v>
      </c>
      <c r="Q768" s="18">
        <f t="shared" ref="Q768:R768" si="863">SUM(Q769:Q770)</f>
        <v>0</v>
      </c>
      <c r="R768" s="18">
        <f t="shared" si="863"/>
        <v>0</v>
      </c>
      <c r="S768" s="18">
        <f>SUM(S769:S770)</f>
        <v>97521.1</v>
      </c>
      <c r="T768" s="51">
        <f t="shared" si="851"/>
        <v>123130.70000000001</v>
      </c>
      <c r="U768" s="18">
        <f t="shared" ref="U768:V768" si="864">SUM(U769:U770)</f>
        <v>0</v>
      </c>
      <c r="V768" s="18">
        <f t="shared" si="864"/>
        <v>0</v>
      </c>
      <c r="W768" s="18">
        <f>SUM(W769:W770)</f>
        <v>123130.70000000001</v>
      </c>
      <c r="X768" s="51">
        <f t="shared" si="858"/>
        <v>127900.8</v>
      </c>
      <c r="Y768" s="18">
        <f t="shared" ref="Y768:Z768" si="865">SUM(Y769:Y770)</f>
        <v>0</v>
      </c>
      <c r="Z768" s="18">
        <f t="shared" si="865"/>
        <v>0</v>
      </c>
      <c r="AA768" s="18">
        <f>SUM(AA769:AA770)</f>
        <v>127900.8</v>
      </c>
      <c r="AB768" s="13"/>
      <c r="AC768" s="79"/>
      <c r="AD768" s="79"/>
    </row>
    <row r="769" spans="1:30" s="56" customFormat="1" x14ac:dyDescent="0.25">
      <c r="A769" s="43" t="s">
        <v>899</v>
      </c>
      <c r="B769" s="13" t="s">
        <v>245</v>
      </c>
      <c r="C769" s="40" t="s">
        <v>116</v>
      </c>
      <c r="D769" s="52">
        <f t="shared" si="838"/>
        <v>51393.3</v>
      </c>
      <c r="E769" s="18"/>
      <c r="F769" s="18"/>
      <c r="G769" s="18">
        <v>51393.3</v>
      </c>
      <c r="H769" s="52">
        <f t="shared" si="839"/>
        <v>44950.9</v>
      </c>
      <c r="I769" s="18"/>
      <c r="J769" s="18"/>
      <c r="K769" s="18">
        <v>44950.9</v>
      </c>
      <c r="L769" s="51">
        <f t="shared" si="852"/>
        <v>54322.3</v>
      </c>
      <c r="M769" s="18"/>
      <c r="N769" s="18"/>
      <c r="O769" s="18">
        <v>54322.3</v>
      </c>
      <c r="P769" s="51">
        <f t="shared" si="853"/>
        <v>44950.9</v>
      </c>
      <c r="Q769" s="18">
        <v>0</v>
      </c>
      <c r="R769" s="18">
        <v>0</v>
      </c>
      <c r="S769" s="18">
        <v>44950.9</v>
      </c>
      <c r="T769" s="51">
        <f t="shared" si="851"/>
        <v>56619.9</v>
      </c>
      <c r="U769" s="18">
        <v>0</v>
      </c>
      <c r="V769" s="18">
        <v>0</v>
      </c>
      <c r="W769" s="18">
        <v>56619.9</v>
      </c>
      <c r="X769" s="51">
        <f t="shared" si="858"/>
        <v>58860.800000000003</v>
      </c>
      <c r="Y769" s="18">
        <v>0</v>
      </c>
      <c r="Z769" s="18">
        <v>0</v>
      </c>
      <c r="AA769" s="18">
        <v>58860.800000000003</v>
      </c>
      <c r="AB769" s="13"/>
      <c r="AC769" s="79"/>
      <c r="AD769" s="79"/>
    </row>
    <row r="770" spans="1:30" s="56" customFormat="1" ht="31.5" x14ac:dyDescent="0.25">
      <c r="A770" s="43" t="s">
        <v>928</v>
      </c>
      <c r="B770" s="13" t="s">
        <v>246</v>
      </c>
      <c r="C770" s="40" t="s">
        <v>188</v>
      </c>
      <c r="D770" s="52">
        <f t="shared" si="838"/>
        <v>52569.2</v>
      </c>
      <c r="E770" s="18"/>
      <c r="F770" s="18"/>
      <c r="G770" s="18">
        <v>52569.2</v>
      </c>
      <c r="H770" s="52">
        <f t="shared" si="839"/>
        <v>52570.5</v>
      </c>
      <c r="I770" s="18"/>
      <c r="J770" s="18"/>
      <c r="K770" s="18">
        <v>52570.5</v>
      </c>
      <c r="L770" s="51">
        <f t="shared" si="852"/>
        <v>63917.599999999999</v>
      </c>
      <c r="M770" s="18"/>
      <c r="N770" s="18"/>
      <c r="O770" s="18">
        <v>63917.599999999999</v>
      </c>
      <c r="P770" s="51">
        <f t="shared" si="853"/>
        <v>52570.2</v>
      </c>
      <c r="Q770" s="18">
        <v>0</v>
      </c>
      <c r="R770" s="18">
        <v>0</v>
      </c>
      <c r="S770" s="18">
        <v>52570.2</v>
      </c>
      <c r="T770" s="51">
        <f t="shared" si="851"/>
        <v>66510.8</v>
      </c>
      <c r="U770" s="18">
        <v>0</v>
      </c>
      <c r="V770" s="18">
        <v>0</v>
      </c>
      <c r="W770" s="18">
        <v>66510.8</v>
      </c>
      <c r="X770" s="51">
        <f t="shared" si="858"/>
        <v>69040</v>
      </c>
      <c r="Y770" s="18">
        <v>0</v>
      </c>
      <c r="Z770" s="18">
        <v>0</v>
      </c>
      <c r="AA770" s="18">
        <v>69040</v>
      </c>
      <c r="AB770" s="13"/>
      <c r="AC770" s="79"/>
      <c r="AD770" s="79"/>
    </row>
    <row r="771" spans="1:30" s="56" customFormat="1" ht="31.5" x14ac:dyDescent="0.25">
      <c r="A771" s="43" t="s">
        <v>73</v>
      </c>
      <c r="B771" s="13" t="s">
        <v>549</v>
      </c>
      <c r="C771" s="40"/>
      <c r="D771" s="52">
        <f t="shared" si="838"/>
        <v>53085</v>
      </c>
      <c r="E771" s="18">
        <f t="shared" ref="E771:V771" si="866">SUM(E772)</f>
        <v>0</v>
      </c>
      <c r="F771" s="18">
        <f t="shared" si="866"/>
        <v>0</v>
      </c>
      <c r="G771" s="18">
        <f>G772</f>
        <v>53085</v>
      </c>
      <c r="H771" s="52">
        <f t="shared" si="839"/>
        <v>38993.300000000003</v>
      </c>
      <c r="I771" s="18">
        <f t="shared" si="866"/>
        <v>0</v>
      </c>
      <c r="J771" s="18">
        <f t="shared" si="866"/>
        <v>0</v>
      </c>
      <c r="K771" s="18">
        <f>K772</f>
        <v>38993.300000000003</v>
      </c>
      <c r="L771" s="51">
        <f t="shared" si="852"/>
        <v>38993.300000000003</v>
      </c>
      <c r="M771" s="18">
        <f t="shared" si="866"/>
        <v>0</v>
      </c>
      <c r="N771" s="18">
        <f t="shared" si="866"/>
        <v>0</v>
      </c>
      <c r="O771" s="18">
        <f>O772</f>
        <v>38993.300000000003</v>
      </c>
      <c r="P771" s="51">
        <f t="shared" si="853"/>
        <v>0</v>
      </c>
      <c r="Q771" s="18">
        <f t="shared" si="866"/>
        <v>0</v>
      </c>
      <c r="R771" s="18">
        <f t="shared" si="866"/>
        <v>0</v>
      </c>
      <c r="S771" s="18">
        <f>S772</f>
        <v>0</v>
      </c>
      <c r="T771" s="51">
        <f t="shared" si="851"/>
        <v>0</v>
      </c>
      <c r="U771" s="18">
        <f t="shared" si="866"/>
        <v>0</v>
      </c>
      <c r="V771" s="18">
        <f t="shared" si="866"/>
        <v>0</v>
      </c>
      <c r="W771" s="18">
        <f>W772</f>
        <v>0</v>
      </c>
      <c r="X771" s="51">
        <f t="shared" si="858"/>
        <v>0</v>
      </c>
      <c r="Y771" s="18">
        <f t="shared" ref="Y771:Z771" si="867">SUM(Y772)</f>
        <v>0</v>
      </c>
      <c r="Z771" s="18">
        <f t="shared" si="867"/>
        <v>0</v>
      </c>
      <c r="AA771" s="18">
        <f>AA772</f>
        <v>0</v>
      </c>
      <c r="AB771" s="13"/>
      <c r="AC771" s="79"/>
      <c r="AD771" s="79"/>
    </row>
    <row r="772" spans="1:30" s="56" customFormat="1" ht="31.5" x14ac:dyDescent="0.25">
      <c r="A772" s="43" t="s">
        <v>929</v>
      </c>
      <c r="B772" s="13" t="s">
        <v>247</v>
      </c>
      <c r="C772" s="40" t="s">
        <v>116</v>
      </c>
      <c r="D772" s="52">
        <f t="shared" si="838"/>
        <v>53085</v>
      </c>
      <c r="E772" s="18"/>
      <c r="F772" s="18"/>
      <c r="G772" s="18">
        <v>53085</v>
      </c>
      <c r="H772" s="52">
        <f t="shared" si="839"/>
        <v>38993.300000000003</v>
      </c>
      <c r="I772" s="18"/>
      <c r="J772" s="18"/>
      <c r="K772" s="18">
        <v>38993.300000000003</v>
      </c>
      <c r="L772" s="51">
        <f t="shared" si="852"/>
        <v>38993.300000000003</v>
      </c>
      <c r="M772" s="18"/>
      <c r="N772" s="18"/>
      <c r="O772" s="18">
        <v>38993.300000000003</v>
      </c>
      <c r="P772" s="51">
        <f t="shared" si="853"/>
        <v>0</v>
      </c>
      <c r="Q772" s="18">
        <v>0</v>
      </c>
      <c r="R772" s="18">
        <v>0</v>
      </c>
      <c r="S772" s="18">
        <v>0</v>
      </c>
      <c r="T772" s="51">
        <f t="shared" si="851"/>
        <v>0</v>
      </c>
      <c r="U772" s="18">
        <v>0</v>
      </c>
      <c r="V772" s="18">
        <v>0</v>
      </c>
      <c r="W772" s="18">
        <v>0</v>
      </c>
      <c r="X772" s="51">
        <f t="shared" si="858"/>
        <v>0</v>
      </c>
      <c r="Y772" s="18">
        <v>0</v>
      </c>
      <c r="Z772" s="18">
        <v>0</v>
      </c>
      <c r="AA772" s="18">
        <v>0</v>
      </c>
      <c r="AB772" s="13"/>
      <c r="AC772" s="79"/>
      <c r="AD772" s="79"/>
    </row>
    <row r="773" spans="1:30" s="56" customFormat="1" ht="31.5" x14ac:dyDescent="0.25">
      <c r="A773" s="43"/>
      <c r="B773" s="13" t="s">
        <v>550</v>
      </c>
      <c r="C773" s="40"/>
      <c r="D773" s="52">
        <f t="shared" si="838"/>
        <v>10000</v>
      </c>
      <c r="E773" s="18">
        <f t="shared" ref="E773:K774" si="868">E774</f>
        <v>0</v>
      </c>
      <c r="F773" s="18">
        <f t="shared" si="868"/>
        <v>0</v>
      </c>
      <c r="G773" s="18">
        <f t="shared" si="868"/>
        <v>10000</v>
      </c>
      <c r="H773" s="52">
        <f t="shared" si="839"/>
        <v>20000</v>
      </c>
      <c r="I773" s="18">
        <f t="shared" si="868"/>
        <v>0</v>
      </c>
      <c r="J773" s="18">
        <f t="shared" si="868"/>
        <v>0</v>
      </c>
      <c r="K773" s="18">
        <f t="shared" si="868"/>
        <v>20000</v>
      </c>
      <c r="L773" s="51">
        <f t="shared" si="852"/>
        <v>20000</v>
      </c>
      <c r="M773" s="18">
        <f>M774</f>
        <v>0</v>
      </c>
      <c r="N773" s="18">
        <f t="shared" ref="M773:O774" si="869">N774</f>
        <v>0</v>
      </c>
      <c r="O773" s="18">
        <f t="shared" si="869"/>
        <v>20000</v>
      </c>
      <c r="P773" s="51">
        <f t="shared" si="853"/>
        <v>20000</v>
      </c>
      <c r="Q773" s="18">
        <f t="shared" ref="Q773:S774" si="870">Q774</f>
        <v>0</v>
      </c>
      <c r="R773" s="18">
        <f t="shared" si="870"/>
        <v>0</v>
      </c>
      <c r="S773" s="18">
        <f t="shared" si="870"/>
        <v>20000</v>
      </c>
      <c r="T773" s="51">
        <f t="shared" si="851"/>
        <v>20000</v>
      </c>
      <c r="U773" s="18">
        <f t="shared" ref="U773:AA774" si="871">U774</f>
        <v>0</v>
      </c>
      <c r="V773" s="18">
        <f t="shared" si="871"/>
        <v>0</v>
      </c>
      <c r="W773" s="18">
        <f t="shared" si="871"/>
        <v>20000</v>
      </c>
      <c r="X773" s="51">
        <f t="shared" si="858"/>
        <v>20000</v>
      </c>
      <c r="Y773" s="18">
        <f t="shared" si="871"/>
        <v>0</v>
      </c>
      <c r="Z773" s="18">
        <f t="shared" si="871"/>
        <v>0</v>
      </c>
      <c r="AA773" s="18">
        <f t="shared" si="871"/>
        <v>20000</v>
      </c>
      <c r="AB773" s="13"/>
      <c r="AC773" s="79"/>
      <c r="AD773" s="79"/>
    </row>
    <row r="774" spans="1:30" s="56" customFormat="1" ht="31.5" x14ac:dyDescent="0.25">
      <c r="A774" s="43" t="s">
        <v>40</v>
      </c>
      <c r="B774" s="13" t="s">
        <v>551</v>
      </c>
      <c r="C774" s="40"/>
      <c r="D774" s="52">
        <f t="shared" si="838"/>
        <v>10000</v>
      </c>
      <c r="E774" s="18">
        <f t="shared" si="868"/>
        <v>0</v>
      </c>
      <c r="F774" s="18">
        <f t="shared" si="868"/>
        <v>0</v>
      </c>
      <c r="G774" s="18">
        <f t="shared" si="868"/>
        <v>10000</v>
      </c>
      <c r="H774" s="52">
        <f t="shared" si="839"/>
        <v>20000</v>
      </c>
      <c r="I774" s="18">
        <f t="shared" si="868"/>
        <v>0</v>
      </c>
      <c r="J774" s="18">
        <f t="shared" si="868"/>
        <v>0</v>
      </c>
      <c r="K774" s="18">
        <f t="shared" si="868"/>
        <v>20000</v>
      </c>
      <c r="L774" s="51">
        <f t="shared" si="852"/>
        <v>20000</v>
      </c>
      <c r="M774" s="18">
        <f t="shared" si="869"/>
        <v>0</v>
      </c>
      <c r="N774" s="18">
        <f t="shared" si="869"/>
        <v>0</v>
      </c>
      <c r="O774" s="18">
        <f>O775</f>
        <v>20000</v>
      </c>
      <c r="P774" s="51">
        <f t="shared" si="853"/>
        <v>20000</v>
      </c>
      <c r="Q774" s="18">
        <f t="shared" si="870"/>
        <v>0</v>
      </c>
      <c r="R774" s="18">
        <f t="shared" si="870"/>
        <v>0</v>
      </c>
      <c r="S774" s="18">
        <f t="shared" si="870"/>
        <v>20000</v>
      </c>
      <c r="T774" s="51">
        <f t="shared" si="851"/>
        <v>20000</v>
      </c>
      <c r="U774" s="18">
        <f t="shared" si="871"/>
        <v>0</v>
      </c>
      <c r="V774" s="18">
        <f t="shared" si="871"/>
        <v>0</v>
      </c>
      <c r="W774" s="18">
        <f t="shared" si="871"/>
        <v>20000</v>
      </c>
      <c r="X774" s="51">
        <f t="shared" si="858"/>
        <v>20000</v>
      </c>
      <c r="Y774" s="18">
        <f t="shared" si="871"/>
        <v>0</v>
      </c>
      <c r="Z774" s="18">
        <f t="shared" si="871"/>
        <v>0</v>
      </c>
      <c r="AA774" s="18">
        <f t="shared" si="871"/>
        <v>20000</v>
      </c>
      <c r="AB774" s="13"/>
      <c r="AC774" s="79"/>
      <c r="AD774" s="79"/>
    </row>
    <row r="775" spans="1:30" s="56" customFormat="1" ht="63" x14ac:dyDescent="0.25">
      <c r="A775" s="43" t="s">
        <v>301</v>
      </c>
      <c r="B775" s="13" t="s">
        <v>480</v>
      </c>
      <c r="C775" s="40" t="s">
        <v>116</v>
      </c>
      <c r="D775" s="52">
        <f t="shared" si="838"/>
        <v>10000</v>
      </c>
      <c r="E775" s="18"/>
      <c r="F775" s="18"/>
      <c r="G775" s="18">
        <v>10000</v>
      </c>
      <c r="H775" s="52">
        <f t="shared" si="839"/>
        <v>20000</v>
      </c>
      <c r="I775" s="18"/>
      <c r="J775" s="18"/>
      <c r="K775" s="18">
        <v>20000</v>
      </c>
      <c r="L775" s="51">
        <f t="shared" si="852"/>
        <v>20000</v>
      </c>
      <c r="M775" s="18"/>
      <c r="N775" s="18"/>
      <c r="O775" s="18">
        <v>20000</v>
      </c>
      <c r="P775" s="51">
        <f t="shared" si="853"/>
        <v>20000</v>
      </c>
      <c r="Q775" s="18">
        <v>0</v>
      </c>
      <c r="R775" s="18">
        <v>0</v>
      </c>
      <c r="S775" s="18">
        <v>20000</v>
      </c>
      <c r="T775" s="51">
        <f t="shared" si="851"/>
        <v>20000</v>
      </c>
      <c r="U775" s="18">
        <v>0</v>
      </c>
      <c r="V775" s="18">
        <v>0</v>
      </c>
      <c r="W775" s="18">
        <v>20000</v>
      </c>
      <c r="X775" s="51">
        <f t="shared" si="858"/>
        <v>20000</v>
      </c>
      <c r="Y775" s="18">
        <v>0</v>
      </c>
      <c r="Z775" s="18">
        <v>0</v>
      </c>
      <c r="AA775" s="18">
        <v>20000</v>
      </c>
      <c r="AB775" s="13"/>
      <c r="AC775" s="79"/>
      <c r="AD775" s="79"/>
    </row>
    <row r="776" spans="1:30" s="56" customFormat="1" ht="31.5" x14ac:dyDescent="0.25">
      <c r="A776" s="43"/>
      <c r="B776" s="13" t="s">
        <v>552</v>
      </c>
      <c r="C776" s="40"/>
      <c r="D776" s="52">
        <f t="shared" si="838"/>
        <v>29868.5</v>
      </c>
      <c r="E776" s="18">
        <f>E777</f>
        <v>0</v>
      </c>
      <c r="F776" s="18">
        <f t="shared" ref="F776:G776" si="872">F777</f>
        <v>18272.3</v>
      </c>
      <c r="G776" s="18">
        <f t="shared" si="872"/>
        <v>11596.2</v>
      </c>
      <c r="H776" s="52">
        <f t="shared" si="839"/>
        <v>41432.600000000006</v>
      </c>
      <c r="I776" s="18">
        <f>I777</f>
        <v>0</v>
      </c>
      <c r="J776" s="18">
        <f t="shared" ref="J776:K776" si="873">J777</f>
        <v>20594</v>
      </c>
      <c r="K776" s="18">
        <f t="shared" si="873"/>
        <v>20838.600000000002</v>
      </c>
      <c r="L776" s="51">
        <f t="shared" si="852"/>
        <v>37686.9</v>
      </c>
      <c r="M776" s="18">
        <f>M777</f>
        <v>0</v>
      </c>
      <c r="N776" s="18">
        <f>N777</f>
        <v>0</v>
      </c>
      <c r="O776" s="18">
        <f t="shared" ref="O776" si="874">O777</f>
        <v>37686.9</v>
      </c>
      <c r="P776" s="51">
        <f t="shared" si="853"/>
        <v>49484.899999999994</v>
      </c>
      <c r="Q776" s="18">
        <f>Q777</f>
        <v>0</v>
      </c>
      <c r="R776" s="18">
        <f t="shared" ref="R776:S776" si="875">R777</f>
        <v>22074.1</v>
      </c>
      <c r="S776" s="18">
        <f t="shared" si="875"/>
        <v>27410.799999999999</v>
      </c>
      <c r="T776" s="51">
        <f t="shared" si="851"/>
        <v>27410.9</v>
      </c>
      <c r="U776" s="18">
        <f>U777</f>
        <v>0</v>
      </c>
      <c r="V776" s="18">
        <f t="shared" ref="V776:W776" si="876">V777</f>
        <v>0</v>
      </c>
      <c r="W776" s="18">
        <f t="shared" si="876"/>
        <v>27410.9</v>
      </c>
      <c r="X776" s="51">
        <f t="shared" si="858"/>
        <v>27410.9</v>
      </c>
      <c r="Y776" s="18">
        <f>Y777</f>
        <v>0</v>
      </c>
      <c r="Z776" s="18">
        <f t="shared" ref="Z776:AA776" si="877">Z777</f>
        <v>0</v>
      </c>
      <c r="AA776" s="18">
        <f t="shared" si="877"/>
        <v>27410.9</v>
      </c>
      <c r="AB776" s="13"/>
      <c r="AC776" s="79"/>
      <c r="AD776" s="79"/>
    </row>
    <row r="777" spans="1:30" s="56" customFormat="1" ht="31.5" x14ac:dyDescent="0.25">
      <c r="A777" s="43" t="s">
        <v>82</v>
      </c>
      <c r="B777" s="13" t="s">
        <v>248</v>
      </c>
      <c r="C777" s="40"/>
      <c r="D777" s="52">
        <f t="shared" si="838"/>
        <v>29868.5</v>
      </c>
      <c r="E777" s="18">
        <f>SUM(E778:E781)</f>
        <v>0</v>
      </c>
      <c r="F777" s="18">
        <f>SUM(F778:F781)</f>
        <v>18272.3</v>
      </c>
      <c r="G777" s="18">
        <f t="shared" ref="G777" si="878">SUM(G778:G781)</f>
        <v>11596.2</v>
      </c>
      <c r="H777" s="52">
        <f t="shared" si="839"/>
        <v>41432.600000000006</v>
      </c>
      <c r="I777" s="18">
        <f>SUM(I778:I781)</f>
        <v>0</v>
      </c>
      <c r="J777" s="18">
        <f t="shared" ref="J777:K777" si="879">SUM(J778:J781)</f>
        <v>20594</v>
      </c>
      <c r="K777" s="18">
        <f t="shared" si="879"/>
        <v>20838.600000000002</v>
      </c>
      <c r="L777" s="51">
        <f t="shared" si="852"/>
        <v>37686.9</v>
      </c>
      <c r="M777" s="18">
        <f>SUM(M778:M781)</f>
        <v>0</v>
      </c>
      <c r="N777" s="18">
        <f>SUM(N778:N781)</f>
        <v>0</v>
      </c>
      <c r="O777" s="18">
        <f>SUM(O778:O782)</f>
        <v>37686.9</v>
      </c>
      <c r="P777" s="51">
        <f t="shared" si="853"/>
        <v>49484.899999999994</v>
      </c>
      <c r="Q777" s="18">
        <f>SUM(Q778:Q781)</f>
        <v>0</v>
      </c>
      <c r="R777" s="18">
        <f t="shared" ref="R777:S777" si="880">SUM(R778:R781)</f>
        <v>22074.1</v>
      </c>
      <c r="S777" s="18">
        <f t="shared" si="880"/>
        <v>27410.799999999999</v>
      </c>
      <c r="T777" s="51">
        <f t="shared" si="851"/>
        <v>27410.9</v>
      </c>
      <c r="U777" s="18">
        <f>SUM(U778:U781)</f>
        <v>0</v>
      </c>
      <c r="V777" s="18">
        <f t="shared" ref="V777:W777" si="881">SUM(V778:V781)</f>
        <v>0</v>
      </c>
      <c r="W777" s="18">
        <f t="shared" si="881"/>
        <v>27410.9</v>
      </c>
      <c r="X777" s="51">
        <f t="shared" si="858"/>
        <v>27410.9</v>
      </c>
      <c r="Y777" s="18">
        <f>SUM(Y778:Y781)</f>
        <v>0</v>
      </c>
      <c r="Z777" s="18">
        <f t="shared" ref="Z777:AA777" si="882">SUM(Z778:Z781)</f>
        <v>0</v>
      </c>
      <c r="AA777" s="18">
        <f t="shared" si="882"/>
        <v>27410.9</v>
      </c>
      <c r="AB777" s="13"/>
      <c r="AC777" s="79"/>
      <c r="AD777" s="79"/>
    </row>
    <row r="778" spans="1:30" s="56" customFormat="1" ht="63" x14ac:dyDescent="0.25">
      <c r="A778" s="43" t="s">
        <v>708</v>
      </c>
      <c r="B778" s="13" t="s">
        <v>553</v>
      </c>
      <c r="C778" s="40" t="s">
        <v>116</v>
      </c>
      <c r="D778" s="52">
        <f t="shared" si="838"/>
        <v>18272.3</v>
      </c>
      <c r="E778" s="18"/>
      <c r="F778" s="18">
        <v>18272.3</v>
      </c>
      <c r="G778" s="18"/>
      <c r="H778" s="52">
        <f t="shared" si="839"/>
        <v>20594</v>
      </c>
      <c r="I778" s="18"/>
      <c r="J778" s="18">
        <v>20594</v>
      </c>
      <c r="K778" s="18"/>
      <c r="L778" s="51">
        <f t="shared" si="852"/>
        <v>0</v>
      </c>
      <c r="M778" s="18"/>
      <c r="N778" s="18"/>
      <c r="O778" s="18"/>
      <c r="P778" s="51">
        <f t="shared" si="853"/>
        <v>22074.1</v>
      </c>
      <c r="Q778" s="18">
        <v>0</v>
      </c>
      <c r="R778" s="18">
        <v>22074.1</v>
      </c>
      <c r="S778" s="18">
        <v>0</v>
      </c>
      <c r="T778" s="51">
        <f t="shared" si="851"/>
        <v>0</v>
      </c>
      <c r="U778" s="18">
        <v>0</v>
      </c>
      <c r="V778" s="18"/>
      <c r="W778" s="18">
        <v>0</v>
      </c>
      <c r="X778" s="51">
        <f t="shared" si="858"/>
        <v>0</v>
      </c>
      <c r="Y778" s="18">
        <v>0</v>
      </c>
      <c r="Z778" s="18"/>
      <c r="AA778" s="18">
        <v>0</v>
      </c>
      <c r="AB778" s="13"/>
      <c r="AC778" s="79"/>
      <c r="AD778" s="79"/>
    </row>
    <row r="779" spans="1:30" s="56" customFormat="1" ht="94.5" x14ac:dyDescent="0.25">
      <c r="A779" s="43" t="s">
        <v>222</v>
      </c>
      <c r="B779" s="13" t="s">
        <v>554</v>
      </c>
      <c r="C779" s="40" t="s">
        <v>116</v>
      </c>
      <c r="D779" s="52">
        <f t="shared" si="838"/>
        <v>528.20000000000005</v>
      </c>
      <c r="E779" s="18"/>
      <c r="F779" s="18"/>
      <c r="G779" s="18">
        <v>528.20000000000005</v>
      </c>
      <c r="H779" s="52">
        <f t="shared" si="839"/>
        <v>528.20000000000005</v>
      </c>
      <c r="I779" s="18"/>
      <c r="J779" s="18"/>
      <c r="K779" s="18">
        <v>528.20000000000005</v>
      </c>
      <c r="L779" s="51">
        <f t="shared" si="852"/>
        <v>528.4</v>
      </c>
      <c r="M779" s="18"/>
      <c r="N779" s="18"/>
      <c r="O779" s="18">
        <v>528.4</v>
      </c>
      <c r="P779" s="51">
        <f t="shared" si="853"/>
        <v>528.29999999999995</v>
      </c>
      <c r="Q779" s="18">
        <v>0</v>
      </c>
      <c r="R779" s="18">
        <v>0</v>
      </c>
      <c r="S779" s="18">
        <v>528.29999999999995</v>
      </c>
      <c r="T779" s="51">
        <f t="shared" si="851"/>
        <v>528.4</v>
      </c>
      <c r="U779" s="18">
        <v>0</v>
      </c>
      <c r="V779" s="18">
        <v>0</v>
      </c>
      <c r="W779" s="18">
        <v>528.4</v>
      </c>
      <c r="X779" s="51">
        <f t="shared" si="858"/>
        <v>528.4</v>
      </c>
      <c r="Y779" s="18">
        <v>0</v>
      </c>
      <c r="Z779" s="18">
        <v>0</v>
      </c>
      <c r="AA779" s="18">
        <v>528.4</v>
      </c>
      <c r="AB779" s="13"/>
      <c r="AC779" s="79"/>
      <c r="AD779" s="79"/>
    </row>
    <row r="780" spans="1:30" s="56" customFormat="1" ht="47.25" x14ac:dyDescent="0.25">
      <c r="A780" s="43" t="s">
        <v>709</v>
      </c>
      <c r="B780" s="13" t="s">
        <v>555</v>
      </c>
      <c r="C780" s="40" t="s">
        <v>116</v>
      </c>
      <c r="D780" s="52">
        <f t="shared" si="838"/>
        <v>11068</v>
      </c>
      <c r="E780" s="18"/>
      <c r="F780" s="18"/>
      <c r="G780" s="18">
        <v>11068</v>
      </c>
      <c r="H780" s="52">
        <f t="shared" si="839"/>
        <v>20310.400000000001</v>
      </c>
      <c r="I780" s="18"/>
      <c r="J780" s="18"/>
      <c r="K780" s="18">
        <v>20310.400000000001</v>
      </c>
      <c r="L780" s="51">
        <f t="shared" si="852"/>
        <v>26882.5</v>
      </c>
      <c r="M780" s="18"/>
      <c r="N780" s="18"/>
      <c r="O780" s="18">
        <v>26882.5</v>
      </c>
      <c r="P780" s="51">
        <f t="shared" si="853"/>
        <v>26882.5</v>
      </c>
      <c r="Q780" s="18">
        <v>0</v>
      </c>
      <c r="R780" s="18">
        <v>0</v>
      </c>
      <c r="S780" s="18">
        <v>26882.5</v>
      </c>
      <c r="T780" s="51">
        <f t="shared" si="851"/>
        <v>26882.5</v>
      </c>
      <c r="U780" s="18">
        <v>0</v>
      </c>
      <c r="V780" s="18">
        <v>0</v>
      </c>
      <c r="W780" s="18">
        <v>26882.5</v>
      </c>
      <c r="X780" s="51">
        <f t="shared" si="858"/>
        <v>26882.5</v>
      </c>
      <c r="Y780" s="18">
        <v>0</v>
      </c>
      <c r="Z780" s="18">
        <v>0</v>
      </c>
      <c r="AA780" s="18">
        <v>26882.5</v>
      </c>
      <c r="AB780" s="13"/>
      <c r="AC780" s="79"/>
      <c r="AD780" s="79"/>
    </row>
    <row r="781" spans="1:30" s="56" customFormat="1" ht="78.75" x14ac:dyDescent="0.25">
      <c r="A781" s="43" t="s">
        <v>930</v>
      </c>
      <c r="B781" s="13" t="s">
        <v>556</v>
      </c>
      <c r="C781" s="40" t="s">
        <v>116</v>
      </c>
      <c r="D781" s="52">
        <f>SUM(E781:G781)</f>
        <v>0</v>
      </c>
      <c r="E781" s="18"/>
      <c r="F781" s="18"/>
      <c r="G781" s="18"/>
      <c r="H781" s="52">
        <f>SUM(I781:K781)</f>
        <v>0</v>
      </c>
      <c r="I781" s="18"/>
      <c r="J781" s="18"/>
      <c r="K781" s="18"/>
      <c r="L781" s="51">
        <f t="shared" si="852"/>
        <v>0</v>
      </c>
      <c r="M781" s="18"/>
      <c r="N781" s="18"/>
      <c r="O781" s="18"/>
      <c r="P781" s="51">
        <f>SUM(Q781:S781)</f>
        <v>0</v>
      </c>
      <c r="Q781" s="18">
        <v>0</v>
      </c>
      <c r="R781" s="18">
        <v>0</v>
      </c>
      <c r="S781" s="18">
        <v>0</v>
      </c>
      <c r="T781" s="51">
        <f>SUM(U781:W781)</f>
        <v>0</v>
      </c>
      <c r="U781" s="18">
        <v>0</v>
      </c>
      <c r="V781" s="18">
        <v>0</v>
      </c>
      <c r="W781" s="18">
        <v>0</v>
      </c>
      <c r="X781" s="51">
        <f>SUM(Y781:AA781)</f>
        <v>0</v>
      </c>
      <c r="Y781" s="18">
        <v>0</v>
      </c>
      <c r="Z781" s="18">
        <v>0</v>
      </c>
      <c r="AA781" s="18">
        <v>0</v>
      </c>
      <c r="AB781" s="13"/>
      <c r="AC781" s="79"/>
      <c r="AD781" s="79"/>
    </row>
    <row r="782" spans="1:30" s="56" customFormat="1" ht="78.75" x14ac:dyDescent="0.25">
      <c r="A782" s="43" t="s">
        <v>1009</v>
      </c>
      <c r="B782" s="13" t="s">
        <v>1010</v>
      </c>
      <c r="C782" s="40" t="s">
        <v>116</v>
      </c>
      <c r="D782" s="52">
        <f>SUM(E782:G782)</f>
        <v>0</v>
      </c>
      <c r="E782" s="18"/>
      <c r="F782" s="18"/>
      <c r="G782" s="18"/>
      <c r="H782" s="52">
        <f>SUM(I782:K782)</f>
        <v>0</v>
      </c>
      <c r="I782" s="18"/>
      <c r="J782" s="18"/>
      <c r="K782" s="18"/>
      <c r="L782" s="51">
        <f t="shared" si="852"/>
        <v>10276</v>
      </c>
      <c r="M782" s="18"/>
      <c r="N782" s="18"/>
      <c r="O782" s="18">
        <v>10276</v>
      </c>
      <c r="P782" s="51">
        <f>SUM(Q782:S782)</f>
        <v>0</v>
      </c>
      <c r="Q782" s="18"/>
      <c r="R782" s="18"/>
      <c r="S782" s="18"/>
      <c r="T782" s="51">
        <f>SUM(U782:W782)</f>
        <v>10276</v>
      </c>
      <c r="U782" s="18"/>
      <c r="V782" s="18"/>
      <c r="W782" s="18">
        <v>10276</v>
      </c>
      <c r="X782" s="51">
        <f>SUM(Y782:AA782)</f>
        <v>10276</v>
      </c>
      <c r="Y782" s="18"/>
      <c r="Z782" s="18"/>
      <c r="AA782" s="18">
        <v>10276</v>
      </c>
      <c r="AB782" s="13"/>
      <c r="AC782" s="79"/>
      <c r="AD782" s="79"/>
    </row>
    <row r="783" spans="1:30" s="56" customFormat="1" ht="63" x14ac:dyDescent="0.25">
      <c r="A783" s="43"/>
      <c r="B783" s="13" t="s">
        <v>557</v>
      </c>
      <c r="C783" s="40"/>
      <c r="D783" s="52">
        <f t="shared" si="838"/>
        <v>384835.29999999993</v>
      </c>
      <c r="E783" s="18">
        <f>SUM(E784)</f>
        <v>0</v>
      </c>
      <c r="F783" s="18">
        <f t="shared" ref="F783:AA783" si="883">SUM(F784)</f>
        <v>348164.19999999995</v>
      </c>
      <c r="G783" s="18">
        <f t="shared" si="883"/>
        <v>36671.1</v>
      </c>
      <c r="H783" s="52">
        <f t="shared" si="839"/>
        <v>393235.4</v>
      </c>
      <c r="I783" s="18">
        <f t="shared" si="883"/>
        <v>0</v>
      </c>
      <c r="J783" s="18">
        <f t="shared" si="883"/>
        <v>356002.10000000003</v>
      </c>
      <c r="K783" s="18">
        <f t="shared" si="883"/>
        <v>37233.300000000003</v>
      </c>
      <c r="L783" s="51">
        <f t="shared" si="852"/>
        <v>93083.200000000012</v>
      </c>
      <c r="M783" s="18">
        <f t="shared" ref="M783:O783" si="884">SUM(M784)</f>
        <v>0</v>
      </c>
      <c r="N783" s="18">
        <f t="shared" si="884"/>
        <v>55849.9</v>
      </c>
      <c r="O783" s="18">
        <f t="shared" si="884"/>
        <v>37233.300000000003</v>
      </c>
      <c r="P783" s="51">
        <f t="shared" ref="P783:P808" si="885">SUM(Q783:S783)</f>
        <v>402165.3</v>
      </c>
      <c r="Q783" s="18">
        <f t="shared" si="883"/>
        <v>0</v>
      </c>
      <c r="R783" s="18">
        <f t="shared" si="883"/>
        <v>364191</v>
      </c>
      <c r="S783" s="18">
        <f t="shared" si="883"/>
        <v>37974.300000000003</v>
      </c>
      <c r="T783" s="51">
        <f t="shared" si="851"/>
        <v>94935.8</v>
      </c>
      <c r="U783" s="18">
        <f t="shared" si="883"/>
        <v>0</v>
      </c>
      <c r="V783" s="18">
        <f t="shared" si="883"/>
        <v>56961.5</v>
      </c>
      <c r="W783" s="18">
        <f t="shared" si="883"/>
        <v>37974.300000000003</v>
      </c>
      <c r="X783" s="51">
        <f t="shared" ref="X783:X808" si="886">SUM(Y783:AA783)</f>
        <v>0</v>
      </c>
      <c r="Y783" s="18">
        <f t="shared" si="883"/>
        <v>0</v>
      </c>
      <c r="Z783" s="18">
        <f t="shared" si="883"/>
        <v>0</v>
      </c>
      <c r="AA783" s="18">
        <f t="shared" si="883"/>
        <v>0</v>
      </c>
      <c r="AB783" s="13"/>
      <c r="AC783" s="79"/>
      <c r="AD783" s="79"/>
    </row>
    <row r="784" spans="1:30" s="56" customFormat="1" ht="63" x14ac:dyDescent="0.25">
      <c r="A784" s="43" t="s">
        <v>16</v>
      </c>
      <c r="B784" s="13" t="s">
        <v>558</v>
      </c>
      <c r="C784" s="40"/>
      <c r="D784" s="52">
        <f t="shared" si="838"/>
        <v>384835.29999999993</v>
      </c>
      <c r="E784" s="18">
        <f>SUM(E785:E786)</f>
        <v>0</v>
      </c>
      <c r="F784" s="18">
        <f>F785+F786</f>
        <v>348164.19999999995</v>
      </c>
      <c r="G784" s="18">
        <f t="shared" ref="G784:W784" si="887">SUM(G785:G786)</f>
        <v>36671.1</v>
      </c>
      <c r="H784" s="52">
        <f t="shared" si="839"/>
        <v>393235.4</v>
      </c>
      <c r="I784" s="18">
        <f t="shared" si="887"/>
        <v>0</v>
      </c>
      <c r="J784" s="18">
        <f t="shared" si="887"/>
        <v>356002.10000000003</v>
      </c>
      <c r="K784" s="18">
        <f t="shared" si="887"/>
        <v>37233.300000000003</v>
      </c>
      <c r="L784" s="51">
        <f t="shared" si="852"/>
        <v>93083.200000000012</v>
      </c>
      <c r="M784" s="18">
        <f t="shared" ref="M784:O784" si="888">SUM(M785:M786)</f>
        <v>0</v>
      </c>
      <c r="N784" s="18">
        <f t="shared" si="888"/>
        <v>55849.9</v>
      </c>
      <c r="O784" s="18">
        <f t="shared" si="888"/>
        <v>37233.300000000003</v>
      </c>
      <c r="P784" s="51">
        <f t="shared" si="885"/>
        <v>402165.3</v>
      </c>
      <c r="Q784" s="18">
        <f t="shared" ref="Q784:S784" si="889">SUM(Q785:Q786)</f>
        <v>0</v>
      </c>
      <c r="R784" s="18">
        <f t="shared" si="889"/>
        <v>364191</v>
      </c>
      <c r="S784" s="18">
        <f t="shared" si="889"/>
        <v>37974.300000000003</v>
      </c>
      <c r="T784" s="51">
        <f t="shared" si="851"/>
        <v>94935.8</v>
      </c>
      <c r="U784" s="18">
        <f t="shared" si="887"/>
        <v>0</v>
      </c>
      <c r="V784" s="18">
        <f t="shared" si="887"/>
        <v>56961.5</v>
      </c>
      <c r="W784" s="18">
        <f t="shared" si="887"/>
        <v>37974.300000000003</v>
      </c>
      <c r="X784" s="51">
        <f t="shared" si="886"/>
        <v>0</v>
      </c>
      <c r="Y784" s="18">
        <f t="shared" ref="Y784:AA784" si="890">SUM(Y785:Y786)</f>
        <v>0</v>
      </c>
      <c r="Z784" s="18">
        <f t="shared" si="890"/>
        <v>0</v>
      </c>
      <c r="AA784" s="18">
        <f t="shared" si="890"/>
        <v>0</v>
      </c>
      <c r="AB784" s="13"/>
      <c r="AC784" s="79"/>
      <c r="AD784" s="79"/>
    </row>
    <row r="785" spans="1:30" s="56" customFormat="1" ht="157.5" x14ac:dyDescent="0.25">
      <c r="A785" s="43" t="s">
        <v>229</v>
      </c>
      <c r="B785" s="13" t="s">
        <v>559</v>
      </c>
      <c r="C785" s="40" t="s">
        <v>116</v>
      </c>
      <c r="D785" s="52">
        <f t="shared" si="838"/>
        <v>91677.7</v>
      </c>
      <c r="E785" s="18"/>
      <c r="F785" s="18">
        <v>55006.6</v>
      </c>
      <c r="G785" s="18">
        <v>36671.1</v>
      </c>
      <c r="H785" s="52">
        <f t="shared" si="839"/>
        <v>93083.200000000012</v>
      </c>
      <c r="I785" s="18"/>
      <c r="J785" s="18">
        <v>55849.9</v>
      </c>
      <c r="K785" s="18">
        <v>37233.300000000003</v>
      </c>
      <c r="L785" s="51">
        <f t="shared" si="852"/>
        <v>93083.200000000012</v>
      </c>
      <c r="M785" s="18"/>
      <c r="N785" s="18">
        <v>55849.9</v>
      </c>
      <c r="O785" s="18">
        <v>37233.300000000003</v>
      </c>
      <c r="P785" s="51">
        <f t="shared" si="885"/>
        <v>94935.8</v>
      </c>
      <c r="Q785" s="18">
        <v>0</v>
      </c>
      <c r="R785" s="18">
        <v>56961.5</v>
      </c>
      <c r="S785" s="18">
        <v>37974.300000000003</v>
      </c>
      <c r="T785" s="51">
        <f t="shared" si="851"/>
        <v>94935.8</v>
      </c>
      <c r="U785" s="18">
        <v>0</v>
      </c>
      <c r="V785" s="18">
        <v>56961.5</v>
      </c>
      <c r="W785" s="18">
        <v>37974.300000000003</v>
      </c>
      <c r="X785" s="51">
        <f t="shared" si="886"/>
        <v>0</v>
      </c>
      <c r="Y785" s="18">
        <v>0</v>
      </c>
      <c r="Z785" s="18"/>
      <c r="AA785" s="18"/>
      <c r="AB785" s="13"/>
      <c r="AC785" s="79"/>
      <c r="AD785" s="79"/>
    </row>
    <row r="786" spans="1:30" s="56" customFormat="1" ht="78.75" x14ac:dyDescent="0.25">
      <c r="A786" s="43" t="s">
        <v>357</v>
      </c>
      <c r="B786" s="13" t="s">
        <v>249</v>
      </c>
      <c r="C786" s="40" t="s">
        <v>116</v>
      </c>
      <c r="D786" s="52">
        <f t="shared" si="838"/>
        <v>293157.59999999998</v>
      </c>
      <c r="E786" s="18"/>
      <c r="F786" s="18">
        <v>293157.59999999998</v>
      </c>
      <c r="G786" s="18"/>
      <c r="H786" s="52">
        <f t="shared" si="839"/>
        <v>300152.2</v>
      </c>
      <c r="I786" s="18"/>
      <c r="J786" s="18">
        <v>300152.2</v>
      </c>
      <c r="K786" s="18"/>
      <c r="L786" s="51">
        <f t="shared" si="852"/>
        <v>0</v>
      </c>
      <c r="M786" s="18"/>
      <c r="N786" s="18"/>
      <c r="O786" s="18"/>
      <c r="P786" s="51">
        <f t="shared" si="885"/>
        <v>307229.5</v>
      </c>
      <c r="Q786" s="18">
        <v>0</v>
      </c>
      <c r="R786" s="18">
        <v>307229.5</v>
      </c>
      <c r="S786" s="18">
        <v>0</v>
      </c>
      <c r="T786" s="51">
        <f t="shared" si="851"/>
        <v>0</v>
      </c>
      <c r="U786" s="18">
        <v>0</v>
      </c>
      <c r="V786" s="18"/>
      <c r="W786" s="18">
        <v>0</v>
      </c>
      <c r="X786" s="51">
        <f t="shared" si="886"/>
        <v>0</v>
      </c>
      <c r="Y786" s="18">
        <v>0</v>
      </c>
      <c r="Z786" s="18"/>
      <c r="AA786" s="18">
        <v>0</v>
      </c>
      <c r="AB786" s="13"/>
      <c r="AC786" s="79"/>
      <c r="AD786" s="79"/>
    </row>
    <row r="787" spans="1:30" s="56" customFormat="1" ht="47.25" x14ac:dyDescent="0.25">
      <c r="A787" s="43" t="s">
        <v>17</v>
      </c>
      <c r="B787" s="13" t="s">
        <v>560</v>
      </c>
      <c r="C787" s="40" t="s">
        <v>116</v>
      </c>
      <c r="D787" s="52">
        <f t="shared" si="838"/>
        <v>0</v>
      </c>
      <c r="E787" s="18">
        <f>SUM(E788:E797)</f>
        <v>0</v>
      </c>
      <c r="F787" s="18">
        <f>SUM(F788:F797)</f>
        <v>0</v>
      </c>
      <c r="G787" s="18">
        <f>SUM(G788:G797)</f>
        <v>0</v>
      </c>
      <c r="H787" s="52">
        <f t="shared" si="839"/>
        <v>0</v>
      </c>
      <c r="I787" s="18">
        <f>SUM(I788:I797)</f>
        <v>0</v>
      </c>
      <c r="J787" s="18">
        <f>SUM(J788:J797)</f>
        <v>0</v>
      </c>
      <c r="K787" s="18">
        <f>SUM(K788:K797)</f>
        <v>0</v>
      </c>
      <c r="L787" s="51">
        <f t="shared" si="852"/>
        <v>0</v>
      </c>
      <c r="M787" s="18">
        <f>SUM(M788:M797)</f>
        <v>0</v>
      </c>
      <c r="N787" s="18">
        <f>SUM(N788:N797)</f>
        <v>0</v>
      </c>
      <c r="O787" s="18">
        <f>SUM(O788:O797)</f>
        <v>0</v>
      </c>
      <c r="P787" s="51">
        <f t="shared" si="885"/>
        <v>0</v>
      </c>
      <c r="Q787" s="18">
        <f>SUM(Q788:Q797)</f>
        <v>0</v>
      </c>
      <c r="R787" s="18">
        <f>SUM(R788:R797)</f>
        <v>0</v>
      </c>
      <c r="S787" s="18">
        <f>SUM(S788:S797)</f>
        <v>0</v>
      </c>
      <c r="T787" s="51">
        <f t="shared" si="851"/>
        <v>0</v>
      </c>
      <c r="U787" s="18">
        <f>SUM(U788:U797)</f>
        <v>0</v>
      </c>
      <c r="V787" s="18">
        <f>SUM(V788:V797)</f>
        <v>0</v>
      </c>
      <c r="W787" s="18">
        <f>SUM(W788:W797)</f>
        <v>0</v>
      </c>
      <c r="X787" s="51">
        <f t="shared" si="886"/>
        <v>0</v>
      </c>
      <c r="Y787" s="18">
        <f>SUM(Y788:Y797)</f>
        <v>0</v>
      </c>
      <c r="Z787" s="18">
        <f>SUM(Z788:Z797)</f>
        <v>0</v>
      </c>
      <c r="AA787" s="18">
        <f>SUM(AA788:AA797)</f>
        <v>0</v>
      </c>
      <c r="AB787" s="13"/>
      <c r="AC787" s="79"/>
      <c r="AD787" s="79"/>
    </row>
    <row r="788" spans="1:30" s="56" customFormat="1" ht="110.25" x14ac:dyDescent="0.25">
      <c r="A788" s="43" t="s">
        <v>232</v>
      </c>
      <c r="B788" s="13" t="s">
        <v>931</v>
      </c>
      <c r="C788" s="40" t="s">
        <v>116</v>
      </c>
      <c r="D788" s="52">
        <f t="shared" si="838"/>
        <v>0</v>
      </c>
      <c r="E788" s="18"/>
      <c r="F788" s="18"/>
      <c r="G788" s="18"/>
      <c r="H788" s="52">
        <f t="shared" si="839"/>
        <v>0</v>
      </c>
      <c r="I788" s="18"/>
      <c r="J788" s="18"/>
      <c r="K788" s="18"/>
      <c r="L788" s="51">
        <f t="shared" si="852"/>
        <v>0</v>
      </c>
      <c r="M788" s="18"/>
      <c r="N788" s="18"/>
      <c r="O788" s="18"/>
      <c r="P788" s="51">
        <f t="shared" si="885"/>
        <v>0</v>
      </c>
      <c r="Q788" s="18">
        <v>0</v>
      </c>
      <c r="R788" s="18">
        <v>0</v>
      </c>
      <c r="S788" s="18">
        <v>0</v>
      </c>
      <c r="T788" s="51">
        <f t="shared" si="851"/>
        <v>0</v>
      </c>
      <c r="U788" s="18">
        <v>0</v>
      </c>
      <c r="V788" s="18">
        <v>0</v>
      </c>
      <c r="W788" s="18">
        <v>0</v>
      </c>
      <c r="X788" s="51">
        <f t="shared" si="886"/>
        <v>0</v>
      </c>
      <c r="Y788" s="18">
        <v>0</v>
      </c>
      <c r="Z788" s="18">
        <v>0</v>
      </c>
      <c r="AA788" s="18">
        <v>0</v>
      </c>
      <c r="AB788" s="13"/>
      <c r="AC788" s="79"/>
      <c r="AD788" s="79"/>
    </row>
    <row r="789" spans="1:30" s="56" customFormat="1" ht="141.75" x14ac:dyDescent="0.25">
      <c r="A789" s="43" t="s">
        <v>561</v>
      </c>
      <c r="B789" s="13" t="s">
        <v>932</v>
      </c>
      <c r="C789" s="40" t="s">
        <v>116</v>
      </c>
      <c r="D789" s="52">
        <f t="shared" si="838"/>
        <v>0</v>
      </c>
      <c r="E789" s="18"/>
      <c r="F789" s="18"/>
      <c r="G789" s="18"/>
      <c r="H789" s="52">
        <f t="shared" si="839"/>
        <v>0</v>
      </c>
      <c r="I789" s="18"/>
      <c r="J789" s="18"/>
      <c r="K789" s="18"/>
      <c r="L789" s="51">
        <f t="shared" si="852"/>
        <v>0</v>
      </c>
      <c r="M789" s="18"/>
      <c r="N789" s="18"/>
      <c r="O789" s="18"/>
      <c r="P789" s="51">
        <f t="shared" si="885"/>
        <v>0</v>
      </c>
      <c r="Q789" s="18">
        <v>0</v>
      </c>
      <c r="R789" s="18">
        <v>0</v>
      </c>
      <c r="S789" s="18">
        <v>0</v>
      </c>
      <c r="T789" s="51">
        <f t="shared" si="851"/>
        <v>0</v>
      </c>
      <c r="U789" s="18"/>
      <c r="V789" s="18"/>
      <c r="W789" s="18"/>
      <c r="X789" s="51"/>
      <c r="Y789" s="18"/>
      <c r="Z789" s="18"/>
      <c r="AA789" s="18"/>
      <c r="AB789" s="13"/>
      <c r="AC789" s="79"/>
      <c r="AD789" s="79"/>
    </row>
    <row r="790" spans="1:30" s="56" customFormat="1" ht="78.75" x14ac:dyDescent="0.25">
      <c r="A790" s="43" t="s">
        <v>933</v>
      </c>
      <c r="B790" s="13" t="s">
        <v>934</v>
      </c>
      <c r="C790" s="40" t="s">
        <v>116</v>
      </c>
      <c r="D790" s="52">
        <f t="shared" si="838"/>
        <v>0</v>
      </c>
      <c r="E790" s="18"/>
      <c r="F790" s="18"/>
      <c r="G790" s="18"/>
      <c r="H790" s="52">
        <f t="shared" si="839"/>
        <v>0</v>
      </c>
      <c r="I790" s="18"/>
      <c r="J790" s="18"/>
      <c r="K790" s="18"/>
      <c r="L790" s="51">
        <f t="shared" si="852"/>
        <v>0</v>
      </c>
      <c r="M790" s="18"/>
      <c r="N790" s="18"/>
      <c r="O790" s="18"/>
      <c r="P790" s="51">
        <f t="shared" si="885"/>
        <v>0</v>
      </c>
      <c r="Q790" s="18">
        <v>0</v>
      </c>
      <c r="R790" s="18">
        <v>0</v>
      </c>
      <c r="S790" s="18">
        <v>0</v>
      </c>
      <c r="T790" s="51">
        <f t="shared" si="851"/>
        <v>0</v>
      </c>
      <c r="U790" s="18"/>
      <c r="V790" s="18"/>
      <c r="W790" s="18"/>
      <c r="X790" s="51"/>
      <c r="Y790" s="18"/>
      <c r="Z790" s="18"/>
      <c r="AA790" s="18"/>
      <c r="AB790" s="13"/>
      <c r="AC790" s="79"/>
      <c r="AD790" s="79"/>
    </row>
    <row r="791" spans="1:30" s="56" customFormat="1" ht="63" x14ac:dyDescent="0.25">
      <c r="A791" s="43" t="s">
        <v>935</v>
      </c>
      <c r="B791" s="13" t="s">
        <v>942</v>
      </c>
      <c r="C791" s="40" t="s">
        <v>944</v>
      </c>
      <c r="D791" s="52">
        <f t="shared" si="838"/>
        <v>0</v>
      </c>
      <c r="E791" s="18"/>
      <c r="F791" s="18"/>
      <c r="G791" s="18"/>
      <c r="H791" s="52">
        <f t="shared" si="839"/>
        <v>0</v>
      </c>
      <c r="I791" s="18"/>
      <c r="J791" s="18"/>
      <c r="K791" s="18"/>
      <c r="L791" s="51">
        <f t="shared" si="852"/>
        <v>0</v>
      </c>
      <c r="M791" s="18"/>
      <c r="N791" s="18"/>
      <c r="O791" s="18"/>
      <c r="P791" s="51">
        <f t="shared" si="885"/>
        <v>0</v>
      </c>
      <c r="Q791" s="18">
        <v>0</v>
      </c>
      <c r="R791" s="18">
        <v>0</v>
      </c>
      <c r="S791" s="18">
        <v>0</v>
      </c>
      <c r="T791" s="51">
        <f t="shared" si="851"/>
        <v>0</v>
      </c>
      <c r="U791" s="18"/>
      <c r="V791" s="18"/>
      <c r="W791" s="18"/>
      <c r="X791" s="51"/>
      <c r="Y791" s="18"/>
      <c r="Z791" s="18"/>
      <c r="AA791" s="18"/>
      <c r="AB791" s="13"/>
      <c r="AC791" s="79"/>
      <c r="AD791" s="79"/>
    </row>
    <row r="792" spans="1:30" s="56" customFormat="1" ht="63" x14ac:dyDescent="0.25">
      <c r="A792" s="43" t="s">
        <v>936</v>
      </c>
      <c r="B792" s="13" t="s">
        <v>943</v>
      </c>
      <c r="C792" s="40" t="s">
        <v>944</v>
      </c>
      <c r="D792" s="52">
        <f t="shared" si="838"/>
        <v>0</v>
      </c>
      <c r="E792" s="18"/>
      <c r="F792" s="18"/>
      <c r="G792" s="18"/>
      <c r="H792" s="52">
        <f t="shared" si="839"/>
        <v>0</v>
      </c>
      <c r="I792" s="18"/>
      <c r="J792" s="18"/>
      <c r="K792" s="18"/>
      <c r="L792" s="51">
        <f t="shared" si="852"/>
        <v>0</v>
      </c>
      <c r="M792" s="18"/>
      <c r="N792" s="18"/>
      <c r="O792" s="18"/>
      <c r="P792" s="51">
        <f t="shared" si="885"/>
        <v>0</v>
      </c>
      <c r="Q792" s="18">
        <v>0</v>
      </c>
      <c r="R792" s="18">
        <v>0</v>
      </c>
      <c r="S792" s="18">
        <v>0</v>
      </c>
      <c r="T792" s="51">
        <f t="shared" si="851"/>
        <v>0</v>
      </c>
      <c r="U792" s="18"/>
      <c r="V792" s="18"/>
      <c r="W792" s="18"/>
      <c r="X792" s="51"/>
      <c r="Y792" s="18"/>
      <c r="Z792" s="18"/>
      <c r="AA792" s="18"/>
      <c r="AB792" s="13"/>
      <c r="AC792" s="79"/>
      <c r="AD792" s="79"/>
    </row>
    <row r="793" spans="1:30" s="56" customFormat="1" ht="63" x14ac:dyDescent="0.25">
      <c r="A793" s="43" t="s">
        <v>937</v>
      </c>
      <c r="B793" s="13" t="s">
        <v>945</v>
      </c>
      <c r="C793" s="40" t="s">
        <v>116</v>
      </c>
      <c r="D793" s="52">
        <f t="shared" ref="D793:D808" si="891">SUM(E793:G793)</f>
        <v>0</v>
      </c>
      <c r="E793" s="18"/>
      <c r="F793" s="18"/>
      <c r="G793" s="18"/>
      <c r="H793" s="52">
        <f t="shared" ref="H793:H808" si="892">SUM(I793:K793)</f>
        <v>0</v>
      </c>
      <c r="I793" s="18"/>
      <c r="J793" s="18"/>
      <c r="K793" s="18"/>
      <c r="L793" s="51">
        <f t="shared" si="852"/>
        <v>0</v>
      </c>
      <c r="M793" s="18"/>
      <c r="N793" s="18"/>
      <c r="O793" s="18"/>
      <c r="P793" s="51">
        <f t="shared" si="885"/>
        <v>0</v>
      </c>
      <c r="Q793" s="18">
        <v>0</v>
      </c>
      <c r="R793" s="18">
        <v>0</v>
      </c>
      <c r="S793" s="18">
        <v>0</v>
      </c>
      <c r="T793" s="51">
        <f t="shared" si="851"/>
        <v>0</v>
      </c>
      <c r="U793" s="18"/>
      <c r="V793" s="18"/>
      <c r="W793" s="18"/>
      <c r="X793" s="51"/>
      <c r="Y793" s="18"/>
      <c r="Z793" s="18"/>
      <c r="AA793" s="18"/>
      <c r="AB793" s="13"/>
      <c r="AC793" s="79"/>
      <c r="AD793" s="79"/>
    </row>
    <row r="794" spans="1:30" s="56" customFormat="1" ht="47.25" x14ac:dyDescent="0.25">
      <c r="A794" s="43" t="s">
        <v>938</v>
      </c>
      <c r="B794" s="13" t="s">
        <v>946</v>
      </c>
      <c r="C794" s="40" t="s">
        <v>116</v>
      </c>
      <c r="D794" s="52">
        <f t="shared" si="891"/>
        <v>0</v>
      </c>
      <c r="E794" s="18"/>
      <c r="F794" s="18"/>
      <c r="G794" s="18"/>
      <c r="H794" s="52">
        <f t="shared" si="892"/>
        <v>0</v>
      </c>
      <c r="I794" s="18"/>
      <c r="J794" s="18"/>
      <c r="K794" s="18"/>
      <c r="L794" s="51">
        <f t="shared" si="852"/>
        <v>0</v>
      </c>
      <c r="M794" s="18"/>
      <c r="N794" s="18"/>
      <c r="O794" s="18"/>
      <c r="P794" s="51">
        <f t="shared" si="885"/>
        <v>0</v>
      </c>
      <c r="Q794" s="18">
        <v>0</v>
      </c>
      <c r="R794" s="18">
        <v>0</v>
      </c>
      <c r="S794" s="18">
        <v>0</v>
      </c>
      <c r="T794" s="51">
        <f t="shared" si="851"/>
        <v>0</v>
      </c>
      <c r="U794" s="18"/>
      <c r="V794" s="18"/>
      <c r="W794" s="18"/>
      <c r="X794" s="51"/>
      <c r="Y794" s="18"/>
      <c r="Z794" s="18"/>
      <c r="AA794" s="18"/>
      <c r="AB794" s="13"/>
      <c r="AC794" s="79"/>
      <c r="AD794" s="79"/>
    </row>
    <row r="795" spans="1:30" s="56" customFormat="1" ht="189" x14ac:dyDescent="0.25">
      <c r="A795" s="43" t="s">
        <v>939</v>
      </c>
      <c r="B795" s="13" t="s">
        <v>947</v>
      </c>
      <c r="C795" s="40" t="s">
        <v>116</v>
      </c>
      <c r="D795" s="52">
        <f t="shared" si="891"/>
        <v>0</v>
      </c>
      <c r="E795" s="18"/>
      <c r="F795" s="18"/>
      <c r="G795" s="18"/>
      <c r="H795" s="52">
        <f t="shared" si="892"/>
        <v>0</v>
      </c>
      <c r="I795" s="18"/>
      <c r="J795" s="18"/>
      <c r="K795" s="18"/>
      <c r="L795" s="51">
        <f t="shared" si="852"/>
        <v>0</v>
      </c>
      <c r="M795" s="18"/>
      <c r="N795" s="18"/>
      <c r="O795" s="18"/>
      <c r="P795" s="51">
        <f t="shared" si="885"/>
        <v>0</v>
      </c>
      <c r="Q795" s="18">
        <v>0</v>
      </c>
      <c r="R795" s="18">
        <v>0</v>
      </c>
      <c r="S795" s="18">
        <v>0</v>
      </c>
      <c r="T795" s="51">
        <f t="shared" si="851"/>
        <v>0</v>
      </c>
      <c r="U795" s="18"/>
      <c r="V795" s="18"/>
      <c r="W795" s="18"/>
      <c r="X795" s="51"/>
      <c r="Y795" s="18"/>
      <c r="Z795" s="18"/>
      <c r="AA795" s="18"/>
      <c r="AB795" s="13"/>
      <c r="AC795" s="79"/>
      <c r="AD795" s="79"/>
    </row>
    <row r="796" spans="1:30" s="56" customFormat="1" ht="31.5" x14ac:dyDescent="0.25">
      <c r="A796" s="43" t="s">
        <v>940</v>
      </c>
      <c r="B796" s="13" t="s">
        <v>948</v>
      </c>
      <c r="C796" s="40" t="s">
        <v>116</v>
      </c>
      <c r="D796" s="52">
        <f t="shared" si="891"/>
        <v>0</v>
      </c>
      <c r="E796" s="18"/>
      <c r="F796" s="18"/>
      <c r="G796" s="18"/>
      <c r="H796" s="52">
        <f t="shared" si="892"/>
        <v>0</v>
      </c>
      <c r="I796" s="18"/>
      <c r="J796" s="18"/>
      <c r="K796" s="18"/>
      <c r="L796" s="51">
        <f t="shared" si="852"/>
        <v>0</v>
      </c>
      <c r="M796" s="18"/>
      <c r="N796" s="18"/>
      <c r="O796" s="18"/>
      <c r="P796" s="51">
        <f t="shared" si="885"/>
        <v>0</v>
      </c>
      <c r="Q796" s="18">
        <v>0</v>
      </c>
      <c r="R796" s="18">
        <v>0</v>
      </c>
      <c r="S796" s="18">
        <v>0</v>
      </c>
      <c r="T796" s="51">
        <f t="shared" si="851"/>
        <v>0</v>
      </c>
      <c r="U796" s="18"/>
      <c r="V796" s="18"/>
      <c r="W796" s="18"/>
      <c r="X796" s="51"/>
      <c r="Y796" s="18"/>
      <c r="Z796" s="18"/>
      <c r="AA796" s="18"/>
      <c r="AB796" s="13"/>
      <c r="AC796" s="79"/>
      <c r="AD796" s="79"/>
    </row>
    <row r="797" spans="1:30" s="56" customFormat="1" ht="63" x14ac:dyDescent="0.25">
      <c r="A797" s="43" t="s">
        <v>941</v>
      </c>
      <c r="B797" s="13" t="s">
        <v>949</v>
      </c>
      <c r="C797" s="40" t="s">
        <v>116</v>
      </c>
      <c r="D797" s="52">
        <f t="shared" si="891"/>
        <v>0</v>
      </c>
      <c r="E797" s="18"/>
      <c r="F797" s="18"/>
      <c r="G797" s="18"/>
      <c r="H797" s="52">
        <f t="shared" si="892"/>
        <v>0</v>
      </c>
      <c r="I797" s="18"/>
      <c r="J797" s="18"/>
      <c r="K797" s="18"/>
      <c r="L797" s="51">
        <f t="shared" si="852"/>
        <v>0</v>
      </c>
      <c r="M797" s="18"/>
      <c r="N797" s="18"/>
      <c r="O797" s="18"/>
      <c r="P797" s="51">
        <f t="shared" si="885"/>
        <v>0</v>
      </c>
      <c r="Q797" s="18">
        <v>0</v>
      </c>
      <c r="R797" s="18">
        <v>0</v>
      </c>
      <c r="S797" s="18">
        <v>0</v>
      </c>
      <c r="T797" s="51">
        <f t="shared" si="851"/>
        <v>0</v>
      </c>
      <c r="U797" s="18">
        <v>0</v>
      </c>
      <c r="V797" s="18">
        <v>0</v>
      </c>
      <c r="W797" s="18">
        <v>0</v>
      </c>
      <c r="X797" s="51">
        <f t="shared" si="886"/>
        <v>0</v>
      </c>
      <c r="Y797" s="18">
        <v>0</v>
      </c>
      <c r="Z797" s="18">
        <v>0</v>
      </c>
      <c r="AA797" s="18">
        <v>0</v>
      </c>
      <c r="AB797" s="13"/>
      <c r="AC797" s="79"/>
      <c r="AD797" s="79"/>
    </row>
    <row r="798" spans="1:30" s="65" customFormat="1" ht="31.5" x14ac:dyDescent="0.25">
      <c r="A798" s="41" t="s">
        <v>19</v>
      </c>
      <c r="B798" s="95" t="s">
        <v>746</v>
      </c>
      <c r="C798" s="57"/>
      <c r="D798" s="15">
        <f t="shared" si="891"/>
        <v>287742.3</v>
      </c>
      <c r="E798" s="15">
        <f>E799+E804</f>
        <v>0</v>
      </c>
      <c r="F798" s="15">
        <f>F799+F804</f>
        <v>84.8</v>
      </c>
      <c r="G798" s="15">
        <f>G799+G804</f>
        <v>287657.5</v>
      </c>
      <c r="H798" s="15">
        <f t="shared" si="892"/>
        <v>56077</v>
      </c>
      <c r="I798" s="15">
        <f>I799+I804</f>
        <v>0</v>
      </c>
      <c r="J798" s="15">
        <f>J799+J804</f>
        <v>84.8</v>
      </c>
      <c r="K798" s="15">
        <f>K799+K804</f>
        <v>55992.2</v>
      </c>
      <c r="L798" s="15">
        <f t="shared" si="852"/>
        <v>0</v>
      </c>
      <c r="M798" s="15">
        <f>M799+M804</f>
        <v>0</v>
      </c>
      <c r="N798" s="15">
        <f>N799+N804</f>
        <v>0</v>
      </c>
      <c r="O798" s="15">
        <f>O799+O804</f>
        <v>0</v>
      </c>
      <c r="P798" s="15">
        <f t="shared" si="885"/>
        <v>56077</v>
      </c>
      <c r="Q798" s="15">
        <f>Q799+Q804</f>
        <v>0</v>
      </c>
      <c r="R798" s="15">
        <f>R799+R804</f>
        <v>84.8</v>
      </c>
      <c r="S798" s="15">
        <f>S799+S804</f>
        <v>55992.2</v>
      </c>
      <c r="T798" s="15">
        <f t="shared" si="851"/>
        <v>0</v>
      </c>
      <c r="U798" s="15">
        <f>U799+U804</f>
        <v>0</v>
      </c>
      <c r="V798" s="15">
        <f>V799+V804</f>
        <v>0</v>
      </c>
      <c r="W798" s="15">
        <f>W799+W804</f>
        <v>0</v>
      </c>
      <c r="X798" s="15">
        <f t="shared" si="886"/>
        <v>0</v>
      </c>
      <c r="Y798" s="15">
        <f>Y799+Y804</f>
        <v>0</v>
      </c>
      <c r="Z798" s="15">
        <f>Z799+Z804</f>
        <v>0</v>
      </c>
      <c r="AA798" s="15">
        <f>AA799+AA804</f>
        <v>0</v>
      </c>
      <c r="AB798" s="96"/>
      <c r="AC798" s="82"/>
      <c r="AD798" s="82"/>
    </row>
    <row r="799" spans="1:30" s="56" customFormat="1" ht="47.25" x14ac:dyDescent="0.25">
      <c r="A799" s="43" t="s">
        <v>183</v>
      </c>
      <c r="B799" s="13" t="s">
        <v>564</v>
      </c>
      <c r="C799" s="40"/>
      <c r="D799" s="52">
        <f t="shared" si="891"/>
        <v>172450.09999999998</v>
      </c>
      <c r="E799" s="18">
        <f>SUM(E800:E803)</f>
        <v>0</v>
      </c>
      <c r="F799" s="18">
        <f>SUM(F800:F803)</f>
        <v>84.8</v>
      </c>
      <c r="G799" s="18">
        <f>SUM(G800:G803)</f>
        <v>172365.3</v>
      </c>
      <c r="H799" s="52">
        <f t="shared" si="892"/>
        <v>56077</v>
      </c>
      <c r="I799" s="18">
        <f>SUM(I800:I803)</f>
        <v>0</v>
      </c>
      <c r="J799" s="18">
        <f>SUM(J800:J803)</f>
        <v>84.8</v>
      </c>
      <c r="K799" s="18">
        <f>SUM(K800:K803)</f>
        <v>55992.2</v>
      </c>
      <c r="L799" s="51">
        <f t="shared" si="852"/>
        <v>0</v>
      </c>
      <c r="M799" s="18">
        <f>SUM(M800:M803)</f>
        <v>0</v>
      </c>
      <c r="N799" s="18">
        <f>SUM(N800:N803)</f>
        <v>0</v>
      </c>
      <c r="O799" s="18">
        <f>SUM(O800:O803)</f>
        <v>0</v>
      </c>
      <c r="P799" s="51">
        <f t="shared" si="885"/>
        <v>56077</v>
      </c>
      <c r="Q799" s="18">
        <f>SUM(Q800:Q803)</f>
        <v>0</v>
      </c>
      <c r="R799" s="18">
        <f>SUM(R800:R803)</f>
        <v>84.8</v>
      </c>
      <c r="S799" s="18">
        <f>SUM(S800:S803)</f>
        <v>55992.2</v>
      </c>
      <c r="T799" s="51">
        <f t="shared" si="851"/>
        <v>0</v>
      </c>
      <c r="U799" s="18">
        <f>SUM(U800:U803)</f>
        <v>0</v>
      </c>
      <c r="V799" s="18">
        <f>SUM(V800:V803)</f>
        <v>0</v>
      </c>
      <c r="W799" s="18">
        <f>SUM(W800:W803)</f>
        <v>0</v>
      </c>
      <c r="X799" s="51">
        <f t="shared" si="886"/>
        <v>0</v>
      </c>
      <c r="Y799" s="18">
        <f>SUM(Y800:Y803)</f>
        <v>0</v>
      </c>
      <c r="Z799" s="18">
        <f>SUM(Z800:Z803)</f>
        <v>0</v>
      </c>
      <c r="AA799" s="18">
        <f>SUM(AA800:AA803)</f>
        <v>0</v>
      </c>
      <c r="AB799" s="13"/>
      <c r="AC799" s="79"/>
      <c r="AD799" s="79"/>
    </row>
    <row r="800" spans="1:30" s="56" customFormat="1" ht="47.25" x14ac:dyDescent="0.25">
      <c r="A800" s="43" t="s">
        <v>32</v>
      </c>
      <c r="B800" s="13" t="s">
        <v>251</v>
      </c>
      <c r="C800" s="40" t="s">
        <v>116</v>
      </c>
      <c r="D800" s="52">
        <f t="shared" si="891"/>
        <v>84.8</v>
      </c>
      <c r="E800" s="18"/>
      <c r="F800" s="18">
        <v>84.8</v>
      </c>
      <c r="G800" s="18"/>
      <c r="H800" s="52">
        <f t="shared" si="892"/>
        <v>84.8</v>
      </c>
      <c r="I800" s="18"/>
      <c r="J800" s="18">
        <v>84.8</v>
      </c>
      <c r="K800" s="18"/>
      <c r="L800" s="51">
        <f t="shared" si="852"/>
        <v>0</v>
      </c>
      <c r="M800" s="18"/>
      <c r="N800" s="18"/>
      <c r="O800" s="18"/>
      <c r="P800" s="51">
        <f t="shared" si="885"/>
        <v>84.8</v>
      </c>
      <c r="Q800" s="18"/>
      <c r="R800" s="18">
        <v>84.8</v>
      </c>
      <c r="S800" s="18"/>
      <c r="T800" s="51">
        <f t="shared" si="851"/>
        <v>0</v>
      </c>
      <c r="U800" s="18"/>
      <c r="V800" s="18"/>
      <c r="W800" s="18"/>
      <c r="X800" s="51">
        <f t="shared" si="886"/>
        <v>0</v>
      </c>
      <c r="Y800" s="18"/>
      <c r="Z800" s="18"/>
      <c r="AA800" s="18"/>
      <c r="AB800" s="13"/>
      <c r="AC800" s="79"/>
      <c r="AD800" s="79"/>
    </row>
    <row r="801" spans="1:30" s="56" customFormat="1" ht="31.5" x14ac:dyDescent="0.25">
      <c r="A801" s="43" t="s">
        <v>33</v>
      </c>
      <c r="B801" s="13" t="s">
        <v>252</v>
      </c>
      <c r="C801" s="40" t="s">
        <v>188</v>
      </c>
      <c r="D801" s="52">
        <f t="shared" si="891"/>
        <v>157365.29999999999</v>
      </c>
      <c r="E801" s="18"/>
      <c r="F801" s="18"/>
      <c r="G801" s="18">
        <v>157365.29999999999</v>
      </c>
      <c r="H801" s="52">
        <f t="shared" si="892"/>
        <v>55992.2</v>
      </c>
      <c r="I801" s="18"/>
      <c r="J801" s="18"/>
      <c r="K801" s="18">
        <v>55992.2</v>
      </c>
      <c r="L801" s="51">
        <f t="shared" si="852"/>
        <v>0</v>
      </c>
      <c r="M801" s="18"/>
      <c r="N801" s="18"/>
      <c r="O801" s="18"/>
      <c r="P801" s="51">
        <f t="shared" si="885"/>
        <v>55992.2</v>
      </c>
      <c r="Q801" s="18"/>
      <c r="R801" s="18"/>
      <c r="S801" s="18">
        <v>55992.2</v>
      </c>
      <c r="T801" s="51">
        <f t="shared" si="851"/>
        <v>0</v>
      </c>
      <c r="U801" s="18"/>
      <c r="V801" s="18"/>
      <c r="W801" s="18"/>
      <c r="X801" s="51">
        <f t="shared" si="886"/>
        <v>0</v>
      </c>
      <c r="Y801" s="18"/>
      <c r="Z801" s="18"/>
      <c r="AA801" s="18"/>
      <c r="AB801" s="13"/>
      <c r="AC801" s="79"/>
      <c r="AD801" s="79"/>
    </row>
    <row r="802" spans="1:30" s="56" customFormat="1" ht="47.25" x14ac:dyDescent="0.25">
      <c r="A802" s="43" t="s">
        <v>34</v>
      </c>
      <c r="B802" s="13" t="s">
        <v>565</v>
      </c>
      <c r="C802" s="40" t="s">
        <v>188</v>
      </c>
      <c r="D802" s="52">
        <f t="shared" si="891"/>
        <v>0</v>
      </c>
      <c r="E802" s="18"/>
      <c r="F802" s="18"/>
      <c r="G802" s="18"/>
      <c r="H802" s="52">
        <f t="shared" si="892"/>
        <v>0</v>
      </c>
      <c r="I802" s="18"/>
      <c r="J802" s="18"/>
      <c r="K802" s="18"/>
      <c r="L802" s="51">
        <f t="shared" si="852"/>
        <v>0</v>
      </c>
      <c r="M802" s="18"/>
      <c r="N802" s="18"/>
      <c r="O802" s="18"/>
      <c r="P802" s="51">
        <f t="shared" si="885"/>
        <v>0</v>
      </c>
      <c r="Q802" s="18"/>
      <c r="R802" s="18"/>
      <c r="S802" s="18"/>
      <c r="T802" s="51">
        <f t="shared" si="851"/>
        <v>0</v>
      </c>
      <c r="U802" s="18"/>
      <c r="V802" s="18"/>
      <c r="W802" s="18"/>
      <c r="X802" s="51">
        <f t="shared" si="886"/>
        <v>0</v>
      </c>
      <c r="Y802" s="18"/>
      <c r="Z802" s="18"/>
      <c r="AA802" s="18"/>
      <c r="AB802" s="13"/>
      <c r="AC802" s="79"/>
      <c r="AD802" s="79"/>
    </row>
    <row r="803" spans="1:30" s="56" customFormat="1" ht="31.5" x14ac:dyDescent="0.25">
      <c r="A803" s="43" t="s">
        <v>35</v>
      </c>
      <c r="B803" s="13" t="s">
        <v>253</v>
      </c>
      <c r="C803" s="40" t="s">
        <v>188</v>
      </c>
      <c r="D803" s="52">
        <f t="shared" si="891"/>
        <v>15000</v>
      </c>
      <c r="E803" s="18"/>
      <c r="F803" s="18"/>
      <c r="G803" s="18">
        <v>15000</v>
      </c>
      <c r="H803" s="52">
        <f t="shared" si="892"/>
        <v>0</v>
      </c>
      <c r="I803" s="18"/>
      <c r="J803" s="18"/>
      <c r="K803" s="18"/>
      <c r="L803" s="51">
        <f t="shared" si="852"/>
        <v>0</v>
      </c>
      <c r="M803" s="18"/>
      <c r="N803" s="18"/>
      <c r="O803" s="18"/>
      <c r="P803" s="51">
        <f t="shared" si="885"/>
        <v>0</v>
      </c>
      <c r="Q803" s="18"/>
      <c r="R803" s="18"/>
      <c r="S803" s="18"/>
      <c r="T803" s="51">
        <f t="shared" si="851"/>
        <v>0</v>
      </c>
      <c r="U803" s="18"/>
      <c r="V803" s="18"/>
      <c r="W803" s="18"/>
      <c r="X803" s="51">
        <f t="shared" si="886"/>
        <v>0</v>
      </c>
      <c r="Y803" s="18"/>
      <c r="Z803" s="18"/>
      <c r="AA803" s="18"/>
      <c r="AB803" s="13"/>
      <c r="AC803" s="79"/>
      <c r="AD803" s="79"/>
    </row>
    <row r="804" spans="1:30" s="56" customFormat="1" ht="31.5" x14ac:dyDescent="0.25">
      <c r="A804" s="43" t="s">
        <v>14</v>
      </c>
      <c r="B804" s="13" t="s">
        <v>566</v>
      </c>
      <c r="C804" s="40"/>
      <c r="D804" s="52">
        <f t="shared" si="891"/>
        <v>115292.2</v>
      </c>
      <c r="E804" s="18">
        <f>E805+E806</f>
        <v>0</v>
      </c>
      <c r="F804" s="18">
        <f t="shared" ref="F804" si="893">F805+F806</f>
        <v>0</v>
      </c>
      <c r="G804" s="18">
        <f>G805+G806</f>
        <v>115292.2</v>
      </c>
      <c r="H804" s="52">
        <f t="shared" si="892"/>
        <v>0</v>
      </c>
      <c r="I804" s="18">
        <f>I805+I806</f>
        <v>0</v>
      </c>
      <c r="J804" s="18">
        <f t="shared" ref="J804" si="894">J805+J806</f>
        <v>0</v>
      </c>
      <c r="K804" s="18">
        <f>K805+K806</f>
        <v>0</v>
      </c>
      <c r="L804" s="51">
        <f t="shared" si="852"/>
        <v>0</v>
      </c>
      <c r="M804" s="18">
        <f>M805+M806</f>
        <v>0</v>
      </c>
      <c r="N804" s="18">
        <f t="shared" ref="N804" si="895">N805+N806</f>
        <v>0</v>
      </c>
      <c r="O804" s="18">
        <f>O805+O806</f>
        <v>0</v>
      </c>
      <c r="P804" s="51">
        <f t="shared" si="885"/>
        <v>0</v>
      </c>
      <c r="Q804" s="18">
        <f>Q805+Q806</f>
        <v>0</v>
      </c>
      <c r="R804" s="18">
        <f t="shared" ref="R804" si="896">R805+R806</f>
        <v>0</v>
      </c>
      <c r="S804" s="18">
        <f>S805+S806</f>
        <v>0</v>
      </c>
      <c r="T804" s="51">
        <f t="shared" si="851"/>
        <v>0</v>
      </c>
      <c r="U804" s="18">
        <f>U805+U806</f>
        <v>0</v>
      </c>
      <c r="V804" s="18">
        <f t="shared" ref="V804" si="897">V805+V806</f>
        <v>0</v>
      </c>
      <c r="W804" s="18">
        <f>W805+W806</f>
        <v>0</v>
      </c>
      <c r="X804" s="51">
        <f t="shared" si="886"/>
        <v>0</v>
      </c>
      <c r="Y804" s="18">
        <f>Y805+Y806</f>
        <v>0</v>
      </c>
      <c r="Z804" s="18">
        <f t="shared" ref="Z804" si="898">Z805+Z806</f>
        <v>0</v>
      </c>
      <c r="AA804" s="18">
        <f>AA805+AA806</f>
        <v>0</v>
      </c>
      <c r="AB804" s="13"/>
      <c r="AC804" s="79"/>
      <c r="AD804" s="79"/>
    </row>
    <row r="805" spans="1:30" s="56" customFormat="1" ht="31.5" x14ac:dyDescent="0.25">
      <c r="A805" s="43" t="s">
        <v>82</v>
      </c>
      <c r="B805" s="13" t="s">
        <v>254</v>
      </c>
      <c r="C805" s="40" t="s">
        <v>188</v>
      </c>
      <c r="D805" s="52">
        <f t="shared" si="891"/>
        <v>0</v>
      </c>
      <c r="E805" s="18"/>
      <c r="F805" s="18"/>
      <c r="G805" s="18"/>
      <c r="H805" s="52">
        <f t="shared" si="892"/>
        <v>0</v>
      </c>
      <c r="I805" s="18"/>
      <c r="J805" s="18"/>
      <c r="K805" s="18"/>
      <c r="L805" s="51">
        <f t="shared" si="852"/>
        <v>0</v>
      </c>
      <c r="M805" s="18"/>
      <c r="N805" s="18"/>
      <c r="O805" s="18"/>
      <c r="P805" s="51">
        <f t="shared" si="885"/>
        <v>0</v>
      </c>
      <c r="Q805" s="18"/>
      <c r="R805" s="18"/>
      <c r="S805" s="18"/>
      <c r="T805" s="51">
        <f t="shared" si="851"/>
        <v>0</v>
      </c>
      <c r="U805" s="18"/>
      <c r="V805" s="18"/>
      <c r="W805" s="18"/>
      <c r="X805" s="51">
        <f t="shared" si="886"/>
        <v>0</v>
      </c>
      <c r="Y805" s="18"/>
      <c r="Z805" s="18"/>
      <c r="AA805" s="18"/>
      <c r="AB805" s="13"/>
      <c r="AC805" s="79"/>
      <c r="AD805" s="79"/>
    </row>
    <row r="806" spans="1:30" s="56" customFormat="1" ht="31.5" x14ac:dyDescent="0.25">
      <c r="A806" s="43" t="s">
        <v>84</v>
      </c>
      <c r="B806" s="13" t="s">
        <v>1002</v>
      </c>
      <c r="C806" s="40" t="s">
        <v>1003</v>
      </c>
      <c r="D806" s="52">
        <f t="shared" si="891"/>
        <v>115292.2</v>
      </c>
      <c r="E806" s="18">
        <f>E807+E808</f>
        <v>0</v>
      </c>
      <c r="F806" s="18">
        <f>F807+F808</f>
        <v>0</v>
      </c>
      <c r="G806" s="18">
        <f>G807+G808</f>
        <v>115292.2</v>
      </c>
      <c r="H806" s="52">
        <f t="shared" si="892"/>
        <v>0</v>
      </c>
      <c r="I806" s="18">
        <f>I807+I808</f>
        <v>0</v>
      </c>
      <c r="J806" s="18">
        <f>J807+J808</f>
        <v>0</v>
      </c>
      <c r="K806" s="18">
        <f>K807+K808</f>
        <v>0</v>
      </c>
      <c r="L806" s="51">
        <f t="shared" si="852"/>
        <v>0</v>
      </c>
      <c r="M806" s="18">
        <f>M807+M808</f>
        <v>0</v>
      </c>
      <c r="N806" s="18">
        <f>N807+N808</f>
        <v>0</v>
      </c>
      <c r="O806" s="18">
        <f>O807+O808</f>
        <v>0</v>
      </c>
      <c r="P806" s="51">
        <f t="shared" si="885"/>
        <v>0</v>
      </c>
      <c r="Q806" s="18">
        <f>Q807+Q808</f>
        <v>0</v>
      </c>
      <c r="R806" s="18">
        <f>R807+R808</f>
        <v>0</v>
      </c>
      <c r="S806" s="18">
        <f>S807+S808</f>
        <v>0</v>
      </c>
      <c r="T806" s="51">
        <f t="shared" si="851"/>
        <v>0</v>
      </c>
      <c r="U806" s="18">
        <f>U807+U808</f>
        <v>0</v>
      </c>
      <c r="V806" s="18">
        <f>V807+V808</f>
        <v>0</v>
      </c>
      <c r="W806" s="18">
        <f>W807+W808</f>
        <v>0</v>
      </c>
      <c r="X806" s="51">
        <f t="shared" si="886"/>
        <v>0</v>
      </c>
      <c r="Y806" s="18">
        <f>Y807+Y808</f>
        <v>0</v>
      </c>
      <c r="Z806" s="18">
        <f>Z807+Z808</f>
        <v>0</v>
      </c>
      <c r="AA806" s="18">
        <f>AA807+AA808</f>
        <v>0</v>
      </c>
      <c r="AB806" s="13"/>
      <c r="AC806" s="79"/>
      <c r="AD806" s="79"/>
    </row>
    <row r="807" spans="1:30" s="56" customFormat="1" x14ac:dyDescent="0.25">
      <c r="A807" s="43"/>
      <c r="B807" s="13"/>
      <c r="C807" s="40" t="s">
        <v>116</v>
      </c>
      <c r="D807" s="52">
        <f t="shared" si="891"/>
        <v>30292.2</v>
      </c>
      <c r="E807" s="18"/>
      <c r="F807" s="18"/>
      <c r="G807" s="18">
        <v>30292.2</v>
      </c>
      <c r="H807" s="52">
        <f t="shared" si="892"/>
        <v>0</v>
      </c>
      <c r="I807" s="18"/>
      <c r="J807" s="18"/>
      <c r="K807" s="18"/>
      <c r="L807" s="51">
        <f t="shared" si="852"/>
        <v>0</v>
      </c>
      <c r="M807" s="18"/>
      <c r="N807" s="18"/>
      <c r="O807" s="18"/>
      <c r="P807" s="51">
        <f t="shared" si="885"/>
        <v>0</v>
      </c>
      <c r="Q807" s="18"/>
      <c r="R807" s="18"/>
      <c r="S807" s="18"/>
      <c r="T807" s="51">
        <f t="shared" si="851"/>
        <v>0</v>
      </c>
      <c r="U807" s="18"/>
      <c r="V807" s="18"/>
      <c r="W807" s="18"/>
      <c r="X807" s="51">
        <f t="shared" si="886"/>
        <v>0</v>
      </c>
      <c r="Y807" s="18"/>
      <c r="Z807" s="18"/>
      <c r="AA807" s="18"/>
      <c r="AB807" s="13"/>
      <c r="AC807" s="79"/>
      <c r="AD807" s="79"/>
    </row>
    <row r="808" spans="1:30" s="56" customFormat="1" x14ac:dyDescent="0.25">
      <c r="A808" s="43"/>
      <c r="B808" s="13"/>
      <c r="C808" s="40" t="s">
        <v>769</v>
      </c>
      <c r="D808" s="52">
        <f t="shared" si="891"/>
        <v>85000</v>
      </c>
      <c r="E808" s="18"/>
      <c r="F808" s="18"/>
      <c r="G808" s="18">
        <v>85000</v>
      </c>
      <c r="H808" s="52">
        <f t="shared" si="892"/>
        <v>0</v>
      </c>
      <c r="I808" s="18"/>
      <c r="J808" s="18"/>
      <c r="K808" s="18"/>
      <c r="L808" s="51">
        <f t="shared" si="852"/>
        <v>0</v>
      </c>
      <c r="M808" s="18"/>
      <c r="N808" s="18"/>
      <c r="O808" s="18"/>
      <c r="P808" s="51">
        <f t="shared" si="885"/>
        <v>0</v>
      </c>
      <c r="Q808" s="18"/>
      <c r="R808" s="18"/>
      <c r="S808" s="18"/>
      <c r="T808" s="51">
        <f t="shared" si="851"/>
        <v>0</v>
      </c>
      <c r="U808" s="18"/>
      <c r="V808" s="18"/>
      <c r="W808" s="18"/>
      <c r="X808" s="51">
        <f t="shared" si="886"/>
        <v>0</v>
      </c>
      <c r="Y808" s="18"/>
      <c r="Z808" s="18"/>
      <c r="AA808" s="18"/>
      <c r="AB808" s="13"/>
      <c r="AC808" s="79"/>
      <c r="AD808" s="79"/>
    </row>
    <row r="809" spans="1:30" s="65" customFormat="1" ht="31.5" x14ac:dyDescent="0.25">
      <c r="A809" s="41" t="s">
        <v>23</v>
      </c>
      <c r="B809" s="95" t="s">
        <v>747</v>
      </c>
      <c r="C809" s="57"/>
      <c r="D809" s="15">
        <f>SUM(E809:G809)</f>
        <v>16960.3</v>
      </c>
      <c r="E809" s="15">
        <f>E810+E821</f>
        <v>0</v>
      </c>
      <c r="F809" s="15">
        <f>F810+F821</f>
        <v>13226.6</v>
      </c>
      <c r="G809" s="15">
        <f>G810+G821</f>
        <v>3733.7</v>
      </c>
      <c r="H809" s="15">
        <f>SUM(I809:K809)</f>
        <v>14861.300000000001</v>
      </c>
      <c r="I809" s="15">
        <f>I810+I821</f>
        <v>0</v>
      </c>
      <c r="J809" s="15">
        <f>J810+J821</f>
        <v>13226.6</v>
      </c>
      <c r="K809" s="15">
        <f>K810+K821</f>
        <v>1634.7</v>
      </c>
      <c r="L809" s="15">
        <f>SUM(M809:O809)</f>
        <v>16111.3</v>
      </c>
      <c r="M809" s="15">
        <f>M810+M821</f>
        <v>0</v>
      </c>
      <c r="N809" s="15">
        <f>N810+N821</f>
        <v>13226.6</v>
      </c>
      <c r="O809" s="15">
        <f>O810+O821</f>
        <v>2884.7</v>
      </c>
      <c r="P809" s="15">
        <f>SUM(Q809:S809)</f>
        <v>14861.300000000001</v>
      </c>
      <c r="Q809" s="15">
        <f>Q810+Q821</f>
        <v>0</v>
      </c>
      <c r="R809" s="15">
        <f>R810+R821</f>
        <v>13226.6</v>
      </c>
      <c r="S809" s="15">
        <f>S810+S821</f>
        <v>1634.7</v>
      </c>
      <c r="T809" s="15">
        <f t="shared" si="851"/>
        <v>14861.300000000001</v>
      </c>
      <c r="U809" s="15">
        <f>U810+U855+U858+U864</f>
        <v>0</v>
      </c>
      <c r="V809" s="15">
        <f>V810+V855+V858+V864</f>
        <v>13226.6</v>
      </c>
      <c r="W809" s="15">
        <f>W810+W855+W858+W864</f>
        <v>1634.7</v>
      </c>
      <c r="X809" s="15">
        <f t="shared" ref="X809:X811" si="899">SUM(Y809:AA809)</f>
        <v>0</v>
      </c>
      <c r="Y809" s="15">
        <f>Y810+Y855+Y858+Y864</f>
        <v>0</v>
      </c>
      <c r="Z809" s="15">
        <f>Z810+Z855+Z858+Z864</f>
        <v>0</v>
      </c>
      <c r="AA809" s="15">
        <f>AA810+AA855+AA858+AA864</f>
        <v>0</v>
      </c>
      <c r="AB809" s="96"/>
      <c r="AC809" s="82"/>
      <c r="AD809" s="82"/>
    </row>
    <row r="810" spans="1:30" s="56" customFormat="1" ht="47.25" x14ac:dyDescent="0.25">
      <c r="A810" s="43" t="s">
        <v>183</v>
      </c>
      <c r="B810" s="13" t="s">
        <v>567</v>
      </c>
      <c r="C810" s="40"/>
      <c r="D810" s="52">
        <f>SUM(E810:G810)</f>
        <v>2391.8000000000002</v>
      </c>
      <c r="E810" s="18">
        <f>SUM(E811:E820)</f>
        <v>0</v>
      </c>
      <c r="F810" s="18">
        <f>SUM(F811:F820)</f>
        <v>793.7</v>
      </c>
      <c r="G810" s="18">
        <f>SUM(G811:G820)</f>
        <v>1598.1</v>
      </c>
      <c r="H810" s="52">
        <f>SUM(I810:K810)</f>
        <v>0</v>
      </c>
      <c r="I810" s="18">
        <f>SUM(I811:I820)</f>
        <v>0</v>
      </c>
      <c r="J810" s="18">
        <f>SUM(J811:J820)</f>
        <v>0</v>
      </c>
      <c r="K810" s="18">
        <f>SUM(K811:K820)</f>
        <v>0</v>
      </c>
      <c r="L810" s="51">
        <f>SUM(M810:O810)</f>
        <v>1250</v>
      </c>
      <c r="M810" s="18">
        <f>SUM(M811:M820)</f>
        <v>0</v>
      </c>
      <c r="N810" s="18">
        <f>SUM(N811:N820)</f>
        <v>0</v>
      </c>
      <c r="O810" s="18">
        <f>SUM(O811:O820)</f>
        <v>1250</v>
      </c>
      <c r="P810" s="51">
        <f>SUM(Q810:S810)</f>
        <v>0</v>
      </c>
      <c r="Q810" s="18">
        <f>SUM(Q811:Q820)</f>
        <v>0</v>
      </c>
      <c r="R810" s="18">
        <f>SUM(R811:R820)</f>
        <v>0</v>
      </c>
      <c r="S810" s="18">
        <f>SUM(S811:S820)</f>
        <v>0</v>
      </c>
      <c r="T810" s="51">
        <f t="shared" si="851"/>
        <v>14861.300000000001</v>
      </c>
      <c r="U810" s="18">
        <f>U811+U816+U848+U850+U853</f>
        <v>0</v>
      </c>
      <c r="V810" s="18">
        <f>V811+V816+V848+V850+V853</f>
        <v>13226.6</v>
      </c>
      <c r="W810" s="18">
        <f>W811+W816+W848+W850+W853</f>
        <v>1634.7</v>
      </c>
      <c r="X810" s="51">
        <f t="shared" si="899"/>
        <v>0</v>
      </c>
      <c r="Y810" s="18">
        <f>Y811+Y816+Y848+Y850+Y853</f>
        <v>0</v>
      </c>
      <c r="Z810" s="18">
        <f>Z811+Z816+Z848+Z850+Z853</f>
        <v>0</v>
      </c>
      <c r="AA810" s="18">
        <f>AA811+AA816+AA848+AA850+AA853</f>
        <v>0</v>
      </c>
      <c r="AB810" s="13"/>
      <c r="AC810" s="79"/>
      <c r="AD810" s="79"/>
    </row>
    <row r="811" spans="1:30" s="56" customFormat="1" ht="31.5" x14ac:dyDescent="0.25">
      <c r="A811" s="43" t="s">
        <v>32</v>
      </c>
      <c r="B811" s="13" t="s">
        <v>568</v>
      </c>
      <c r="C811" s="40" t="s">
        <v>116</v>
      </c>
      <c r="D811" s="52">
        <f t="shared" ref="D811:D824" si="900">SUM(E811:G811)</f>
        <v>0</v>
      </c>
      <c r="E811" s="18"/>
      <c r="F811" s="18"/>
      <c r="G811" s="18"/>
      <c r="H811" s="52">
        <f t="shared" ref="H811:H824" si="901">SUM(I811:K811)</f>
        <v>0</v>
      </c>
      <c r="I811" s="18"/>
      <c r="J811" s="18"/>
      <c r="K811" s="18"/>
      <c r="L811" s="51">
        <f t="shared" ref="L811:L824" si="902">SUM(M811:O811)</f>
        <v>0</v>
      </c>
      <c r="M811" s="18"/>
      <c r="N811" s="18"/>
      <c r="O811" s="18"/>
      <c r="P811" s="51">
        <f t="shared" ref="P811:P824" si="903">SUM(Q811:S811)</f>
        <v>0</v>
      </c>
      <c r="Q811" s="18"/>
      <c r="R811" s="18"/>
      <c r="S811" s="18"/>
      <c r="T811" s="51">
        <f t="shared" si="851"/>
        <v>0</v>
      </c>
      <c r="U811" s="18">
        <f>SUM(U812:U815)</f>
        <v>0</v>
      </c>
      <c r="V811" s="18">
        <f>SUM(V812:V815)</f>
        <v>0</v>
      </c>
      <c r="W811" s="18">
        <f t="shared" ref="W811" si="904">SUM(W812:W815)</f>
        <v>0</v>
      </c>
      <c r="X811" s="51">
        <f t="shared" si="899"/>
        <v>0</v>
      </c>
      <c r="Y811" s="18">
        <f>SUM(Y812:Y815)</f>
        <v>0</v>
      </c>
      <c r="Z811" s="18">
        <f>SUM(Z812:Z815)</f>
        <v>0</v>
      </c>
      <c r="AA811" s="18">
        <f t="shared" ref="AA811" si="905">SUM(AA812:AA815)</f>
        <v>0</v>
      </c>
      <c r="AB811" s="13"/>
      <c r="AC811" s="79"/>
      <c r="AD811" s="79"/>
    </row>
    <row r="812" spans="1:30" s="56" customFormat="1" ht="47.25" x14ac:dyDescent="0.25">
      <c r="A812" s="43" t="s">
        <v>33</v>
      </c>
      <c r="B812" s="13" t="s">
        <v>258</v>
      </c>
      <c r="C812" s="40" t="s">
        <v>116</v>
      </c>
      <c r="D812" s="52">
        <f t="shared" si="900"/>
        <v>0</v>
      </c>
      <c r="E812" s="18"/>
      <c r="F812" s="18"/>
      <c r="G812" s="18"/>
      <c r="H812" s="52">
        <f t="shared" si="901"/>
        <v>0</v>
      </c>
      <c r="I812" s="18"/>
      <c r="J812" s="18"/>
      <c r="K812" s="18"/>
      <c r="L812" s="51">
        <f t="shared" si="902"/>
        <v>0</v>
      </c>
      <c r="M812" s="18"/>
      <c r="N812" s="18"/>
      <c r="O812" s="18"/>
      <c r="P812" s="51">
        <f t="shared" si="903"/>
        <v>0</v>
      </c>
      <c r="Q812" s="18"/>
      <c r="R812" s="18"/>
      <c r="S812" s="18"/>
      <c r="T812" s="51">
        <f>SUM(U812:W812)</f>
        <v>0</v>
      </c>
      <c r="U812" s="18"/>
      <c r="V812" s="18"/>
      <c r="W812" s="18"/>
      <c r="X812" s="51">
        <f>SUM(Y812:AA812)</f>
        <v>0</v>
      </c>
      <c r="Y812" s="18"/>
      <c r="Z812" s="18"/>
      <c r="AA812" s="18"/>
      <c r="AB812" s="13"/>
      <c r="AC812" s="79"/>
      <c r="AD812" s="79"/>
    </row>
    <row r="813" spans="1:30" s="56" customFormat="1" ht="47.25" x14ac:dyDescent="0.25">
      <c r="A813" s="43" t="s">
        <v>34</v>
      </c>
      <c r="B813" s="13" t="s">
        <v>574</v>
      </c>
      <c r="C813" s="40" t="s">
        <v>116</v>
      </c>
      <c r="D813" s="52">
        <f t="shared" si="900"/>
        <v>135.30000000000001</v>
      </c>
      <c r="E813" s="18"/>
      <c r="F813" s="18">
        <v>120.4</v>
      </c>
      <c r="G813" s="18">
        <v>14.9</v>
      </c>
      <c r="H813" s="52">
        <f t="shared" si="901"/>
        <v>0</v>
      </c>
      <c r="I813" s="18"/>
      <c r="J813" s="18"/>
      <c r="K813" s="18"/>
      <c r="L813" s="51">
        <f t="shared" si="902"/>
        <v>0</v>
      </c>
      <c r="M813" s="18"/>
      <c r="N813" s="18"/>
      <c r="O813" s="18"/>
      <c r="P813" s="51">
        <f t="shared" si="903"/>
        <v>0</v>
      </c>
      <c r="Q813" s="18"/>
      <c r="R813" s="18"/>
      <c r="S813" s="18"/>
      <c r="T813" s="51">
        <f t="shared" ref="T813:T815" si="906">SUM(U813:W813)</f>
        <v>0</v>
      </c>
      <c r="U813" s="18"/>
      <c r="V813" s="18"/>
      <c r="W813" s="18"/>
      <c r="X813" s="51">
        <f t="shared" ref="X813:X815" si="907">SUM(Y813:AA813)</f>
        <v>0</v>
      </c>
      <c r="Y813" s="18"/>
      <c r="Z813" s="18"/>
      <c r="AA813" s="18"/>
      <c r="AB813" s="13"/>
      <c r="AC813" s="79"/>
      <c r="AD813" s="79"/>
    </row>
    <row r="814" spans="1:30" s="56" customFormat="1" ht="63" x14ac:dyDescent="0.25">
      <c r="A814" s="43" t="s">
        <v>35</v>
      </c>
      <c r="B814" s="13" t="s">
        <v>575</v>
      </c>
      <c r="C814" s="40" t="s">
        <v>116</v>
      </c>
      <c r="D814" s="52">
        <f t="shared" si="900"/>
        <v>336.4</v>
      </c>
      <c r="E814" s="18"/>
      <c r="F814" s="18">
        <v>299.39999999999998</v>
      </c>
      <c r="G814" s="18">
        <v>37</v>
      </c>
      <c r="H814" s="52">
        <f t="shared" si="901"/>
        <v>0</v>
      </c>
      <c r="I814" s="18"/>
      <c r="J814" s="18"/>
      <c r="K814" s="18"/>
      <c r="L814" s="51">
        <f t="shared" si="902"/>
        <v>0</v>
      </c>
      <c r="M814" s="18"/>
      <c r="N814" s="18"/>
      <c r="O814" s="18"/>
      <c r="P814" s="51">
        <f t="shared" si="903"/>
        <v>0</v>
      </c>
      <c r="Q814" s="18"/>
      <c r="R814" s="18"/>
      <c r="S814" s="18"/>
      <c r="T814" s="51">
        <f t="shared" si="906"/>
        <v>0</v>
      </c>
      <c r="U814" s="18"/>
      <c r="V814" s="18"/>
      <c r="W814" s="18"/>
      <c r="X814" s="51">
        <f t="shared" si="907"/>
        <v>0</v>
      </c>
      <c r="Y814" s="18"/>
      <c r="Z814" s="18"/>
      <c r="AA814" s="18"/>
      <c r="AB814" s="13"/>
      <c r="AC814" s="79"/>
      <c r="AD814" s="79"/>
    </row>
    <row r="815" spans="1:30" s="56" customFormat="1" ht="47.25" x14ac:dyDescent="0.25">
      <c r="A815" s="43" t="s">
        <v>73</v>
      </c>
      <c r="B815" s="13" t="s">
        <v>576</v>
      </c>
      <c r="C815" s="40" t="s">
        <v>116</v>
      </c>
      <c r="D815" s="52">
        <f t="shared" si="900"/>
        <v>0</v>
      </c>
      <c r="E815" s="18"/>
      <c r="F815" s="18"/>
      <c r="G815" s="18"/>
      <c r="H815" s="52">
        <f t="shared" si="901"/>
        <v>0</v>
      </c>
      <c r="I815" s="18"/>
      <c r="J815" s="18"/>
      <c r="K815" s="18"/>
      <c r="L815" s="51">
        <f t="shared" si="902"/>
        <v>0</v>
      </c>
      <c r="M815" s="18"/>
      <c r="N815" s="18"/>
      <c r="O815" s="18"/>
      <c r="P815" s="51">
        <f t="shared" si="903"/>
        <v>0</v>
      </c>
      <c r="Q815" s="18"/>
      <c r="R815" s="18"/>
      <c r="S815" s="18"/>
      <c r="T815" s="51">
        <f t="shared" si="906"/>
        <v>0</v>
      </c>
      <c r="U815" s="18"/>
      <c r="V815" s="18"/>
      <c r="W815" s="18"/>
      <c r="X815" s="51">
        <f t="shared" si="907"/>
        <v>0</v>
      </c>
      <c r="Y815" s="18"/>
      <c r="Z815" s="18"/>
      <c r="AA815" s="18"/>
      <c r="AB815" s="13"/>
      <c r="AC815" s="79"/>
      <c r="AD815" s="79"/>
    </row>
    <row r="816" spans="1:30" s="56" customFormat="1" ht="47.25" x14ac:dyDescent="0.25">
      <c r="A816" s="43" t="s">
        <v>444</v>
      </c>
      <c r="B816" s="13" t="s">
        <v>577</v>
      </c>
      <c r="C816" s="40" t="s">
        <v>116</v>
      </c>
      <c r="D816" s="52">
        <f t="shared" si="900"/>
        <v>299.7</v>
      </c>
      <c r="E816" s="18"/>
      <c r="F816" s="18">
        <v>266.7</v>
      </c>
      <c r="G816" s="18">
        <v>33</v>
      </c>
      <c r="H816" s="52">
        <f t="shared" si="901"/>
        <v>0</v>
      </c>
      <c r="I816" s="18"/>
      <c r="J816" s="18"/>
      <c r="K816" s="18"/>
      <c r="L816" s="51">
        <f t="shared" si="902"/>
        <v>0</v>
      </c>
      <c r="M816" s="18"/>
      <c r="N816" s="18"/>
      <c r="O816" s="18"/>
      <c r="P816" s="51">
        <f t="shared" si="903"/>
        <v>0</v>
      </c>
      <c r="Q816" s="18"/>
      <c r="R816" s="18"/>
      <c r="S816" s="18"/>
      <c r="T816" s="51">
        <f>SUM(U816:W816)</f>
        <v>14861.300000000001</v>
      </c>
      <c r="U816" s="18">
        <f t="shared" ref="U816:W816" si="908">SUM(U817:U847)</f>
        <v>0</v>
      </c>
      <c r="V816" s="18">
        <f t="shared" si="908"/>
        <v>13226.6</v>
      </c>
      <c r="W816" s="18">
        <f t="shared" si="908"/>
        <v>1634.7</v>
      </c>
      <c r="X816" s="51">
        <f>SUM(Y816:AA816)</f>
        <v>0</v>
      </c>
      <c r="Y816" s="18">
        <f t="shared" ref="Y816:AA816" si="909">SUM(Y817:Y847)</f>
        <v>0</v>
      </c>
      <c r="Z816" s="18">
        <f t="shared" si="909"/>
        <v>0</v>
      </c>
      <c r="AA816" s="18">
        <f t="shared" si="909"/>
        <v>0</v>
      </c>
      <c r="AB816" s="13"/>
      <c r="AC816" s="79"/>
      <c r="AD816" s="79"/>
    </row>
    <row r="817" spans="1:30" s="56" customFormat="1" ht="63" x14ac:dyDescent="0.25">
      <c r="A817" s="43" t="s">
        <v>569</v>
      </c>
      <c r="B817" s="13" t="s">
        <v>578</v>
      </c>
      <c r="C817" s="40" t="s">
        <v>116</v>
      </c>
      <c r="D817" s="52">
        <f t="shared" si="900"/>
        <v>120.4</v>
      </c>
      <c r="E817" s="18"/>
      <c r="F817" s="18">
        <v>107.2</v>
      </c>
      <c r="G817" s="18">
        <v>13.2</v>
      </c>
      <c r="H817" s="52">
        <f t="shared" si="901"/>
        <v>0</v>
      </c>
      <c r="I817" s="18"/>
      <c r="J817" s="18"/>
      <c r="K817" s="18"/>
      <c r="L817" s="51">
        <f t="shared" si="902"/>
        <v>0</v>
      </c>
      <c r="M817" s="18"/>
      <c r="N817" s="18"/>
      <c r="O817" s="18"/>
      <c r="P817" s="51">
        <f t="shared" si="903"/>
        <v>0</v>
      </c>
      <c r="Q817" s="18"/>
      <c r="R817" s="18"/>
      <c r="S817" s="18"/>
      <c r="T817" s="51">
        <f t="shared" ref="T817:T823" si="910">SUM(U817:W817)</f>
        <v>0</v>
      </c>
      <c r="U817" s="18"/>
      <c r="V817" s="18"/>
      <c r="W817" s="18"/>
      <c r="X817" s="51">
        <f t="shared" ref="X817:X823" si="911">SUM(Y817:AA817)</f>
        <v>0</v>
      </c>
      <c r="Y817" s="18"/>
      <c r="Z817" s="18"/>
      <c r="AA817" s="18"/>
      <c r="AB817" s="13"/>
      <c r="AC817" s="79"/>
      <c r="AD817" s="79"/>
    </row>
    <row r="818" spans="1:30" s="56" customFormat="1" ht="63" x14ac:dyDescent="0.25">
      <c r="A818" s="43" t="s">
        <v>570</v>
      </c>
      <c r="B818" s="13" t="s">
        <v>257</v>
      </c>
      <c r="C818" s="40" t="s">
        <v>116</v>
      </c>
      <c r="D818" s="52">
        <f t="shared" si="900"/>
        <v>0</v>
      </c>
      <c r="E818" s="18"/>
      <c r="F818" s="18"/>
      <c r="G818" s="18"/>
      <c r="H818" s="52">
        <f t="shared" si="901"/>
        <v>0</v>
      </c>
      <c r="I818" s="18"/>
      <c r="J818" s="18"/>
      <c r="K818" s="18"/>
      <c r="L818" s="51">
        <f t="shared" si="902"/>
        <v>0</v>
      </c>
      <c r="M818" s="18"/>
      <c r="N818" s="18"/>
      <c r="O818" s="18"/>
      <c r="P818" s="51">
        <f t="shared" si="903"/>
        <v>0</v>
      </c>
      <c r="Q818" s="18"/>
      <c r="R818" s="18"/>
      <c r="S818" s="18"/>
      <c r="T818" s="51">
        <f t="shared" si="910"/>
        <v>0</v>
      </c>
      <c r="U818" s="18"/>
      <c r="V818" s="18"/>
      <c r="W818" s="18"/>
      <c r="X818" s="51">
        <f t="shared" si="911"/>
        <v>0</v>
      </c>
      <c r="Y818" s="18"/>
      <c r="Z818" s="18"/>
      <c r="AA818" s="18"/>
      <c r="AB818" s="13"/>
      <c r="AC818" s="79"/>
      <c r="AD818" s="79"/>
    </row>
    <row r="819" spans="1:30" s="56" customFormat="1" ht="31.5" x14ac:dyDescent="0.25">
      <c r="A819" s="43" t="s">
        <v>571</v>
      </c>
      <c r="B819" s="13" t="s">
        <v>579</v>
      </c>
      <c r="C819" s="40" t="s">
        <v>116</v>
      </c>
      <c r="D819" s="52">
        <f t="shared" si="900"/>
        <v>0</v>
      </c>
      <c r="E819" s="18"/>
      <c r="F819" s="18"/>
      <c r="G819" s="18"/>
      <c r="H819" s="52">
        <f t="shared" si="901"/>
        <v>0</v>
      </c>
      <c r="I819" s="18"/>
      <c r="J819" s="18"/>
      <c r="K819" s="18"/>
      <c r="L819" s="51">
        <f t="shared" si="902"/>
        <v>0</v>
      </c>
      <c r="M819" s="18"/>
      <c r="N819" s="18"/>
      <c r="O819" s="18"/>
      <c r="P819" s="51">
        <f t="shared" si="903"/>
        <v>0</v>
      </c>
      <c r="Q819" s="18"/>
      <c r="R819" s="18"/>
      <c r="S819" s="18"/>
      <c r="T819" s="51">
        <f t="shared" si="910"/>
        <v>0</v>
      </c>
      <c r="U819" s="18"/>
      <c r="V819" s="18"/>
      <c r="W819" s="18"/>
      <c r="X819" s="51">
        <f t="shared" si="911"/>
        <v>0</v>
      </c>
      <c r="Y819" s="18"/>
      <c r="Z819" s="18"/>
      <c r="AA819" s="18"/>
      <c r="AB819" s="13"/>
      <c r="AC819" s="79"/>
      <c r="AD819" s="79"/>
    </row>
    <row r="820" spans="1:30" s="56" customFormat="1" ht="47.25" x14ac:dyDescent="0.25">
      <c r="A820" s="43" t="s">
        <v>1004</v>
      </c>
      <c r="B820" s="13" t="s">
        <v>1005</v>
      </c>
      <c r="C820" s="40" t="s">
        <v>116</v>
      </c>
      <c r="D820" s="52">
        <f t="shared" si="900"/>
        <v>1500</v>
      </c>
      <c r="E820" s="18"/>
      <c r="F820" s="18"/>
      <c r="G820" s="18">
        <v>1500</v>
      </c>
      <c r="H820" s="52">
        <f t="shared" si="901"/>
        <v>0</v>
      </c>
      <c r="I820" s="18"/>
      <c r="J820" s="18"/>
      <c r="K820" s="18"/>
      <c r="L820" s="51">
        <f t="shared" si="902"/>
        <v>1250</v>
      </c>
      <c r="M820" s="18"/>
      <c r="N820" s="18"/>
      <c r="O820" s="18">
        <v>1250</v>
      </c>
      <c r="P820" s="51">
        <f t="shared" si="903"/>
        <v>0</v>
      </c>
      <c r="Q820" s="18"/>
      <c r="R820" s="18"/>
      <c r="S820" s="18"/>
      <c r="T820" s="51">
        <f t="shared" si="910"/>
        <v>0</v>
      </c>
      <c r="U820" s="18"/>
      <c r="V820" s="18"/>
      <c r="W820" s="18"/>
      <c r="X820" s="51">
        <f t="shared" si="911"/>
        <v>0</v>
      </c>
      <c r="Y820" s="18"/>
      <c r="Z820" s="18"/>
      <c r="AA820" s="18"/>
      <c r="AB820" s="13"/>
      <c r="AC820" s="79"/>
      <c r="AD820" s="79"/>
    </row>
    <row r="821" spans="1:30" s="56" customFormat="1" ht="47.25" x14ac:dyDescent="0.25">
      <c r="A821" s="43" t="s">
        <v>13</v>
      </c>
      <c r="B821" s="13" t="s">
        <v>580</v>
      </c>
      <c r="C821" s="40"/>
      <c r="D821" s="52">
        <f t="shared" si="900"/>
        <v>14568.5</v>
      </c>
      <c r="E821" s="18">
        <f>SUM(E822:E824)</f>
        <v>0</v>
      </c>
      <c r="F821" s="18">
        <f>SUM(F822:F824)</f>
        <v>12432.9</v>
      </c>
      <c r="G821" s="18">
        <f>SUM(G822:G824)</f>
        <v>2135.6</v>
      </c>
      <c r="H821" s="52">
        <f t="shared" si="901"/>
        <v>14861.300000000001</v>
      </c>
      <c r="I821" s="18">
        <f>SUM(I822:I824)</f>
        <v>0</v>
      </c>
      <c r="J821" s="18">
        <f>SUM(J822:J824)</f>
        <v>13226.6</v>
      </c>
      <c r="K821" s="18">
        <f>SUM(K822:K824)</f>
        <v>1634.7</v>
      </c>
      <c r="L821" s="51">
        <f t="shared" si="902"/>
        <v>14861.300000000001</v>
      </c>
      <c r="M821" s="18">
        <f>SUM(M822:M824)</f>
        <v>0</v>
      </c>
      <c r="N821" s="18">
        <f>SUM(N822:N824)</f>
        <v>13226.6</v>
      </c>
      <c r="O821" s="18">
        <f>SUM(O822:O824)</f>
        <v>1634.7</v>
      </c>
      <c r="P821" s="51">
        <f t="shared" si="903"/>
        <v>14861.300000000001</v>
      </c>
      <c r="Q821" s="18">
        <f>SUM(Q822:Q824)</f>
        <v>0</v>
      </c>
      <c r="R821" s="18">
        <f>SUM(R822:R824)</f>
        <v>13226.6</v>
      </c>
      <c r="S821" s="18">
        <f>SUM(S822:S824)</f>
        <v>1634.7</v>
      </c>
      <c r="T821" s="51">
        <f t="shared" si="910"/>
        <v>0</v>
      </c>
      <c r="U821" s="18"/>
      <c r="V821" s="18"/>
      <c r="W821" s="18"/>
      <c r="X821" s="51">
        <f t="shared" si="911"/>
        <v>0</v>
      </c>
      <c r="Y821" s="18"/>
      <c r="Z821" s="18"/>
      <c r="AA821" s="18"/>
      <c r="AB821" s="13"/>
      <c r="AC821" s="79"/>
      <c r="AD821" s="79"/>
    </row>
    <row r="822" spans="1:30" s="56" customFormat="1" ht="31.5" x14ac:dyDescent="0.25">
      <c r="A822" s="43" t="s">
        <v>40</v>
      </c>
      <c r="B822" s="13" t="s">
        <v>572</v>
      </c>
      <c r="C822" s="40" t="s">
        <v>116</v>
      </c>
      <c r="D822" s="52">
        <f t="shared" si="900"/>
        <v>13743.8</v>
      </c>
      <c r="E822" s="18"/>
      <c r="F822" s="18">
        <v>12232</v>
      </c>
      <c r="G822" s="18">
        <v>1511.8</v>
      </c>
      <c r="H822" s="52">
        <f t="shared" si="901"/>
        <v>14861.300000000001</v>
      </c>
      <c r="I822" s="18"/>
      <c r="J822" s="18">
        <v>13226.6</v>
      </c>
      <c r="K822" s="18">
        <v>1634.7</v>
      </c>
      <c r="L822" s="51">
        <f t="shared" si="902"/>
        <v>14861.300000000001</v>
      </c>
      <c r="M822" s="18"/>
      <c r="N822" s="18">
        <v>13226.6</v>
      </c>
      <c r="O822" s="18">
        <v>1634.7</v>
      </c>
      <c r="P822" s="51">
        <f t="shared" si="903"/>
        <v>14861.300000000001</v>
      </c>
      <c r="Q822" s="18"/>
      <c r="R822" s="18">
        <v>13226.6</v>
      </c>
      <c r="S822" s="18">
        <v>1634.7</v>
      </c>
      <c r="T822" s="51">
        <f t="shared" si="910"/>
        <v>14861.300000000001</v>
      </c>
      <c r="U822" s="18"/>
      <c r="V822" s="18">
        <v>13226.6</v>
      </c>
      <c r="W822" s="18">
        <v>1634.7</v>
      </c>
      <c r="X822" s="51">
        <f t="shared" si="911"/>
        <v>0</v>
      </c>
      <c r="Y822" s="18"/>
      <c r="Z822" s="18"/>
      <c r="AA822" s="18"/>
      <c r="AB822" s="13"/>
      <c r="AC822" s="79"/>
      <c r="AD822" s="79"/>
    </row>
    <row r="823" spans="1:30" s="56" customFormat="1" ht="31.5" x14ac:dyDescent="0.25">
      <c r="A823" s="43" t="s">
        <v>41</v>
      </c>
      <c r="B823" s="13" t="s">
        <v>573</v>
      </c>
      <c r="C823" s="40" t="s">
        <v>116</v>
      </c>
      <c r="D823" s="52">
        <f t="shared" si="900"/>
        <v>225.70000000000002</v>
      </c>
      <c r="E823" s="18"/>
      <c r="F823" s="18">
        <v>200.9</v>
      </c>
      <c r="G823" s="18">
        <v>24.8</v>
      </c>
      <c r="H823" s="52">
        <f t="shared" si="901"/>
        <v>0</v>
      </c>
      <c r="I823" s="18"/>
      <c r="J823" s="18"/>
      <c r="K823" s="18"/>
      <c r="L823" s="51">
        <f t="shared" si="902"/>
        <v>0</v>
      </c>
      <c r="M823" s="18"/>
      <c r="N823" s="18"/>
      <c r="O823" s="18"/>
      <c r="P823" s="51">
        <f t="shared" si="903"/>
        <v>0</v>
      </c>
      <c r="Q823" s="18"/>
      <c r="R823" s="18"/>
      <c r="S823" s="18"/>
      <c r="T823" s="51">
        <f t="shared" si="910"/>
        <v>0</v>
      </c>
      <c r="U823" s="18"/>
      <c r="V823" s="18"/>
      <c r="W823" s="18"/>
      <c r="X823" s="51">
        <f t="shared" si="911"/>
        <v>0</v>
      </c>
      <c r="Y823" s="18"/>
      <c r="Z823" s="18"/>
      <c r="AA823" s="18"/>
      <c r="AB823" s="13"/>
      <c r="AC823" s="79"/>
      <c r="AD823" s="79"/>
    </row>
    <row r="824" spans="1:30" s="56" customFormat="1" ht="47.25" x14ac:dyDescent="0.25">
      <c r="A824" s="43" t="s">
        <v>43</v>
      </c>
      <c r="B824" s="13" t="s">
        <v>722</v>
      </c>
      <c r="C824" s="40" t="s">
        <v>116</v>
      </c>
      <c r="D824" s="52">
        <f t="shared" si="900"/>
        <v>599</v>
      </c>
      <c r="E824" s="18"/>
      <c r="F824" s="18"/>
      <c r="G824" s="18">
        <v>599</v>
      </c>
      <c r="H824" s="52">
        <f t="shared" si="901"/>
        <v>0</v>
      </c>
      <c r="I824" s="18"/>
      <c r="J824" s="18"/>
      <c r="K824" s="18"/>
      <c r="L824" s="51">
        <f t="shared" si="902"/>
        <v>0</v>
      </c>
      <c r="M824" s="18"/>
      <c r="N824" s="18"/>
      <c r="O824" s="18"/>
      <c r="P824" s="51">
        <f t="shared" si="903"/>
        <v>0</v>
      </c>
      <c r="Q824" s="18"/>
      <c r="R824" s="18"/>
      <c r="S824" s="18"/>
      <c r="T824" s="51"/>
      <c r="U824" s="18"/>
      <c r="V824" s="18"/>
      <c r="W824" s="18"/>
      <c r="X824" s="51"/>
      <c r="Y824" s="18"/>
      <c r="Z824" s="18"/>
      <c r="AA824" s="18"/>
      <c r="AB824" s="13"/>
      <c r="AC824" s="79"/>
      <c r="AD824" s="79"/>
    </row>
    <row r="825" spans="1:30" s="65" customFormat="1" ht="31.5" x14ac:dyDescent="0.25">
      <c r="A825" s="41" t="s">
        <v>30</v>
      </c>
      <c r="B825" s="95" t="s">
        <v>748</v>
      </c>
      <c r="C825" s="57"/>
      <c r="D825" s="15">
        <f>SUM(E825:G825)</f>
        <v>65268.77</v>
      </c>
      <c r="E825" s="15">
        <f>E826+E830+E894+E913</f>
        <v>1180.3</v>
      </c>
      <c r="F825" s="15">
        <f>F826+F830+F894+F913</f>
        <v>3072</v>
      </c>
      <c r="G825" s="15">
        <f>G826+G830+G894</f>
        <v>61016.469999999994</v>
      </c>
      <c r="H825" s="15">
        <f>SUM(I825:K825)</f>
        <v>6448.4</v>
      </c>
      <c r="I825" s="15">
        <f>I826+I830+I894+I913</f>
        <v>0</v>
      </c>
      <c r="J825" s="15">
        <f>J826+J830+J894+J913</f>
        <v>0</v>
      </c>
      <c r="K825" s="15">
        <f>K826+K830+K894</f>
        <v>6448.4</v>
      </c>
      <c r="L825" s="15">
        <f>SUM(M825:O825)</f>
        <v>0</v>
      </c>
      <c r="M825" s="15">
        <f>M826+M830+M894+M913</f>
        <v>0</v>
      </c>
      <c r="N825" s="15">
        <f>N826+N830+N894+N913</f>
        <v>0</v>
      </c>
      <c r="O825" s="15">
        <f>O826+O830+O894</f>
        <v>0</v>
      </c>
      <c r="P825" s="15">
        <f>SUM(Q825:S825)</f>
        <v>0</v>
      </c>
      <c r="Q825" s="15">
        <f>Q826+Q830+Q894+Q913</f>
        <v>0</v>
      </c>
      <c r="R825" s="15">
        <f>R826+R830+R894+R913</f>
        <v>0</v>
      </c>
      <c r="S825" s="15">
        <f>S826+S830+S894</f>
        <v>0</v>
      </c>
      <c r="T825" s="15">
        <f>SUM(U825:W825)</f>
        <v>0</v>
      </c>
      <c r="U825" s="15">
        <f>U826+U830+U894+U913</f>
        <v>0</v>
      </c>
      <c r="V825" s="15">
        <f>V826+V830+V894+V913</f>
        <v>0</v>
      </c>
      <c r="W825" s="15">
        <f>W826+W830+W894</f>
        <v>0</v>
      </c>
      <c r="X825" s="15">
        <f>SUM(Y825:AA825)</f>
        <v>0</v>
      </c>
      <c r="Y825" s="15">
        <f>Y826+Y830+Y894+Y913</f>
        <v>0</v>
      </c>
      <c r="Z825" s="15">
        <f>Z826+Z830+Z894+Z913</f>
        <v>0</v>
      </c>
      <c r="AA825" s="15">
        <f>AA826+AA830+AA894</f>
        <v>0</v>
      </c>
      <c r="AB825" s="96"/>
      <c r="AC825" s="82"/>
      <c r="AD825" s="82"/>
    </row>
    <row r="826" spans="1:30" s="56" customFormat="1" ht="31.5" x14ac:dyDescent="0.25">
      <c r="A826" s="43" t="s">
        <v>32</v>
      </c>
      <c r="B826" s="13" t="s">
        <v>581</v>
      </c>
      <c r="C826" s="40"/>
      <c r="D826" s="52">
        <f>SUM(E826:G826)</f>
        <v>2554</v>
      </c>
      <c r="E826" s="18">
        <f>SUM(E827:E829)</f>
        <v>994.2</v>
      </c>
      <c r="F826" s="18">
        <f t="shared" ref="F826:G826" si="912">SUM(F827:F829)</f>
        <v>1559.8</v>
      </c>
      <c r="G826" s="18">
        <f t="shared" si="912"/>
        <v>0</v>
      </c>
      <c r="H826" s="52">
        <f>SUM(I826:K826)</f>
        <v>0</v>
      </c>
      <c r="I826" s="18">
        <f>SUM(I827:I829)</f>
        <v>0</v>
      </c>
      <c r="J826" s="18">
        <f t="shared" ref="J826:K826" si="913">SUM(J827:J829)</f>
        <v>0</v>
      </c>
      <c r="K826" s="18">
        <f t="shared" si="913"/>
        <v>0</v>
      </c>
      <c r="L826" s="51">
        <f>SUM(M826:O826)</f>
        <v>0</v>
      </c>
      <c r="M826" s="18">
        <f>SUM(M827:M829)</f>
        <v>0</v>
      </c>
      <c r="N826" s="18">
        <f t="shared" ref="N826:O826" si="914">SUM(N827:N829)</f>
        <v>0</v>
      </c>
      <c r="O826" s="18">
        <f t="shared" si="914"/>
        <v>0</v>
      </c>
      <c r="P826" s="51">
        <f>SUM(Q826:S826)</f>
        <v>0</v>
      </c>
      <c r="Q826" s="18">
        <f>SUM(Q827:Q829)</f>
        <v>0</v>
      </c>
      <c r="R826" s="18">
        <f t="shared" ref="R826:S826" si="915">SUM(R827:R829)</f>
        <v>0</v>
      </c>
      <c r="S826" s="18">
        <f t="shared" si="915"/>
        <v>0</v>
      </c>
      <c r="T826" s="51">
        <f>SUM(U826:W826)</f>
        <v>0</v>
      </c>
      <c r="U826" s="18">
        <f>SUM(U827:U829)</f>
        <v>0</v>
      </c>
      <c r="V826" s="18">
        <f t="shared" ref="V826:W826" si="916">SUM(V827:V829)</f>
        <v>0</v>
      </c>
      <c r="W826" s="18">
        <f t="shared" si="916"/>
        <v>0</v>
      </c>
      <c r="X826" s="51">
        <f>SUM(Y826:AA826)</f>
        <v>0</v>
      </c>
      <c r="Y826" s="18">
        <f>SUM(Y827:Y829)</f>
        <v>0</v>
      </c>
      <c r="Z826" s="18">
        <f t="shared" ref="Z826:AA826" si="917">SUM(Z827:Z829)</f>
        <v>0</v>
      </c>
      <c r="AA826" s="18">
        <f t="shared" si="917"/>
        <v>0</v>
      </c>
      <c r="AB826" s="13"/>
      <c r="AC826" s="79"/>
      <c r="AD826" s="79"/>
    </row>
    <row r="827" spans="1:30" s="56" customFormat="1" ht="47.25" x14ac:dyDescent="0.25">
      <c r="A827" s="43" t="s">
        <v>48</v>
      </c>
      <c r="B827" s="13" t="s">
        <v>756</v>
      </c>
      <c r="C827" s="40" t="s">
        <v>759</v>
      </c>
      <c r="D827" s="52">
        <f t="shared" ref="D827:D914" si="918">SUM(E827:G827)</f>
        <v>0</v>
      </c>
      <c r="E827" s="18"/>
      <c r="F827" s="18"/>
      <c r="G827" s="18"/>
      <c r="H827" s="52">
        <f t="shared" ref="H827:H911" si="919">SUM(I827:K827)</f>
        <v>0</v>
      </c>
      <c r="I827" s="18"/>
      <c r="J827" s="18"/>
      <c r="K827" s="18"/>
      <c r="L827" s="51">
        <f t="shared" ref="L827:L911" si="920">SUM(M827:O827)</f>
        <v>0</v>
      </c>
      <c r="M827" s="18"/>
      <c r="N827" s="18"/>
      <c r="O827" s="18"/>
      <c r="P827" s="51">
        <f t="shared" ref="P827" si="921">SUM(Q827:S827)</f>
        <v>0</v>
      </c>
      <c r="Q827" s="18"/>
      <c r="R827" s="18"/>
      <c r="S827" s="18"/>
      <c r="T827" s="51">
        <f t="shared" ref="T827" si="922">SUM(U827:W827)</f>
        <v>0</v>
      </c>
      <c r="U827" s="18"/>
      <c r="V827" s="18"/>
      <c r="W827" s="18"/>
      <c r="X827" s="51">
        <f t="shared" ref="X827" si="923">SUM(Y827:AA827)</f>
        <v>0</v>
      </c>
      <c r="Y827" s="18"/>
      <c r="Z827" s="18"/>
      <c r="AA827" s="18"/>
      <c r="AB827" s="13"/>
      <c r="AC827" s="79"/>
      <c r="AD827" s="79"/>
    </row>
    <row r="828" spans="1:30" s="56" customFormat="1" ht="63" x14ac:dyDescent="0.25">
      <c r="A828" s="43" t="s">
        <v>504</v>
      </c>
      <c r="B828" s="13" t="s">
        <v>757</v>
      </c>
      <c r="C828" s="40" t="s">
        <v>759</v>
      </c>
      <c r="D828" s="52">
        <f t="shared" si="918"/>
        <v>0</v>
      </c>
      <c r="E828" s="18"/>
      <c r="F828" s="18"/>
      <c r="G828" s="18"/>
      <c r="H828" s="52">
        <f t="shared" si="919"/>
        <v>0</v>
      </c>
      <c r="I828" s="18"/>
      <c r="J828" s="18"/>
      <c r="K828" s="18"/>
      <c r="L828" s="51">
        <v>0</v>
      </c>
      <c r="M828" s="18"/>
      <c r="N828" s="18"/>
      <c r="O828" s="18"/>
      <c r="P828" s="51">
        <v>0</v>
      </c>
      <c r="Q828" s="18"/>
      <c r="R828" s="18"/>
      <c r="S828" s="18"/>
      <c r="T828" s="51">
        <v>0</v>
      </c>
      <c r="U828" s="18"/>
      <c r="V828" s="18"/>
      <c r="W828" s="18"/>
      <c r="X828" s="51">
        <v>0</v>
      </c>
      <c r="Y828" s="18"/>
      <c r="Z828" s="18"/>
      <c r="AA828" s="18"/>
      <c r="AB828" s="13"/>
      <c r="AC828" s="79"/>
      <c r="AD828" s="79"/>
    </row>
    <row r="829" spans="1:30" s="56" customFormat="1" ht="31.5" x14ac:dyDescent="0.25">
      <c r="A829" s="43" t="s">
        <v>505</v>
      </c>
      <c r="B829" s="13" t="s">
        <v>758</v>
      </c>
      <c r="C829" s="40" t="s">
        <v>759</v>
      </c>
      <c r="D829" s="52">
        <f t="shared" si="918"/>
        <v>2554</v>
      </c>
      <c r="E829" s="18">
        <v>994.2</v>
      </c>
      <c r="F829" s="18">
        <v>1559.8</v>
      </c>
      <c r="G829" s="18"/>
      <c r="H829" s="52">
        <f t="shared" si="919"/>
        <v>0</v>
      </c>
      <c r="I829" s="18"/>
      <c r="J829" s="18"/>
      <c r="K829" s="18"/>
      <c r="L829" s="51">
        <v>0</v>
      </c>
      <c r="M829" s="18"/>
      <c r="N829" s="18"/>
      <c r="O829" s="18"/>
      <c r="P829" s="51">
        <v>0</v>
      </c>
      <c r="Q829" s="18"/>
      <c r="R829" s="18"/>
      <c r="S829" s="18"/>
      <c r="T829" s="51">
        <v>0</v>
      </c>
      <c r="U829" s="18"/>
      <c r="V829" s="18"/>
      <c r="W829" s="18"/>
      <c r="X829" s="51">
        <v>0</v>
      </c>
      <c r="Y829" s="18"/>
      <c r="Z829" s="18"/>
      <c r="AA829" s="18"/>
      <c r="AB829" s="13"/>
      <c r="AC829" s="79"/>
      <c r="AD829" s="79"/>
    </row>
    <row r="830" spans="1:30" s="56" customFormat="1" ht="31.5" x14ac:dyDescent="0.25">
      <c r="A830" s="43" t="s">
        <v>33</v>
      </c>
      <c r="B830" s="13" t="s">
        <v>582</v>
      </c>
      <c r="C830" s="40"/>
      <c r="D830" s="52">
        <f>SUM(E830:G830)</f>
        <v>48997.399999999994</v>
      </c>
      <c r="E830" s="18">
        <f>SUM(E831:E892)</f>
        <v>0</v>
      </c>
      <c r="F830" s="18">
        <f>SUM(F831:F892)</f>
        <v>0</v>
      </c>
      <c r="G830" s="18">
        <f>SUM(G831:G893)</f>
        <v>48997.399999999994</v>
      </c>
      <c r="H830" s="52">
        <f>SUM(I830:K830)</f>
        <v>6448.4</v>
      </c>
      <c r="I830" s="18">
        <f>SUM(I831:I892)</f>
        <v>0</v>
      </c>
      <c r="J830" s="18">
        <f>SUM(J831:J892)</f>
        <v>0</v>
      </c>
      <c r="K830" s="18">
        <f>SUM(K831:K892)</f>
        <v>6448.4</v>
      </c>
      <c r="L830" s="51">
        <f>SUM(M830:O830)</f>
        <v>0</v>
      </c>
      <c r="M830" s="18">
        <f>SUM(M831:M892)</f>
        <v>0</v>
      </c>
      <c r="N830" s="18">
        <f>SUM(N831:N892)</f>
        <v>0</v>
      </c>
      <c r="O830" s="18">
        <f>SUM(O831:O892)</f>
        <v>0</v>
      </c>
      <c r="P830" s="51">
        <f>SUM(Q830:S830)</f>
        <v>0</v>
      </c>
      <c r="Q830" s="18">
        <f>SUM(Q831:Q892)</f>
        <v>0</v>
      </c>
      <c r="R830" s="18">
        <f>SUM(R831:R892)</f>
        <v>0</v>
      </c>
      <c r="S830" s="18">
        <f>SUM(S831:S892)</f>
        <v>0</v>
      </c>
      <c r="T830" s="51">
        <f>SUM(U830:W830)</f>
        <v>0</v>
      </c>
      <c r="U830" s="18">
        <f>SUM(U831:U892)</f>
        <v>0</v>
      </c>
      <c r="V830" s="18">
        <f>SUM(V831:V892)</f>
        <v>0</v>
      </c>
      <c r="W830" s="18">
        <f>SUM(W831:W892)</f>
        <v>0</v>
      </c>
      <c r="X830" s="51">
        <f>SUM(Y830:AA830)</f>
        <v>0</v>
      </c>
      <c r="Y830" s="18">
        <f>SUM(Y831:Y892)</f>
        <v>0</v>
      </c>
      <c r="Z830" s="18">
        <f>SUM(Z831:Z892)</f>
        <v>0</v>
      </c>
      <c r="AA830" s="18">
        <f>SUM(AA831:AA892)</f>
        <v>0</v>
      </c>
      <c r="AB830" s="13"/>
      <c r="AC830" s="79"/>
      <c r="AD830" s="79"/>
    </row>
    <row r="831" spans="1:30" s="56" customFormat="1" ht="31.5" x14ac:dyDescent="0.25">
      <c r="A831" s="43" t="s">
        <v>267</v>
      </c>
      <c r="B831" s="13" t="s">
        <v>767</v>
      </c>
      <c r="C831" s="40" t="s">
        <v>117</v>
      </c>
      <c r="D831" s="52">
        <f t="shared" si="918"/>
        <v>0</v>
      </c>
      <c r="E831" s="18"/>
      <c r="F831" s="18"/>
      <c r="G831" s="18"/>
      <c r="H831" s="52">
        <f t="shared" si="919"/>
        <v>0</v>
      </c>
      <c r="I831" s="18"/>
      <c r="J831" s="18"/>
      <c r="K831" s="18"/>
      <c r="L831" s="51">
        <f t="shared" si="920"/>
        <v>0</v>
      </c>
      <c r="M831" s="18"/>
      <c r="N831" s="18"/>
      <c r="O831" s="18"/>
      <c r="P831" s="51">
        <f t="shared" ref="P831:P832" si="924">SUM(Q831:S831)</f>
        <v>0</v>
      </c>
      <c r="Q831" s="18"/>
      <c r="R831" s="18"/>
      <c r="S831" s="18"/>
      <c r="T831" s="51">
        <f t="shared" ref="T831:T832" si="925">SUM(U831:W831)</f>
        <v>0</v>
      </c>
      <c r="U831" s="18"/>
      <c r="V831" s="18"/>
      <c r="W831" s="18"/>
      <c r="X831" s="51">
        <f t="shared" ref="X831:X832" si="926">SUM(Y831:AA831)</f>
        <v>0</v>
      </c>
      <c r="Y831" s="18"/>
      <c r="Z831" s="18"/>
      <c r="AA831" s="18"/>
      <c r="AB831" s="13"/>
      <c r="AC831" s="79"/>
      <c r="AD831" s="79"/>
    </row>
    <row r="832" spans="1:30" s="56" customFormat="1" x14ac:dyDescent="0.25">
      <c r="A832" s="43" t="s">
        <v>268</v>
      </c>
      <c r="B832" s="13" t="s">
        <v>768</v>
      </c>
      <c r="C832" s="40"/>
      <c r="D832" s="52">
        <f t="shared" si="918"/>
        <v>0</v>
      </c>
      <c r="E832" s="18"/>
      <c r="F832" s="18"/>
      <c r="G832" s="18"/>
      <c r="H832" s="52">
        <f t="shared" si="919"/>
        <v>0</v>
      </c>
      <c r="I832" s="18"/>
      <c r="J832" s="18"/>
      <c r="K832" s="18"/>
      <c r="L832" s="51">
        <f t="shared" si="920"/>
        <v>0</v>
      </c>
      <c r="M832" s="18"/>
      <c r="N832" s="18"/>
      <c r="O832" s="18"/>
      <c r="P832" s="51">
        <f t="shared" si="924"/>
        <v>0</v>
      </c>
      <c r="Q832" s="18"/>
      <c r="R832" s="18"/>
      <c r="S832" s="18"/>
      <c r="T832" s="51">
        <f t="shared" si="925"/>
        <v>0</v>
      </c>
      <c r="U832" s="18"/>
      <c r="V832" s="18"/>
      <c r="W832" s="18"/>
      <c r="X832" s="51">
        <f t="shared" si="926"/>
        <v>0</v>
      </c>
      <c r="Y832" s="18"/>
      <c r="Z832" s="18"/>
      <c r="AA832" s="18"/>
      <c r="AB832" s="13"/>
      <c r="AC832" s="79"/>
      <c r="AD832" s="79"/>
    </row>
    <row r="833" spans="1:30" s="56" customFormat="1" x14ac:dyDescent="0.25">
      <c r="A833" s="43" t="s">
        <v>760</v>
      </c>
      <c r="B833" s="13" t="s">
        <v>770</v>
      </c>
      <c r="C833" s="40" t="s">
        <v>121</v>
      </c>
      <c r="D833" s="52">
        <f t="shared" si="918"/>
        <v>0</v>
      </c>
      <c r="E833" s="18"/>
      <c r="F833" s="18"/>
      <c r="G833" s="18"/>
      <c r="H833" s="52">
        <f t="shared" si="919"/>
        <v>0</v>
      </c>
      <c r="I833" s="18"/>
      <c r="J833" s="18"/>
      <c r="K833" s="18"/>
      <c r="L833" s="51">
        <f>SUM(M833:O833)</f>
        <v>0</v>
      </c>
      <c r="M833" s="18"/>
      <c r="N833" s="18"/>
      <c r="O833" s="18"/>
      <c r="P833" s="51">
        <f>SUM(Q833:S833)</f>
        <v>0</v>
      </c>
      <c r="Q833" s="18"/>
      <c r="R833" s="18"/>
      <c r="S833" s="18"/>
      <c r="T833" s="51">
        <f>SUM(U833:W833)</f>
        <v>0</v>
      </c>
      <c r="U833" s="18"/>
      <c r="V833" s="18"/>
      <c r="W833" s="18"/>
      <c r="X833" s="51">
        <f>SUM(Y833:AA833)</f>
        <v>0</v>
      </c>
      <c r="Y833" s="18"/>
      <c r="Z833" s="18"/>
      <c r="AA833" s="18"/>
      <c r="AB833" s="13"/>
      <c r="AC833" s="79"/>
      <c r="AD833" s="79"/>
    </row>
    <row r="834" spans="1:30" s="56" customFormat="1" x14ac:dyDescent="0.25">
      <c r="A834" s="43" t="s">
        <v>761</v>
      </c>
      <c r="B834" s="13" t="s">
        <v>771</v>
      </c>
      <c r="C834" s="40" t="s">
        <v>124</v>
      </c>
      <c r="D834" s="52">
        <f t="shared" si="918"/>
        <v>0</v>
      </c>
      <c r="E834" s="18"/>
      <c r="F834" s="18"/>
      <c r="G834" s="18"/>
      <c r="H834" s="52">
        <f t="shared" si="919"/>
        <v>0</v>
      </c>
      <c r="I834" s="18"/>
      <c r="J834" s="18"/>
      <c r="K834" s="18"/>
      <c r="L834" s="51">
        <f t="shared" si="920"/>
        <v>0</v>
      </c>
      <c r="M834" s="18"/>
      <c r="N834" s="18"/>
      <c r="O834" s="18"/>
      <c r="P834" s="51">
        <f t="shared" ref="P834:P849" si="927">SUM(Q834:S834)</f>
        <v>0</v>
      </c>
      <c r="Q834" s="18"/>
      <c r="R834" s="18"/>
      <c r="S834" s="18"/>
      <c r="T834" s="51">
        <f t="shared" ref="T834:T849" si="928">SUM(U834:W834)</f>
        <v>0</v>
      </c>
      <c r="U834" s="18"/>
      <c r="V834" s="18"/>
      <c r="W834" s="18"/>
      <c r="X834" s="51">
        <f t="shared" ref="X834:X849" si="929">SUM(Y834:AA834)</f>
        <v>0</v>
      </c>
      <c r="Y834" s="18"/>
      <c r="Z834" s="18"/>
      <c r="AA834" s="18"/>
      <c r="AB834" s="13"/>
      <c r="AC834" s="79"/>
      <c r="AD834" s="79"/>
    </row>
    <row r="835" spans="1:30" s="56" customFormat="1" x14ac:dyDescent="0.25">
      <c r="A835" s="43" t="s">
        <v>762</v>
      </c>
      <c r="B835" s="13" t="s">
        <v>772</v>
      </c>
      <c r="C835" s="40" t="s">
        <v>27</v>
      </c>
      <c r="D835" s="52">
        <f t="shared" si="918"/>
        <v>2000</v>
      </c>
      <c r="E835" s="18"/>
      <c r="F835" s="18"/>
      <c r="G835" s="18">
        <v>2000</v>
      </c>
      <c r="H835" s="52">
        <f t="shared" si="919"/>
        <v>0</v>
      </c>
      <c r="I835" s="18"/>
      <c r="J835" s="18"/>
      <c r="K835" s="18"/>
      <c r="L835" s="51">
        <f t="shared" si="920"/>
        <v>0</v>
      </c>
      <c r="M835" s="18"/>
      <c r="N835" s="18"/>
      <c r="O835" s="18"/>
      <c r="P835" s="51">
        <f t="shared" si="927"/>
        <v>0</v>
      </c>
      <c r="Q835" s="18"/>
      <c r="R835" s="18"/>
      <c r="S835" s="18"/>
      <c r="T835" s="51">
        <f t="shared" si="928"/>
        <v>0</v>
      </c>
      <c r="U835" s="18"/>
      <c r="V835" s="18"/>
      <c r="W835" s="18"/>
      <c r="X835" s="51">
        <f t="shared" si="929"/>
        <v>0</v>
      </c>
      <c r="Y835" s="18"/>
      <c r="Z835" s="18"/>
      <c r="AA835" s="18"/>
      <c r="AB835" s="13"/>
      <c r="AC835" s="79"/>
      <c r="AD835" s="79"/>
    </row>
    <row r="836" spans="1:30" s="56" customFormat="1" x14ac:dyDescent="0.25">
      <c r="A836" s="43" t="s">
        <v>763</v>
      </c>
      <c r="B836" s="13" t="s">
        <v>773</v>
      </c>
      <c r="C836" s="40" t="s">
        <v>119</v>
      </c>
      <c r="D836" s="52">
        <f t="shared" si="918"/>
        <v>0</v>
      </c>
      <c r="E836" s="18">
        <f>E837+E838</f>
        <v>0</v>
      </c>
      <c r="F836" s="18">
        <f>F837+F838</f>
        <v>0</v>
      </c>
      <c r="G836" s="18">
        <f>G837+G838</f>
        <v>0</v>
      </c>
      <c r="H836" s="52">
        <f t="shared" si="919"/>
        <v>0</v>
      </c>
      <c r="I836" s="18">
        <f>I837+I838</f>
        <v>0</v>
      </c>
      <c r="J836" s="18">
        <f t="shared" ref="J836:K836" si="930">J837+J838</f>
        <v>0</v>
      </c>
      <c r="K836" s="18">
        <f t="shared" si="930"/>
        <v>0</v>
      </c>
      <c r="L836" s="51">
        <f t="shared" si="920"/>
        <v>0</v>
      </c>
      <c r="M836" s="18">
        <f t="shared" ref="M836:O836" si="931">M837+M838</f>
        <v>0</v>
      </c>
      <c r="N836" s="18">
        <f t="shared" si="931"/>
        <v>0</v>
      </c>
      <c r="O836" s="18">
        <f t="shared" si="931"/>
        <v>0</v>
      </c>
      <c r="P836" s="51">
        <f t="shared" si="927"/>
        <v>0</v>
      </c>
      <c r="Q836" s="18">
        <f t="shared" ref="Q836:S836" si="932">Q837+Q838</f>
        <v>0</v>
      </c>
      <c r="R836" s="18">
        <f t="shared" si="932"/>
        <v>0</v>
      </c>
      <c r="S836" s="18">
        <f t="shared" si="932"/>
        <v>0</v>
      </c>
      <c r="T836" s="51">
        <f t="shared" si="928"/>
        <v>0</v>
      </c>
      <c r="U836" s="18">
        <f t="shared" ref="U836:W836" si="933">U837+U838</f>
        <v>0</v>
      </c>
      <c r="V836" s="18">
        <f t="shared" si="933"/>
        <v>0</v>
      </c>
      <c r="W836" s="18">
        <f t="shared" si="933"/>
        <v>0</v>
      </c>
      <c r="X836" s="51">
        <f t="shared" si="929"/>
        <v>0</v>
      </c>
      <c r="Y836" s="18">
        <f t="shared" ref="Y836:AA836" si="934">Y837+Y838</f>
        <v>0</v>
      </c>
      <c r="Z836" s="18">
        <f t="shared" si="934"/>
        <v>0</v>
      </c>
      <c r="AA836" s="18">
        <f t="shared" si="934"/>
        <v>0</v>
      </c>
      <c r="AB836" s="13"/>
      <c r="AC836" s="79"/>
      <c r="AD836" s="79"/>
    </row>
    <row r="837" spans="1:30" s="56" customFormat="1" ht="31.5" x14ac:dyDescent="0.25">
      <c r="A837" s="43" t="s">
        <v>774</v>
      </c>
      <c r="B837" s="13" t="s">
        <v>775</v>
      </c>
      <c r="C837" s="40" t="s">
        <v>119</v>
      </c>
      <c r="D837" s="52">
        <f t="shared" si="918"/>
        <v>0</v>
      </c>
      <c r="E837" s="18"/>
      <c r="F837" s="18"/>
      <c r="G837" s="18"/>
      <c r="H837" s="52">
        <f t="shared" si="919"/>
        <v>0</v>
      </c>
      <c r="I837" s="18"/>
      <c r="J837" s="18"/>
      <c r="K837" s="18"/>
      <c r="L837" s="51">
        <f t="shared" si="920"/>
        <v>0</v>
      </c>
      <c r="M837" s="18"/>
      <c r="N837" s="18"/>
      <c r="O837" s="18"/>
      <c r="P837" s="51">
        <f t="shared" si="927"/>
        <v>0</v>
      </c>
      <c r="Q837" s="18"/>
      <c r="R837" s="18"/>
      <c r="S837" s="18"/>
      <c r="T837" s="51">
        <f t="shared" si="928"/>
        <v>0</v>
      </c>
      <c r="U837" s="18"/>
      <c r="V837" s="18"/>
      <c r="W837" s="18"/>
      <c r="X837" s="51">
        <f t="shared" si="929"/>
        <v>0</v>
      </c>
      <c r="Y837" s="18"/>
      <c r="Z837" s="18"/>
      <c r="AA837" s="18"/>
      <c r="AB837" s="13"/>
      <c r="AC837" s="79"/>
      <c r="AD837" s="79"/>
    </row>
    <row r="838" spans="1:30" s="56" customFormat="1" ht="31.5" x14ac:dyDescent="0.25">
      <c r="A838" s="43" t="s">
        <v>776</v>
      </c>
      <c r="B838" s="13" t="s">
        <v>777</v>
      </c>
      <c r="C838" s="40" t="s">
        <v>119</v>
      </c>
      <c r="D838" s="52">
        <f t="shared" si="918"/>
        <v>0</v>
      </c>
      <c r="E838" s="18"/>
      <c r="F838" s="18"/>
      <c r="G838" s="18"/>
      <c r="H838" s="52">
        <f t="shared" si="919"/>
        <v>0</v>
      </c>
      <c r="I838" s="18"/>
      <c r="J838" s="18"/>
      <c r="K838" s="18"/>
      <c r="L838" s="51">
        <f t="shared" si="920"/>
        <v>0</v>
      </c>
      <c r="M838" s="18"/>
      <c r="N838" s="18"/>
      <c r="O838" s="18"/>
      <c r="P838" s="51">
        <f t="shared" si="927"/>
        <v>0</v>
      </c>
      <c r="Q838" s="18"/>
      <c r="R838" s="18"/>
      <c r="S838" s="18"/>
      <c r="T838" s="51">
        <f t="shared" si="928"/>
        <v>0</v>
      </c>
      <c r="U838" s="18"/>
      <c r="V838" s="18"/>
      <c r="W838" s="18"/>
      <c r="X838" s="51">
        <f t="shared" si="929"/>
        <v>0</v>
      </c>
      <c r="Y838" s="18"/>
      <c r="Z838" s="18"/>
      <c r="AA838" s="18"/>
      <c r="AB838" s="13"/>
      <c r="AC838" s="79"/>
      <c r="AD838" s="79"/>
    </row>
    <row r="839" spans="1:30" s="56" customFormat="1" x14ac:dyDescent="0.25">
      <c r="A839" s="43" t="s">
        <v>764</v>
      </c>
      <c r="B839" s="13" t="s">
        <v>778</v>
      </c>
      <c r="C839" s="40"/>
      <c r="D839" s="52">
        <f t="shared" si="918"/>
        <v>0</v>
      </c>
      <c r="E839" s="18"/>
      <c r="F839" s="18"/>
      <c r="G839" s="18"/>
      <c r="H839" s="52">
        <f t="shared" si="919"/>
        <v>0</v>
      </c>
      <c r="I839" s="18"/>
      <c r="J839" s="18"/>
      <c r="K839" s="18"/>
      <c r="L839" s="51">
        <f t="shared" si="920"/>
        <v>0</v>
      </c>
      <c r="M839" s="18"/>
      <c r="N839" s="18"/>
      <c r="O839" s="18"/>
      <c r="P839" s="51">
        <f t="shared" si="927"/>
        <v>0</v>
      </c>
      <c r="Q839" s="18"/>
      <c r="R839" s="18"/>
      <c r="S839" s="18"/>
      <c r="T839" s="51">
        <f t="shared" si="928"/>
        <v>0</v>
      </c>
      <c r="U839" s="18"/>
      <c r="V839" s="18"/>
      <c r="W839" s="18"/>
      <c r="X839" s="51">
        <f t="shared" si="929"/>
        <v>0</v>
      </c>
      <c r="Y839" s="18"/>
      <c r="Z839" s="18"/>
      <c r="AA839" s="18"/>
      <c r="AB839" s="13"/>
      <c r="AC839" s="79"/>
      <c r="AD839" s="79"/>
    </row>
    <row r="840" spans="1:30" s="56" customFormat="1" x14ac:dyDescent="0.25">
      <c r="A840" s="43" t="s">
        <v>765</v>
      </c>
      <c r="B840" s="13" t="s">
        <v>261</v>
      </c>
      <c r="C840" s="40"/>
      <c r="D840" s="52">
        <f t="shared" si="918"/>
        <v>0</v>
      </c>
      <c r="E840" s="18"/>
      <c r="F840" s="18"/>
      <c r="G840" s="18"/>
      <c r="H840" s="52">
        <f t="shared" si="919"/>
        <v>0</v>
      </c>
      <c r="I840" s="18"/>
      <c r="J840" s="18"/>
      <c r="K840" s="18"/>
      <c r="L840" s="51">
        <f t="shared" si="920"/>
        <v>0</v>
      </c>
      <c r="M840" s="18"/>
      <c r="N840" s="18"/>
      <c r="O840" s="18"/>
      <c r="P840" s="51">
        <f t="shared" si="927"/>
        <v>0</v>
      </c>
      <c r="Q840" s="18"/>
      <c r="R840" s="18"/>
      <c r="S840" s="18"/>
      <c r="T840" s="51">
        <f t="shared" si="928"/>
        <v>0</v>
      </c>
      <c r="U840" s="18"/>
      <c r="V840" s="18"/>
      <c r="W840" s="18"/>
      <c r="X840" s="51">
        <f t="shared" si="929"/>
        <v>0</v>
      </c>
      <c r="Y840" s="18"/>
      <c r="Z840" s="18"/>
      <c r="AA840" s="18"/>
      <c r="AB840" s="13"/>
      <c r="AC840" s="79"/>
      <c r="AD840" s="79"/>
    </row>
    <row r="841" spans="1:30" s="56" customFormat="1" ht="31.5" x14ac:dyDescent="0.25">
      <c r="A841" s="43" t="s">
        <v>766</v>
      </c>
      <c r="B841" s="13" t="s">
        <v>779</v>
      </c>
      <c r="C841" s="40" t="s">
        <v>120</v>
      </c>
      <c r="D841" s="52">
        <f t="shared" si="918"/>
        <v>0</v>
      </c>
      <c r="E841" s="18"/>
      <c r="F841" s="18"/>
      <c r="G841" s="18"/>
      <c r="H841" s="52">
        <f t="shared" si="919"/>
        <v>0</v>
      </c>
      <c r="I841" s="18"/>
      <c r="J841" s="18"/>
      <c r="K841" s="18"/>
      <c r="L841" s="51">
        <f t="shared" si="920"/>
        <v>0</v>
      </c>
      <c r="M841" s="18"/>
      <c r="N841" s="18"/>
      <c r="O841" s="18"/>
      <c r="P841" s="51">
        <f t="shared" si="927"/>
        <v>0</v>
      </c>
      <c r="Q841" s="18"/>
      <c r="R841" s="18"/>
      <c r="S841" s="18"/>
      <c r="T841" s="51">
        <f t="shared" si="928"/>
        <v>0</v>
      </c>
      <c r="U841" s="18"/>
      <c r="V841" s="18"/>
      <c r="W841" s="18"/>
      <c r="X841" s="51">
        <f t="shared" si="929"/>
        <v>0</v>
      </c>
      <c r="Y841" s="18"/>
      <c r="Z841" s="18"/>
      <c r="AA841" s="18"/>
      <c r="AB841" s="13"/>
      <c r="AC841" s="79"/>
      <c r="AD841" s="79"/>
    </row>
    <row r="842" spans="1:30" s="56" customFormat="1" x14ac:dyDescent="0.25">
      <c r="A842" s="43" t="s">
        <v>780</v>
      </c>
      <c r="B842" s="13" t="s">
        <v>781</v>
      </c>
      <c r="C842" s="40" t="s">
        <v>120</v>
      </c>
      <c r="D842" s="52">
        <f t="shared" si="918"/>
        <v>4000</v>
      </c>
      <c r="E842" s="18"/>
      <c r="F842" s="18"/>
      <c r="G842" s="18">
        <v>4000</v>
      </c>
      <c r="H842" s="52">
        <f t="shared" si="919"/>
        <v>0</v>
      </c>
      <c r="I842" s="18"/>
      <c r="J842" s="18"/>
      <c r="K842" s="18"/>
      <c r="L842" s="51">
        <f t="shared" si="920"/>
        <v>0</v>
      </c>
      <c r="M842" s="18"/>
      <c r="N842" s="18"/>
      <c r="O842" s="18"/>
      <c r="P842" s="51">
        <f t="shared" si="927"/>
        <v>0</v>
      </c>
      <c r="Q842" s="18"/>
      <c r="R842" s="18"/>
      <c r="S842" s="18"/>
      <c r="T842" s="51">
        <f t="shared" si="928"/>
        <v>0</v>
      </c>
      <c r="U842" s="18"/>
      <c r="V842" s="18"/>
      <c r="W842" s="18"/>
      <c r="X842" s="51">
        <f t="shared" si="929"/>
        <v>0</v>
      </c>
      <c r="Y842" s="18"/>
      <c r="Z842" s="18"/>
      <c r="AA842" s="18"/>
      <c r="AB842" s="13"/>
      <c r="AC842" s="79"/>
      <c r="AD842" s="79"/>
    </row>
    <row r="843" spans="1:30" s="56" customFormat="1" x14ac:dyDescent="0.25">
      <c r="A843" s="43" t="s">
        <v>782</v>
      </c>
      <c r="B843" s="13" t="s">
        <v>783</v>
      </c>
      <c r="C843" s="40" t="s">
        <v>120</v>
      </c>
      <c r="D843" s="52">
        <f t="shared" si="918"/>
        <v>0</v>
      </c>
      <c r="E843" s="18"/>
      <c r="F843" s="18"/>
      <c r="G843" s="18"/>
      <c r="H843" s="52">
        <f t="shared" si="919"/>
        <v>0</v>
      </c>
      <c r="I843" s="18"/>
      <c r="J843" s="18"/>
      <c r="K843" s="18"/>
      <c r="L843" s="51">
        <f t="shared" si="920"/>
        <v>0</v>
      </c>
      <c r="M843" s="18"/>
      <c r="N843" s="18"/>
      <c r="O843" s="18"/>
      <c r="P843" s="51">
        <f t="shared" si="927"/>
        <v>0</v>
      </c>
      <c r="Q843" s="18"/>
      <c r="R843" s="18"/>
      <c r="S843" s="18"/>
      <c r="T843" s="51">
        <f t="shared" si="928"/>
        <v>0</v>
      </c>
      <c r="U843" s="18"/>
      <c r="V843" s="18"/>
      <c r="W843" s="18"/>
      <c r="X843" s="51">
        <f t="shared" si="929"/>
        <v>0</v>
      </c>
      <c r="Y843" s="18"/>
      <c r="Z843" s="18"/>
      <c r="AA843" s="18"/>
      <c r="AB843" s="13"/>
      <c r="AC843" s="79"/>
      <c r="AD843" s="79"/>
    </row>
    <row r="844" spans="1:30" s="56" customFormat="1" ht="31.5" x14ac:dyDescent="0.25">
      <c r="A844" s="43" t="s">
        <v>784</v>
      </c>
      <c r="B844" s="13" t="s">
        <v>789</v>
      </c>
      <c r="C844" s="40" t="s">
        <v>120</v>
      </c>
      <c r="D844" s="52">
        <f t="shared" si="918"/>
        <v>0</v>
      </c>
      <c r="E844" s="18"/>
      <c r="F844" s="18"/>
      <c r="G844" s="18"/>
      <c r="H844" s="52">
        <f t="shared" si="919"/>
        <v>0</v>
      </c>
      <c r="I844" s="18"/>
      <c r="J844" s="18"/>
      <c r="K844" s="18"/>
      <c r="L844" s="51">
        <f t="shared" si="920"/>
        <v>0</v>
      </c>
      <c r="M844" s="18"/>
      <c r="N844" s="18"/>
      <c r="O844" s="18"/>
      <c r="P844" s="51">
        <f t="shared" si="927"/>
        <v>0</v>
      </c>
      <c r="Q844" s="18"/>
      <c r="R844" s="18"/>
      <c r="S844" s="18"/>
      <c r="T844" s="51">
        <f t="shared" si="928"/>
        <v>0</v>
      </c>
      <c r="U844" s="18"/>
      <c r="V844" s="18"/>
      <c r="W844" s="18"/>
      <c r="X844" s="51">
        <f t="shared" si="929"/>
        <v>0</v>
      </c>
      <c r="Y844" s="18"/>
      <c r="Z844" s="18"/>
      <c r="AA844" s="18"/>
      <c r="AB844" s="13"/>
      <c r="AC844" s="79"/>
      <c r="AD844" s="79"/>
    </row>
    <row r="845" spans="1:30" s="56" customFormat="1" ht="63" x14ac:dyDescent="0.25">
      <c r="A845" s="43" t="s">
        <v>785</v>
      </c>
      <c r="B845" s="13" t="s">
        <v>790</v>
      </c>
      <c r="C845" s="40" t="s">
        <v>120</v>
      </c>
      <c r="D845" s="52">
        <f t="shared" si="918"/>
        <v>0</v>
      </c>
      <c r="E845" s="18"/>
      <c r="F845" s="18"/>
      <c r="G845" s="18"/>
      <c r="H845" s="52">
        <f t="shared" si="919"/>
        <v>0</v>
      </c>
      <c r="I845" s="18"/>
      <c r="J845" s="18"/>
      <c r="K845" s="18"/>
      <c r="L845" s="51">
        <f t="shared" si="920"/>
        <v>0</v>
      </c>
      <c r="M845" s="18"/>
      <c r="N845" s="18"/>
      <c r="O845" s="18"/>
      <c r="P845" s="51">
        <f t="shared" si="927"/>
        <v>0</v>
      </c>
      <c r="Q845" s="18"/>
      <c r="R845" s="18"/>
      <c r="S845" s="18"/>
      <c r="T845" s="51">
        <f t="shared" si="928"/>
        <v>0</v>
      </c>
      <c r="U845" s="18"/>
      <c r="V845" s="18"/>
      <c r="W845" s="18"/>
      <c r="X845" s="51">
        <f t="shared" si="929"/>
        <v>0</v>
      </c>
      <c r="Y845" s="18"/>
      <c r="Z845" s="18"/>
      <c r="AA845" s="18"/>
      <c r="AB845" s="13"/>
      <c r="AC845" s="79"/>
      <c r="AD845" s="79"/>
    </row>
    <row r="846" spans="1:30" s="56" customFormat="1" x14ac:dyDescent="0.25">
      <c r="A846" s="43" t="s">
        <v>786</v>
      </c>
      <c r="B846" s="13" t="s">
        <v>791</v>
      </c>
      <c r="C846" s="40" t="s">
        <v>120</v>
      </c>
      <c r="D846" s="52">
        <f t="shared" si="918"/>
        <v>0</v>
      </c>
      <c r="E846" s="18"/>
      <c r="F846" s="18"/>
      <c r="G846" s="18"/>
      <c r="H846" s="52">
        <f t="shared" si="919"/>
        <v>0</v>
      </c>
      <c r="I846" s="18"/>
      <c r="J846" s="18"/>
      <c r="K846" s="18"/>
      <c r="L846" s="51">
        <f t="shared" si="920"/>
        <v>0</v>
      </c>
      <c r="M846" s="18"/>
      <c r="N846" s="18"/>
      <c r="O846" s="18"/>
      <c r="P846" s="51">
        <f t="shared" si="927"/>
        <v>0</v>
      </c>
      <c r="Q846" s="18"/>
      <c r="R846" s="18"/>
      <c r="S846" s="18"/>
      <c r="T846" s="51">
        <f t="shared" si="928"/>
        <v>0</v>
      </c>
      <c r="U846" s="18"/>
      <c r="V846" s="18"/>
      <c r="W846" s="18"/>
      <c r="X846" s="51">
        <f t="shared" si="929"/>
        <v>0</v>
      </c>
      <c r="Y846" s="18"/>
      <c r="Z846" s="18"/>
      <c r="AA846" s="18"/>
      <c r="AB846" s="13"/>
      <c r="AC846" s="79"/>
      <c r="AD846" s="79"/>
    </row>
    <row r="847" spans="1:30" s="56" customFormat="1" ht="31.5" x14ac:dyDescent="0.25">
      <c r="A847" s="43" t="s">
        <v>787</v>
      </c>
      <c r="B847" s="13" t="s">
        <v>792</v>
      </c>
      <c r="C847" s="40" t="s">
        <v>120</v>
      </c>
      <c r="D847" s="52">
        <f t="shared" si="918"/>
        <v>0</v>
      </c>
      <c r="E847" s="18"/>
      <c r="F847" s="18"/>
      <c r="G847" s="18"/>
      <c r="H847" s="52">
        <f t="shared" si="919"/>
        <v>0</v>
      </c>
      <c r="I847" s="18"/>
      <c r="J847" s="18"/>
      <c r="K847" s="18"/>
      <c r="L847" s="51">
        <f t="shared" si="920"/>
        <v>0</v>
      </c>
      <c r="M847" s="18"/>
      <c r="N847" s="18"/>
      <c r="O847" s="18"/>
      <c r="P847" s="51">
        <f t="shared" si="927"/>
        <v>0</v>
      </c>
      <c r="Q847" s="18"/>
      <c r="R847" s="18"/>
      <c r="S847" s="18"/>
      <c r="T847" s="51">
        <f t="shared" si="928"/>
        <v>0</v>
      </c>
      <c r="U847" s="18"/>
      <c r="V847" s="18"/>
      <c r="W847" s="18"/>
      <c r="X847" s="51">
        <f t="shared" si="929"/>
        <v>0</v>
      </c>
      <c r="Y847" s="18"/>
      <c r="Z847" s="18"/>
      <c r="AA847" s="18"/>
      <c r="AB847" s="13"/>
      <c r="AC847" s="79"/>
      <c r="AD847" s="79"/>
    </row>
    <row r="848" spans="1:30" s="56" customFormat="1" ht="31.5" x14ac:dyDescent="0.25">
      <c r="A848" s="43" t="s">
        <v>788</v>
      </c>
      <c r="B848" s="13" t="s">
        <v>262</v>
      </c>
      <c r="C848" s="40" t="s">
        <v>120</v>
      </c>
      <c r="D848" s="52">
        <f t="shared" si="918"/>
        <v>0</v>
      </c>
      <c r="E848" s="18"/>
      <c r="F848" s="18"/>
      <c r="G848" s="18"/>
      <c r="H848" s="52">
        <f t="shared" si="919"/>
        <v>0</v>
      </c>
      <c r="I848" s="18"/>
      <c r="J848" s="18"/>
      <c r="K848" s="18"/>
      <c r="L848" s="51">
        <f t="shared" si="920"/>
        <v>0</v>
      </c>
      <c r="M848" s="18"/>
      <c r="N848" s="18"/>
      <c r="O848" s="18"/>
      <c r="P848" s="51">
        <f t="shared" si="927"/>
        <v>0</v>
      </c>
      <c r="Q848" s="18"/>
      <c r="R848" s="18"/>
      <c r="S848" s="18"/>
      <c r="T848" s="51">
        <f t="shared" si="928"/>
        <v>0</v>
      </c>
      <c r="U848" s="18"/>
      <c r="V848" s="18"/>
      <c r="W848" s="18"/>
      <c r="X848" s="51">
        <f t="shared" si="929"/>
        <v>0</v>
      </c>
      <c r="Y848" s="18"/>
      <c r="Z848" s="18"/>
      <c r="AA848" s="18"/>
      <c r="AB848" s="13"/>
      <c r="AC848" s="79"/>
      <c r="AD848" s="79"/>
    </row>
    <row r="849" spans="1:30" s="56" customFormat="1" ht="31.5" x14ac:dyDescent="0.25">
      <c r="A849" s="43" t="s">
        <v>793</v>
      </c>
      <c r="B849" s="13" t="s">
        <v>798</v>
      </c>
      <c r="C849" s="40" t="s">
        <v>118</v>
      </c>
      <c r="D849" s="52">
        <f t="shared" si="918"/>
        <v>0</v>
      </c>
      <c r="E849" s="18"/>
      <c r="F849" s="18"/>
      <c r="G849" s="18"/>
      <c r="H849" s="52">
        <f t="shared" si="919"/>
        <v>0</v>
      </c>
      <c r="I849" s="18"/>
      <c r="J849" s="18"/>
      <c r="K849" s="18"/>
      <c r="L849" s="51">
        <f t="shared" si="920"/>
        <v>0</v>
      </c>
      <c r="M849" s="18"/>
      <c r="N849" s="18"/>
      <c r="O849" s="18"/>
      <c r="P849" s="51">
        <f t="shared" si="927"/>
        <v>0</v>
      </c>
      <c r="Q849" s="18"/>
      <c r="R849" s="18"/>
      <c r="S849" s="18"/>
      <c r="T849" s="51">
        <f t="shared" si="928"/>
        <v>0</v>
      </c>
      <c r="U849" s="18"/>
      <c r="V849" s="18"/>
      <c r="W849" s="18"/>
      <c r="X849" s="51">
        <f t="shared" si="929"/>
        <v>0</v>
      </c>
      <c r="Y849" s="18"/>
      <c r="Z849" s="18"/>
      <c r="AA849" s="18"/>
      <c r="AB849" s="13"/>
      <c r="AC849" s="79"/>
      <c r="AD849" s="79"/>
    </row>
    <row r="850" spans="1:30" s="56" customFormat="1" ht="47.25" x14ac:dyDescent="0.25">
      <c r="A850" s="43" t="s">
        <v>794</v>
      </c>
      <c r="B850" s="13" t="s">
        <v>799</v>
      </c>
      <c r="C850" s="40" t="s">
        <v>118</v>
      </c>
      <c r="D850" s="52">
        <f t="shared" si="918"/>
        <v>0</v>
      </c>
      <c r="E850" s="18"/>
      <c r="F850" s="18"/>
      <c r="G850" s="18"/>
      <c r="H850" s="52">
        <f t="shared" si="919"/>
        <v>0</v>
      </c>
      <c r="I850" s="18"/>
      <c r="J850" s="18"/>
      <c r="K850" s="18"/>
      <c r="L850" s="51">
        <f>SUM(M850:O850)</f>
        <v>0</v>
      </c>
      <c r="M850" s="18"/>
      <c r="N850" s="18"/>
      <c r="O850" s="18"/>
      <c r="P850" s="51">
        <f>SUM(Q850:S850)</f>
        <v>0</v>
      </c>
      <c r="Q850" s="18"/>
      <c r="R850" s="18"/>
      <c r="S850" s="18"/>
      <c r="T850" s="51">
        <f>SUM(U850:W850)</f>
        <v>0</v>
      </c>
      <c r="U850" s="18"/>
      <c r="V850" s="18"/>
      <c r="W850" s="18"/>
      <c r="X850" s="51">
        <f>SUM(Y850:AA850)</f>
        <v>0</v>
      </c>
      <c r="Y850" s="18"/>
      <c r="Z850" s="18"/>
      <c r="AA850" s="18"/>
      <c r="AB850" s="13"/>
      <c r="AC850" s="79"/>
      <c r="AD850" s="79"/>
    </row>
    <row r="851" spans="1:30" s="56" customFormat="1" ht="31.5" x14ac:dyDescent="0.25">
      <c r="A851" s="43" t="s">
        <v>795</v>
      </c>
      <c r="B851" s="13" t="s">
        <v>800</v>
      </c>
      <c r="C851" s="40" t="s">
        <v>118</v>
      </c>
      <c r="D851" s="52">
        <f t="shared" si="918"/>
        <v>0</v>
      </c>
      <c r="E851" s="18"/>
      <c r="F851" s="18"/>
      <c r="G851" s="18"/>
      <c r="H851" s="52">
        <f t="shared" si="919"/>
        <v>0</v>
      </c>
      <c r="I851" s="18"/>
      <c r="J851" s="18"/>
      <c r="K851" s="18"/>
      <c r="L851" s="51">
        <f t="shared" si="920"/>
        <v>0</v>
      </c>
      <c r="M851" s="18"/>
      <c r="N851" s="18"/>
      <c r="O851" s="18"/>
      <c r="P851" s="51">
        <f t="shared" ref="P851:P892" si="935">SUM(Q851:S851)</f>
        <v>0</v>
      </c>
      <c r="Q851" s="18"/>
      <c r="R851" s="18"/>
      <c r="S851" s="18"/>
      <c r="T851" s="51">
        <f t="shared" ref="T851:T892" si="936">SUM(U851:W851)</f>
        <v>0</v>
      </c>
      <c r="U851" s="18"/>
      <c r="V851" s="18"/>
      <c r="W851" s="18"/>
      <c r="X851" s="51">
        <f t="shared" ref="X851:X892" si="937">SUM(Y851:AA851)</f>
        <v>0</v>
      </c>
      <c r="Y851" s="18"/>
      <c r="Z851" s="18"/>
      <c r="AA851" s="18"/>
      <c r="AB851" s="13"/>
      <c r="AC851" s="79"/>
      <c r="AD851" s="79"/>
    </row>
    <row r="852" spans="1:30" s="56" customFormat="1" ht="31.5" x14ac:dyDescent="0.25">
      <c r="A852" s="43" t="s">
        <v>796</v>
      </c>
      <c r="B852" s="13" t="s">
        <v>801</v>
      </c>
      <c r="C852" s="40" t="s">
        <v>118</v>
      </c>
      <c r="D852" s="52">
        <f t="shared" si="918"/>
        <v>0</v>
      </c>
      <c r="E852" s="18"/>
      <c r="F852" s="18"/>
      <c r="G852" s="18"/>
      <c r="H852" s="52">
        <f t="shared" si="919"/>
        <v>0</v>
      </c>
      <c r="I852" s="18"/>
      <c r="J852" s="18"/>
      <c r="K852" s="18"/>
      <c r="L852" s="51">
        <f t="shared" si="920"/>
        <v>0</v>
      </c>
      <c r="M852" s="18"/>
      <c r="N852" s="18"/>
      <c r="O852" s="18"/>
      <c r="P852" s="51">
        <f t="shared" si="935"/>
        <v>0</v>
      </c>
      <c r="Q852" s="18"/>
      <c r="R852" s="18"/>
      <c r="S852" s="18"/>
      <c r="T852" s="51">
        <f t="shared" si="936"/>
        <v>0</v>
      </c>
      <c r="U852" s="18"/>
      <c r="V852" s="18"/>
      <c r="W852" s="18"/>
      <c r="X852" s="51">
        <f t="shared" si="937"/>
        <v>0</v>
      </c>
      <c r="Y852" s="18"/>
      <c r="Z852" s="18"/>
      <c r="AA852" s="18"/>
      <c r="AB852" s="13"/>
      <c r="AC852" s="79"/>
      <c r="AD852" s="79"/>
    </row>
    <row r="853" spans="1:30" s="56" customFormat="1" ht="31.5" x14ac:dyDescent="0.25">
      <c r="A853" s="43" t="s">
        <v>797</v>
      </c>
      <c r="B853" s="13" t="s">
        <v>808</v>
      </c>
      <c r="C853" s="40"/>
      <c r="D853" s="52">
        <f t="shared" si="918"/>
        <v>0</v>
      </c>
      <c r="E853" s="18"/>
      <c r="F853" s="18"/>
      <c r="G853" s="18"/>
      <c r="H853" s="52">
        <f t="shared" si="919"/>
        <v>0</v>
      </c>
      <c r="I853" s="18"/>
      <c r="J853" s="18"/>
      <c r="K853" s="18"/>
      <c r="L853" s="51">
        <f t="shared" si="920"/>
        <v>0</v>
      </c>
      <c r="M853" s="18"/>
      <c r="N853" s="18"/>
      <c r="O853" s="18"/>
      <c r="P853" s="51">
        <f t="shared" si="935"/>
        <v>0</v>
      </c>
      <c r="Q853" s="18"/>
      <c r="R853" s="18"/>
      <c r="S853" s="18"/>
      <c r="T853" s="51">
        <f t="shared" si="936"/>
        <v>0</v>
      </c>
      <c r="U853" s="18"/>
      <c r="V853" s="18"/>
      <c r="W853" s="18"/>
      <c r="X853" s="51">
        <f t="shared" si="937"/>
        <v>0</v>
      </c>
      <c r="Y853" s="18"/>
      <c r="Z853" s="18"/>
      <c r="AA853" s="18"/>
      <c r="AB853" s="13"/>
      <c r="AC853" s="79"/>
      <c r="AD853" s="79"/>
    </row>
    <row r="854" spans="1:30" s="56" customFormat="1" x14ac:dyDescent="0.25">
      <c r="A854" s="43"/>
      <c r="B854" s="13"/>
      <c r="C854" s="40" t="s">
        <v>122</v>
      </c>
      <c r="D854" s="52">
        <f t="shared" si="918"/>
        <v>0</v>
      </c>
      <c r="E854" s="18"/>
      <c r="F854" s="18"/>
      <c r="G854" s="18"/>
      <c r="H854" s="52">
        <f t="shared" si="919"/>
        <v>0</v>
      </c>
      <c r="I854" s="18"/>
      <c r="J854" s="18"/>
      <c r="K854" s="18"/>
      <c r="L854" s="51">
        <f t="shared" si="920"/>
        <v>0</v>
      </c>
      <c r="M854" s="18"/>
      <c r="N854" s="18"/>
      <c r="O854" s="18"/>
      <c r="P854" s="51">
        <f t="shared" si="935"/>
        <v>0</v>
      </c>
      <c r="Q854" s="18"/>
      <c r="R854" s="18"/>
      <c r="S854" s="18"/>
      <c r="T854" s="51">
        <f t="shared" si="936"/>
        <v>0</v>
      </c>
      <c r="U854" s="18"/>
      <c r="V854" s="18"/>
      <c r="W854" s="18"/>
      <c r="X854" s="51">
        <f t="shared" si="937"/>
        <v>0</v>
      </c>
      <c r="Y854" s="18"/>
      <c r="Z854" s="18"/>
      <c r="AA854" s="18"/>
      <c r="AB854" s="13"/>
      <c r="AC854" s="79"/>
      <c r="AD854" s="79"/>
    </row>
    <row r="855" spans="1:30" s="56" customFormat="1" x14ac:dyDescent="0.25">
      <c r="A855" s="43" t="s">
        <v>802</v>
      </c>
      <c r="B855" s="13" t="s">
        <v>260</v>
      </c>
      <c r="C855" s="40"/>
      <c r="D855" s="52">
        <f t="shared" si="918"/>
        <v>0</v>
      </c>
      <c r="E855" s="18"/>
      <c r="F855" s="18"/>
      <c r="G855" s="18"/>
      <c r="H855" s="52">
        <f t="shared" si="919"/>
        <v>0</v>
      </c>
      <c r="I855" s="18"/>
      <c r="J855" s="18"/>
      <c r="K855" s="18"/>
      <c r="L855" s="51">
        <f t="shared" si="920"/>
        <v>0</v>
      </c>
      <c r="M855" s="18"/>
      <c r="N855" s="18"/>
      <c r="O855" s="18"/>
      <c r="P855" s="51">
        <f t="shared" si="935"/>
        <v>0</v>
      </c>
      <c r="Q855" s="18"/>
      <c r="R855" s="18"/>
      <c r="S855" s="18"/>
      <c r="T855" s="51">
        <f t="shared" si="936"/>
        <v>0</v>
      </c>
      <c r="U855" s="18"/>
      <c r="V855" s="18"/>
      <c r="W855" s="18"/>
      <c r="X855" s="51">
        <f t="shared" si="937"/>
        <v>0</v>
      </c>
      <c r="Y855" s="18"/>
      <c r="Z855" s="18"/>
      <c r="AA855" s="18"/>
      <c r="AB855" s="13"/>
      <c r="AC855" s="79"/>
      <c r="AD855" s="79"/>
    </row>
    <row r="856" spans="1:30" s="56" customFormat="1" x14ac:dyDescent="0.25">
      <c r="A856" s="43"/>
      <c r="B856" s="13"/>
      <c r="C856" s="40" t="s">
        <v>122</v>
      </c>
      <c r="D856" s="52">
        <f t="shared" si="918"/>
        <v>0</v>
      </c>
      <c r="E856" s="18"/>
      <c r="F856" s="18"/>
      <c r="G856" s="18"/>
      <c r="H856" s="52">
        <f t="shared" si="919"/>
        <v>0</v>
      </c>
      <c r="I856" s="18"/>
      <c r="J856" s="18"/>
      <c r="K856" s="18"/>
      <c r="L856" s="51">
        <f t="shared" si="920"/>
        <v>0</v>
      </c>
      <c r="M856" s="18"/>
      <c r="N856" s="18"/>
      <c r="O856" s="18"/>
      <c r="P856" s="51">
        <f t="shared" si="935"/>
        <v>0</v>
      </c>
      <c r="Q856" s="18"/>
      <c r="R856" s="18"/>
      <c r="S856" s="18"/>
      <c r="T856" s="51">
        <f t="shared" si="936"/>
        <v>0</v>
      </c>
      <c r="U856" s="18"/>
      <c r="V856" s="18"/>
      <c r="W856" s="18"/>
      <c r="X856" s="51">
        <f t="shared" si="937"/>
        <v>0</v>
      </c>
      <c r="Y856" s="18"/>
      <c r="Z856" s="18"/>
      <c r="AA856" s="18"/>
      <c r="AB856" s="13"/>
      <c r="AC856" s="79"/>
      <c r="AD856" s="79"/>
    </row>
    <row r="857" spans="1:30" s="56" customFormat="1" ht="31.5" x14ac:dyDescent="0.25">
      <c r="A857" s="43" t="s">
        <v>803</v>
      </c>
      <c r="B857" s="13" t="s">
        <v>810</v>
      </c>
      <c r="C857" s="40" t="s">
        <v>123</v>
      </c>
      <c r="D857" s="52">
        <f t="shared" si="918"/>
        <v>0</v>
      </c>
      <c r="E857" s="18"/>
      <c r="F857" s="18"/>
      <c r="G857" s="18"/>
      <c r="H857" s="52">
        <f t="shared" si="919"/>
        <v>0</v>
      </c>
      <c r="I857" s="18"/>
      <c r="J857" s="18"/>
      <c r="K857" s="18"/>
      <c r="L857" s="51">
        <f t="shared" si="920"/>
        <v>0</v>
      </c>
      <c r="M857" s="18"/>
      <c r="N857" s="18"/>
      <c r="O857" s="18"/>
      <c r="P857" s="51">
        <f t="shared" si="935"/>
        <v>0</v>
      </c>
      <c r="Q857" s="18"/>
      <c r="R857" s="18"/>
      <c r="S857" s="18"/>
      <c r="T857" s="51">
        <f t="shared" si="936"/>
        <v>0</v>
      </c>
      <c r="U857" s="18"/>
      <c r="V857" s="18"/>
      <c r="W857" s="18"/>
      <c r="X857" s="51">
        <f t="shared" si="937"/>
        <v>0</v>
      </c>
      <c r="Y857" s="18"/>
      <c r="Z857" s="18"/>
      <c r="AA857" s="18"/>
      <c r="AB857" s="13"/>
      <c r="AC857" s="79"/>
      <c r="AD857" s="79"/>
    </row>
    <row r="858" spans="1:30" s="56" customFormat="1" ht="31.5" x14ac:dyDescent="0.25">
      <c r="A858" s="43" t="s">
        <v>804</v>
      </c>
      <c r="B858" s="13" t="s">
        <v>811</v>
      </c>
      <c r="C858" s="40" t="s">
        <v>118</v>
      </c>
      <c r="D858" s="52">
        <f t="shared" si="918"/>
        <v>0</v>
      </c>
      <c r="E858" s="18"/>
      <c r="F858" s="18"/>
      <c r="G858" s="18"/>
      <c r="H858" s="52">
        <f t="shared" si="919"/>
        <v>0</v>
      </c>
      <c r="I858" s="18"/>
      <c r="J858" s="18"/>
      <c r="K858" s="18"/>
      <c r="L858" s="51">
        <f t="shared" si="920"/>
        <v>0</v>
      </c>
      <c r="M858" s="18"/>
      <c r="N858" s="18"/>
      <c r="O858" s="18"/>
      <c r="P858" s="51">
        <f t="shared" si="935"/>
        <v>0</v>
      </c>
      <c r="Q858" s="18"/>
      <c r="R858" s="18"/>
      <c r="S858" s="18"/>
      <c r="T858" s="51">
        <f t="shared" si="936"/>
        <v>0</v>
      </c>
      <c r="U858" s="18"/>
      <c r="V858" s="18"/>
      <c r="W858" s="18"/>
      <c r="X858" s="51">
        <f t="shared" si="937"/>
        <v>0</v>
      </c>
      <c r="Y858" s="18"/>
      <c r="Z858" s="18"/>
      <c r="AA858" s="18"/>
      <c r="AB858" s="13"/>
      <c r="AC858" s="79"/>
      <c r="AD858" s="79"/>
    </row>
    <row r="859" spans="1:30" s="56" customFormat="1" ht="31.5" x14ac:dyDescent="0.25">
      <c r="A859" s="43" t="s">
        <v>805</v>
      </c>
      <c r="B859" s="13" t="s">
        <v>812</v>
      </c>
      <c r="C859" s="40" t="s">
        <v>118</v>
      </c>
      <c r="D859" s="52">
        <f t="shared" si="918"/>
        <v>0</v>
      </c>
      <c r="E859" s="18"/>
      <c r="F859" s="18"/>
      <c r="G859" s="18"/>
      <c r="H859" s="52">
        <f t="shared" si="919"/>
        <v>0</v>
      </c>
      <c r="I859" s="18"/>
      <c r="J859" s="18"/>
      <c r="K859" s="18"/>
      <c r="L859" s="51">
        <f t="shared" si="920"/>
        <v>0</v>
      </c>
      <c r="M859" s="18"/>
      <c r="N859" s="18"/>
      <c r="O859" s="18"/>
      <c r="P859" s="51">
        <f t="shared" si="935"/>
        <v>0</v>
      </c>
      <c r="Q859" s="18"/>
      <c r="R859" s="18"/>
      <c r="S859" s="18"/>
      <c r="T859" s="51">
        <f t="shared" si="936"/>
        <v>0</v>
      </c>
      <c r="U859" s="18"/>
      <c r="V859" s="18"/>
      <c r="W859" s="18"/>
      <c r="X859" s="51">
        <f t="shared" si="937"/>
        <v>0</v>
      </c>
      <c r="Y859" s="18"/>
      <c r="Z859" s="18"/>
      <c r="AA859" s="18"/>
      <c r="AB859" s="13"/>
      <c r="AC859" s="79"/>
      <c r="AD859" s="79"/>
    </row>
    <row r="860" spans="1:30" s="56" customFormat="1" x14ac:dyDescent="0.25">
      <c r="A860" s="43" t="s">
        <v>806</v>
      </c>
      <c r="B860" s="13" t="s">
        <v>816</v>
      </c>
      <c r="C860" s="40" t="s">
        <v>120</v>
      </c>
      <c r="D860" s="52">
        <f t="shared" si="918"/>
        <v>0</v>
      </c>
      <c r="E860" s="18"/>
      <c r="F860" s="18"/>
      <c r="G860" s="18"/>
      <c r="H860" s="52">
        <f t="shared" si="919"/>
        <v>0</v>
      </c>
      <c r="I860" s="18"/>
      <c r="J860" s="18"/>
      <c r="K860" s="18"/>
      <c r="L860" s="51">
        <f t="shared" si="920"/>
        <v>0</v>
      </c>
      <c r="M860" s="18"/>
      <c r="N860" s="18"/>
      <c r="O860" s="18"/>
      <c r="P860" s="51">
        <f t="shared" si="935"/>
        <v>0</v>
      </c>
      <c r="Q860" s="18"/>
      <c r="R860" s="18"/>
      <c r="S860" s="18"/>
      <c r="T860" s="51">
        <f t="shared" si="936"/>
        <v>0</v>
      </c>
      <c r="U860" s="18"/>
      <c r="V860" s="18"/>
      <c r="W860" s="18"/>
      <c r="X860" s="51">
        <f t="shared" si="937"/>
        <v>0</v>
      </c>
      <c r="Y860" s="18"/>
      <c r="Z860" s="18"/>
      <c r="AA860" s="18"/>
      <c r="AB860" s="13"/>
      <c r="AC860" s="79"/>
      <c r="AD860" s="79"/>
    </row>
    <row r="861" spans="1:30" s="56" customFormat="1" x14ac:dyDescent="0.25">
      <c r="A861" s="43" t="s">
        <v>807</v>
      </c>
      <c r="B861" s="13" t="s">
        <v>585</v>
      </c>
      <c r="C861" s="40"/>
      <c r="D861" s="52">
        <f t="shared" si="918"/>
        <v>0</v>
      </c>
      <c r="E861" s="18"/>
      <c r="F861" s="18"/>
      <c r="G861" s="18"/>
      <c r="H861" s="52">
        <f t="shared" si="919"/>
        <v>0</v>
      </c>
      <c r="I861" s="18"/>
      <c r="J861" s="18"/>
      <c r="K861" s="18"/>
      <c r="L861" s="51">
        <f t="shared" si="920"/>
        <v>0</v>
      </c>
      <c r="M861" s="18"/>
      <c r="N861" s="18"/>
      <c r="O861" s="18"/>
      <c r="P861" s="51">
        <f t="shared" si="935"/>
        <v>0</v>
      </c>
      <c r="Q861" s="18"/>
      <c r="R861" s="18"/>
      <c r="S861" s="18"/>
      <c r="T861" s="51">
        <f t="shared" si="936"/>
        <v>0</v>
      </c>
      <c r="U861" s="18"/>
      <c r="V861" s="18"/>
      <c r="W861" s="18"/>
      <c r="X861" s="51">
        <f t="shared" si="937"/>
        <v>0</v>
      </c>
      <c r="Y861" s="18"/>
      <c r="Z861" s="18"/>
      <c r="AA861" s="18"/>
      <c r="AB861" s="13"/>
      <c r="AC861" s="79"/>
      <c r="AD861" s="79"/>
    </row>
    <row r="862" spans="1:30" s="56" customFormat="1" x14ac:dyDescent="0.25">
      <c r="A862" s="43" t="s">
        <v>813</v>
      </c>
      <c r="B862" s="13" t="s">
        <v>583</v>
      </c>
      <c r="C862" s="40"/>
      <c r="D862" s="52">
        <f t="shared" si="918"/>
        <v>0</v>
      </c>
      <c r="E862" s="18"/>
      <c r="F862" s="18"/>
      <c r="G862" s="18"/>
      <c r="H862" s="52">
        <f t="shared" si="919"/>
        <v>0</v>
      </c>
      <c r="I862" s="18"/>
      <c r="J862" s="18"/>
      <c r="K862" s="18"/>
      <c r="L862" s="51">
        <f t="shared" si="920"/>
        <v>0</v>
      </c>
      <c r="M862" s="18"/>
      <c r="N862" s="18"/>
      <c r="O862" s="18"/>
      <c r="P862" s="51">
        <f t="shared" si="935"/>
        <v>0</v>
      </c>
      <c r="Q862" s="18"/>
      <c r="R862" s="18"/>
      <c r="S862" s="18"/>
      <c r="T862" s="51">
        <f t="shared" si="936"/>
        <v>0</v>
      </c>
      <c r="U862" s="18"/>
      <c r="V862" s="18"/>
      <c r="W862" s="18"/>
      <c r="X862" s="51">
        <f t="shared" si="937"/>
        <v>0</v>
      </c>
      <c r="Y862" s="18"/>
      <c r="Z862" s="18"/>
      <c r="AA862" s="18"/>
      <c r="AB862" s="13"/>
      <c r="AC862" s="79"/>
      <c r="AD862" s="79"/>
    </row>
    <row r="863" spans="1:30" s="56" customFormat="1" x14ac:dyDescent="0.25">
      <c r="A863" s="43" t="s">
        <v>814</v>
      </c>
      <c r="B863" s="13" t="s">
        <v>584</v>
      </c>
      <c r="C863" s="40"/>
      <c r="D863" s="52">
        <f t="shared" si="918"/>
        <v>0</v>
      </c>
      <c r="E863" s="18"/>
      <c r="F863" s="18"/>
      <c r="G863" s="18"/>
      <c r="H863" s="52">
        <f t="shared" si="919"/>
        <v>0</v>
      </c>
      <c r="I863" s="18"/>
      <c r="J863" s="18"/>
      <c r="K863" s="18"/>
      <c r="L863" s="51">
        <f t="shared" si="920"/>
        <v>0</v>
      </c>
      <c r="M863" s="18"/>
      <c r="N863" s="18"/>
      <c r="O863" s="18"/>
      <c r="P863" s="51">
        <f t="shared" si="935"/>
        <v>0</v>
      </c>
      <c r="Q863" s="18"/>
      <c r="R863" s="18"/>
      <c r="S863" s="18"/>
      <c r="T863" s="51">
        <f t="shared" si="936"/>
        <v>0</v>
      </c>
      <c r="U863" s="18"/>
      <c r="V863" s="18"/>
      <c r="W863" s="18"/>
      <c r="X863" s="51">
        <f t="shared" si="937"/>
        <v>0</v>
      </c>
      <c r="Y863" s="18"/>
      <c r="Z863" s="18"/>
      <c r="AA863" s="18"/>
      <c r="AB863" s="13"/>
      <c r="AC863" s="79"/>
      <c r="AD863" s="79"/>
    </row>
    <row r="864" spans="1:30" s="56" customFormat="1" x14ac:dyDescent="0.25">
      <c r="A864" s="43" t="s">
        <v>815</v>
      </c>
      <c r="B864" s="13" t="s">
        <v>817</v>
      </c>
      <c r="C864" s="40" t="s">
        <v>120</v>
      </c>
      <c r="D864" s="52">
        <f t="shared" si="918"/>
        <v>0.1</v>
      </c>
      <c r="E864" s="18"/>
      <c r="F864" s="18"/>
      <c r="G864" s="18">
        <v>0.1</v>
      </c>
      <c r="H864" s="52">
        <f t="shared" si="919"/>
        <v>0</v>
      </c>
      <c r="I864" s="18"/>
      <c r="J864" s="18"/>
      <c r="K864" s="18"/>
      <c r="L864" s="51">
        <f t="shared" si="920"/>
        <v>0</v>
      </c>
      <c r="M864" s="18"/>
      <c r="N864" s="18"/>
      <c r="O864" s="18"/>
      <c r="P864" s="51">
        <f t="shared" si="935"/>
        <v>0</v>
      </c>
      <c r="Q864" s="18"/>
      <c r="R864" s="18"/>
      <c r="S864" s="18"/>
      <c r="T864" s="51">
        <f t="shared" si="936"/>
        <v>0</v>
      </c>
      <c r="U864" s="18"/>
      <c r="V864" s="18"/>
      <c r="W864" s="18"/>
      <c r="X864" s="51">
        <f t="shared" si="937"/>
        <v>0</v>
      </c>
      <c r="Y864" s="18"/>
      <c r="Z864" s="18"/>
      <c r="AA864" s="18"/>
      <c r="AB864" s="13"/>
      <c r="AC864" s="79"/>
      <c r="AD864" s="79"/>
    </row>
    <row r="865" spans="1:30" s="56" customFormat="1" ht="47.25" x14ac:dyDescent="0.25">
      <c r="A865" s="43" t="s">
        <v>818</v>
      </c>
      <c r="B865" s="13" t="s">
        <v>824</v>
      </c>
      <c r="C865" s="40" t="s">
        <v>118</v>
      </c>
      <c r="D865" s="52">
        <f t="shared" si="918"/>
        <v>0</v>
      </c>
      <c r="E865" s="18"/>
      <c r="F865" s="18"/>
      <c r="G865" s="18"/>
      <c r="H865" s="52">
        <f t="shared" si="919"/>
        <v>0</v>
      </c>
      <c r="I865" s="18"/>
      <c r="J865" s="18"/>
      <c r="K865" s="18"/>
      <c r="L865" s="51">
        <f t="shared" si="920"/>
        <v>0</v>
      </c>
      <c r="M865" s="18"/>
      <c r="N865" s="18"/>
      <c r="O865" s="18"/>
      <c r="P865" s="51">
        <f t="shared" si="935"/>
        <v>0</v>
      </c>
      <c r="Q865" s="18"/>
      <c r="R865" s="18"/>
      <c r="S865" s="18"/>
      <c r="T865" s="51">
        <f t="shared" si="936"/>
        <v>0</v>
      </c>
      <c r="U865" s="18"/>
      <c r="V865" s="18"/>
      <c r="W865" s="18"/>
      <c r="X865" s="51">
        <f t="shared" si="937"/>
        <v>0</v>
      </c>
      <c r="Y865" s="18"/>
      <c r="Z865" s="18"/>
      <c r="AA865" s="18"/>
      <c r="AB865" s="13"/>
      <c r="AC865" s="79"/>
      <c r="AD865" s="79"/>
    </row>
    <row r="866" spans="1:30" s="56" customFormat="1" ht="31.5" x14ac:dyDescent="0.25">
      <c r="A866" s="43" t="s">
        <v>819</v>
      </c>
      <c r="B866" s="13" t="s">
        <v>825</v>
      </c>
      <c r="C866" s="40" t="s">
        <v>118</v>
      </c>
      <c r="D866" s="52">
        <f t="shared" si="918"/>
        <v>0</v>
      </c>
      <c r="E866" s="18"/>
      <c r="F866" s="18"/>
      <c r="G866" s="18"/>
      <c r="H866" s="52">
        <f t="shared" si="919"/>
        <v>0</v>
      </c>
      <c r="I866" s="18"/>
      <c r="J866" s="18"/>
      <c r="K866" s="18"/>
      <c r="L866" s="51">
        <f t="shared" si="920"/>
        <v>0</v>
      </c>
      <c r="M866" s="18"/>
      <c r="N866" s="18"/>
      <c r="O866" s="18"/>
      <c r="P866" s="51">
        <f t="shared" si="935"/>
        <v>0</v>
      </c>
      <c r="Q866" s="18"/>
      <c r="R866" s="18"/>
      <c r="S866" s="18"/>
      <c r="T866" s="51">
        <f t="shared" si="936"/>
        <v>0</v>
      </c>
      <c r="U866" s="18"/>
      <c r="V866" s="18"/>
      <c r="W866" s="18"/>
      <c r="X866" s="51">
        <f t="shared" si="937"/>
        <v>0</v>
      </c>
      <c r="Y866" s="18"/>
      <c r="Z866" s="18"/>
      <c r="AA866" s="18"/>
      <c r="AB866" s="13"/>
      <c r="AC866" s="79"/>
      <c r="AD866" s="79"/>
    </row>
    <row r="867" spans="1:30" s="56" customFormat="1" ht="31.5" x14ac:dyDescent="0.25">
      <c r="A867" s="43" t="s">
        <v>820</v>
      </c>
      <c r="B867" s="13" t="s">
        <v>826</v>
      </c>
      <c r="C867" s="40" t="s">
        <v>118</v>
      </c>
      <c r="D867" s="52">
        <f t="shared" si="918"/>
        <v>0</v>
      </c>
      <c r="E867" s="18"/>
      <c r="F867" s="18"/>
      <c r="G867" s="18"/>
      <c r="H867" s="52">
        <f t="shared" si="919"/>
        <v>0</v>
      </c>
      <c r="I867" s="18"/>
      <c r="J867" s="18"/>
      <c r="K867" s="18"/>
      <c r="L867" s="51">
        <f t="shared" si="920"/>
        <v>0</v>
      </c>
      <c r="M867" s="18"/>
      <c r="N867" s="18"/>
      <c r="O867" s="18"/>
      <c r="P867" s="51">
        <f t="shared" si="935"/>
        <v>0</v>
      </c>
      <c r="Q867" s="18"/>
      <c r="R867" s="18"/>
      <c r="S867" s="18"/>
      <c r="T867" s="51">
        <f t="shared" si="936"/>
        <v>0</v>
      </c>
      <c r="U867" s="18"/>
      <c r="V867" s="18"/>
      <c r="W867" s="18"/>
      <c r="X867" s="51">
        <f t="shared" si="937"/>
        <v>0</v>
      </c>
      <c r="Y867" s="18"/>
      <c r="Z867" s="18"/>
      <c r="AA867" s="18"/>
      <c r="AB867" s="13"/>
      <c r="AC867" s="79"/>
      <c r="AD867" s="79"/>
    </row>
    <row r="868" spans="1:30" s="56" customFormat="1" ht="47.25" x14ac:dyDescent="0.25">
      <c r="A868" s="43" t="s">
        <v>821</v>
      </c>
      <c r="B868" s="13" t="s">
        <v>827</v>
      </c>
      <c r="C868" s="40" t="s">
        <v>118</v>
      </c>
      <c r="D868" s="52">
        <f t="shared" si="918"/>
        <v>0</v>
      </c>
      <c r="E868" s="18"/>
      <c r="F868" s="18"/>
      <c r="G868" s="18"/>
      <c r="H868" s="52">
        <f t="shared" si="919"/>
        <v>0</v>
      </c>
      <c r="I868" s="18"/>
      <c r="J868" s="18"/>
      <c r="K868" s="18"/>
      <c r="L868" s="51">
        <f t="shared" si="920"/>
        <v>0</v>
      </c>
      <c r="M868" s="18"/>
      <c r="N868" s="18"/>
      <c r="O868" s="18"/>
      <c r="P868" s="51">
        <f t="shared" si="935"/>
        <v>0</v>
      </c>
      <c r="Q868" s="18"/>
      <c r="R868" s="18"/>
      <c r="S868" s="18"/>
      <c r="T868" s="51">
        <f t="shared" si="936"/>
        <v>0</v>
      </c>
      <c r="U868" s="18"/>
      <c r="V868" s="18"/>
      <c r="W868" s="18"/>
      <c r="X868" s="51">
        <f t="shared" si="937"/>
        <v>0</v>
      </c>
      <c r="Y868" s="18"/>
      <c r="Z868" s="18"/>
      <c r="AA868" s="18"/>
      <c r="AB868" s="13"/>
      <c r="AC868" s="79"/>
      <c r="AD868" s="79"/>
    </row>
    <row r="869" spans="1:30" s="56" customFormat="1" x14ac:dyDescent="0.25">
      <c r="A869" s="43" t="s">
        <v>822</v>
      </c>
      <c r="B869" s="13" t="s">
        <v>658</v>
      </c>
      <c r="C869" s="40" t="s">
        <v>120</v>
      </c>
      <c r="D869" s="52">
        <f t="shared" si="918"/>
        <v>18900</v>
      </c>
      <c r="E869" s="18"/>
      <c r="F869" s="18"/>
      <c r="G869" s="18">
        <v>18900</v>
      </c>
      <c r="H869" s="52">
        <f t="shared" si="919"/>
        <v>0</v>
      </c>
      <c r="I869" s="18"/>
      <c r="J869" s="18"/>
      <c r="K869" s="18"/>
      <c r="L869" s="51">
        <f t="shared" si="920"/>
        <v>0</v>
      </c>
      <c r="M869" s="18"/>
      <c r="N869" s="18"/>
      <c r="O869" s="18"/>
      <c r="P869" s="51">
        <f t="shared" si="935"/>
        <v>0</v>
      </c>
      <c r="Q869" s="18"/>
      <c r="R869" s="18"/>
      <c r="S869" s="18"/>
      <c r="T869" s="51">
        <f t="shared" si="936"/>
        <v>0</v>
      </c>
      <c r="U869" s="18"/>
      <c r="V869" s="18"/>
      <c r="W869" s="18"/>
      <c r="X869" s="51">
        <f t="shared" si="937"/>
        <v>0</v>
      </c>
      <c r="Y869" s="18"/>
      <c r="Z869" s="18"/>
      <c r="AA869" s="18"/>
      <c r="AB869" s="13"/>
      <c r="AC869" s="79"/>
      <c r="AD869" s="79"/>
    </row>
    <row r="870" spans="1:30" s="56" customFormat="1" ht="47.25" x14ac:dyDescent="0.25">
      <c r="A870" s="43" t="s">
        <v>823</v>
      </c>
      <c r="B870" s="13" t="s">
        <v>828</v>
      </c>
      <c r="C870" s="40" t="s">
        <v>120</v>
      </c>
      <c r="D870" s="52">
        <f t="shared" si="918"/>
        <v>0</v>
      </c>
      <c r="E870" s="18"/>
      <c r="F870" s="18"/>
      <c r="G870" s="18"/>
      <c r="H870" s="52">
        <f t="shared" si="919"/>
        <v>0</v>
      </c>
      <c r="I870" s="18"/>
      <c r="J870" s="18"/>
      <c r="K870" s="18"/>
      <c r="L870" s="51">
        <f t="shared" si="920"/>
        <v>0</v>
      </c>
      <c r="M870" s="18"/>
      <c r="N870" s="18"/>
      <c r="O870" s="18"/>
      <c r="P870" s="51">
        <f t="shared" si="935"/>
        <v>0</v>
      </c>
      <c r="Q870" s="18"/>
      <c r="R870" s="18"/>
      <c r="S870" s="18"/>
      <c r="T870" s="51">
        <f t="shared" si="936"/>
        <v>0</v>
      </c>
      <c r="U870" s="18"/>
      <c r="V870" s="18"/>
      <c r="W870" s="18"/>
      <c r="X870" s="51">
        <f t="shared" si="937"/>
        <v>0</v>
      </c>
      <c r="Y870" s="18"/>
      <c r="Z870" s="18"/>
      <c r="AA870" s="18"/>
      <c r="AB870" s="13"/>
      <c r="AC870" s="79"/>
      <c r="AD870" s="79"/>
    </row>
    <row r="871" spans="1:30" s="56" customFormat="1" ht="31.5" x14ac:dyDescent="0.25">
      <c r="A871" s="43" t="s">
        <v>829</v>
      </c>
      <c r="B871" s="13" t="s">
        <v>830</v>
      </c>
      <c r="C871" s="40" t="s">
        <v>123</v>
      </c>
      <c r="D871" s="52">
        <v>600</v>
      </c>
      <c r="E871" s="18"/>
      <c r="F871" s="18"/>
      <c r="G871" s="18">
        <v>600</v>
      </c>
      <c r="H871" s="52">
        <f t="shared" si="919"/>
        <v>0</v>
      </c>
      <c r="I871" s="18"/>
      <c r="J871" s="18"/>
      <c r="K871" s="18"/>
      <c r="L871" s="51">
        <f t="shared" si="920"/>
        <v>0</v>
      </c>
      <c r="M871" s="18"/>
      <c r="N871" s="18"/>
      <c r="O871" s="18"/>
      <c r="P871" s="51">
        <f t="shared" si="935"/>
        <v>0</v>
      </c>
      <c r="Q871" s="18"/>
      <c r="R871" s="18"/>
      <c r="S871" s="18"/>
      <c r="T871" s="51">
        <f t="shared" si="936"/>
        <v>0</v>
      </c>
      <c r="U871" s="18"/>
      <c r="V871" s="18"/>
      <c r="W871" s="18"/>
      <c r="X871" s="51">
        <f t="shared" si="937"/>
        <v>0</v>
      </c>
      <c r="Y871" s="18"/>
      <c r="Z871" s="18"/>
      <c r="AA871" s="18"/>
      <c r="AB871" s="13"/>
      <c r="AC871" s="79"/>
      <c r="AD871" s="79"/>
    </row>
    <row r="872" spans="1:30" s="56" customFormat="1" ht="31.5" x14ac:dyDescent="0.25">
      <c r="A872" s="43" t="s">
        <v>831</v>
      </c>
      <c r="B872" s="13" t="s">
        <v>832</v>
      </c>
      <c r="C872" s="40" t="s">
        <v>123</v>
      </c>
      <c r="D872" s="52">
        <f t="shared" si="918"/>
        <v>1057.7</v>
      </c>
      <c r="E872" s="18"/>
      <c r="F872" s="18"/>
      <c r="G872" s="18">
        <v>1057.7</v>
      </c>
      <c r="H872" s="52">
        <f t="shared" si="919"/>
        <v>0</v>
      </c>
      <c r="I872" s="18"/>
      <c r="J872" s="18"/>
      <c r="K872" s="18"/>
      <c r="L872" s="51">
        <f t="shared" si="920"/>
        <v>0</v>
      </c>
      <c r="M872" s="18"/>
      <c r="N872" s="18"/>
      <c r="O872" s="18"/>
      <c r="P872" s="51">
        <f t="shared" si="935"/>
        <v>0</v>
      </c>
      <c r="Q872" s="18"/>
      <c r="R872" s="18"/>
      <c r="S872" s="18"/>
      <c r="T872" s="51">
        <f t="shared" si="936"/>
        <v>0</v>
      </c>
      <c r="U872" s="18"/>
      <c r="V872" s="18"/>
      <c r="W872" s="18"/>
      <c r="X872" s="51">
        <f t="shared" si="937"/>
        <v>0</v>
      </c>
      <c r="Y872" s="18"/>
      <c r="Z872" s="18"/>
      <c r="AA872" s="18"/>
      <c r="AB872" s="13"/>
      <c r="AC872" s="79"/>
      <c r="AD872" s="79"/>
    </row>
    <row r="873" spans="1:30" s="56" customFormat="1" ht="31.5" x14ac:dyDescent="0.25">
      <c r="A873" s="43" t="s">
        <v>833</v>
      </c>
      <c r="B873" s="13" t="s">
        <v>837</v>
      </c>
      <c r="C873" s="40" t="s">
        <v>123</v>
      </c>
      <c r="D873" s="52">
        <f t="shared" si="918"/>
        <v>17.600000000000001</v>
      </c>
      <c r="E873" s="18"/>
      <c r="F873" s="18"/>
      <c r="G873" s="18">
        <v>17.600000000000001</v>
      </c>
      <c r="H873" s="52">
        <f t="shared" si="919"/>
        <v>0</v>
      </c>
      <c r="I873" s="18"/>
      <c r="J873" s="18"/>
      <c r="K873" s="18"/>
      <c r="L873" s="51">
        <f t="shared" si="920"/>
        <v>0</v>
      </c>
      <c r="M873" s="18"/>
      <c r="N873" s="18"/>
      <c r="O873" s="18"/>
      <c r="P873" s="51">
        <f t="shared" si="935"/>
        <v>0</v>
      </c>
      <c r="Q873" s="18"/>
      <c r="R873" s="18"/>
      <c r="S873" s="18"/>
      <c r="T873" s="51">
        <f t="shared" si="936"/>
        <v>0</v>
      </c>
      <c r="U873" s="18"/>
      <c r="V873" s="18"/>
      <c r="W873" s="18"/>
      <c r="X873" s="51">
        <f t="shared" si="937"/>
        <v>0</v>
      </c>
      <c r="Y873" s="18"/>
      <c r="Z873" s="18"/>
      <c r="AA873" s="18"/>
      <c r="AB873" s="13"/>
      <c r="AC873" s="79"/>
      <c r="AD873" s="79"/>
    </row>
    <row r="874" spans="1:30" s="56" customFormat="1" ht="47.25" x14ac:dyDescent="0.25">
      <c r="A874" s="43" t="s">
        <v>834</v>
      </c>
      <c r="B874" s="13" t="s">
        <v>838</v>
      </c>
      <c r="C874" s="40" t="s">
        <v>124</v>
      </c>
      <c r="D874" s="52">
        <f t="shared" si="918"/>
        <v>0</v>
      </c>
      <c r="E874" s="18"/>
      <c r="F874" s="18"/>
      <c r="G874" s="18"/>
      <c r="H874" s="52">
        <f t="shared" si="919"/>
        <v>0</v>
      </c>
      <c r="I874" s="18"/>
      <c r="J874" s="18"/>
      <c r="K874" s="18"/>
      <c r="L874" s="51">
        <f t="shared" si="920"/>
        <v>0</v>
      </c>
      <c r="M874" s="18"/>
      <c r="N874" s="18"/>
      <c r="O874" s="18"/>
      <c r="P874" s="51">
        <f t="shared" si="935"/>
        <v>0</v>
      </c>
      <c r="Q874" s="18"/>
      <c r="R874" s="18"/>
      <c r="S874" s="18"/>
      <c r="T874" s="51">
        <f t="shared" si="936"/>
        <v>0</v>
      </c>
      <c r="U874" s="18"/>
      <c r="V874" s="18"/>
      <c r="W874" s="18"/>
      <c r="X874" s="51">
        <f t="shared" si="937"/>
        <v>0</v>
      </c>
      <c r="Y874" s="18"/>
      <c r="Z874" s="18"/>
      <c r="AA874" s="18"/>
      <c r="AB874" s="13"/>
      <c r="AC874" s="79"/>
      <c r="AD874" s="79"/>
    </row>
    <row r="875" spans="1:30" s="56" customFormat="1" ht="47.25" x14ac:dyDescent="0.25">
      <c r="A875" s="43" t="s">
        <v>835</v>
      </c>
      <c r="B875" s="13" t="s">
        <v>839</v>
      </c>
      <c r="C875" s="40" t="s">
        <v>196</v>
      </c>
      <c r="D875" s="52">
        <f t="shared" si="918"/>
        <v>0</v>
      </c>
      <c r="E875" s="18"/>
      <c r="F875" s="18"/>
      <c r="G875" s="18"/>
      <c r="H875" s="52">
        <f t="shared" si="919"/>
        <v>0</v>
      </c>
      <c r="I875" s="18"/>
      <c r="J875" s="18"/>
      <c r="K875" s="18"/>
      <c r="L875" s="51">
        <f t="shared" si="920"/>
        <v>0</v>
      </c>
      <c r="M875" s="18"/>
      <c r="N875" s="18"/>
      <c r="O875" s="18"/>
      <c r="P875" s="51">
        <f t="shared" si="935"/>
        <v>0</v>
      </c>
      <c r="Q875" s="18"/>
      <c r="R875" s="18"/>
      <c r="S875" s="18"/>
      <c r="T875" s="51">
        <f t="shared" si="936"/>
        <v>0</v>
      </c>
      <c r="U875" s="18"/>
      <c r="V875" s="18"/>
      <c r="W875" s="18"/>
      <c r="X875" s="51">
        <f t="shared" si="937"/>
        <v>0</v>
      </c>
      <c r="Y875" s="18"/>
      <c r="Z875" s="18"/>
      <c r="AA875" s="18"/>
      <c r="AB875" s="13"/>
      <c r="AC875" s="79"/>
      <c r="AD875" s="79"/>
    </row>
    <row r="876" spans="1:30" s="56" customFormat="1" ht="47.25" x14ac:dyDescent="0.25">
      <c r="A876" s="43" t="s">
        <v>836</v>
      </c>
      <c r="B876" s="13" t="s">
        <v>840</v>
      </c>
      <c r="C876" s="40" t="s">
        <v>196</v>
      </c>
      <c r="D876" s="52">
        <f t="shared" si="918"/>
        <v>0</v>
      </c>
      <c r="E876" s="18"/>
      <c r="F876" s="18"/>
      <c r="G876" s="18"/>
      <c r="H876" s="52">
        <f t="shared" si="919"/>
        <v>0</v>
      </c>
      <c r="I876" s="18"/>
      <c r="J876" s="18"/>
      <c r="K876" s="18"/>
      <c r="L876" s="51">
        <f t="shared" si="920"/>
        <v>0</v>
      </c>
      <c r="M876" s="18"/>
      <c r="N876" s="18"/>
      <c r="O876" s="18"/>
      <c r="P876" s="51">
        <f t="shared" si="935"/>
        <v>0</v>
      </c>
      <c r="Q876" s="18"/>
      <c r="R876" s="18"/>
      <c r="S876" s="18"/>
      <c r="T876" s="51">
        <f t="shared" si="936"/>
        <v>0</v>
      </c>
      <c r="U876" s="18"/>
      <c r="V876" s="18"/>
      <c r="W876" s="18"/>
      <c r="X876" s="51">
        <f t="shared" si="937"/>
        <v>0</v>
      </c>
      <c r="Y876" s="18"/>
      <c r="Z876" s="18"/>
      <c r="AA876" s="18"/>
      <c r="AB876" s="13"/>
      <c r="AC876" s="79"/>
      <c r="AD876" s="79"/>
    </row>
    <row r="877" spans="1:30" s="56" customFormat="1" ht="31.5" x14ac:dyDescent="0.25">
      <c r="A877" s="43" t="s">
        <v>841</v>
      </c>
      <c r="B877" s="13" t="s">
        <v>656</v>
      </c>
      <c r="C877" s="40" t="s">
        <v>188</v>
      </c>
      <c r="D877" s="52">
        <f t="shared" si="918"/>
        <v>701.6</v>
      </c>
      <c r="E877" s="18"/>
      <c r="F877" s="18"/>
      <c r="G877" s="18">
        <v>701.6</v>
      </c>
      <c r="H877" s="52">
        <f t="shared" si="919"/>
        <v>0</v>
      </c>
      <c r="I877" s="18"/>
      <c r="J877" s="18"/>
      <c r="K877" s="18"/>
      <c r="L877" s="51">
        <f t="shared" si="920"/>
        <v>0</v>
      </c>
      <c r="M877" s="18"/>
      <c r="N877" s="18"/>
      <c r="O877" s="18"/>
      <c r="P877" s="51">
        <f t="shared" si="935"/>
        <v>0</v>
      </c>
      <c r="Q877" s="18"/>
      <c r="R877" s="18"/>
      <c r="S877" s="18"/>
      <c r="T877" s="51">
        <f t="shared" si="936"/>
        <v>0</v>
      </c>
      <c r="U877" s="18"/>
      <c r="V877" s="18"/>
      <c r="W877" s="18"/>
      <c r="X877" s="51">
        <f t="shared" si="937"/>
        <v>0</v>
      </c>
      <c r="Y877" s="18"/>
      <c r="Z877" s="18"/>
      <c r="AA877" s="18"/>
      <c r="AB877" s="13"/>
      <c r="AC877" s="79"/>
      <c r="AD877" s="79"/>
    </row>
    <row r="878" spans="1:30" s="56" customFormat="1" ht="31.5" x14ac:dyDescent="0.25">
      <c r="A878" s="43" t="s">
        <v>842</v>
      </c>
      <c r="B878" s="13" t="s">
        <v>846</v>
      </c>
      <c r="C878" s="40" t="s">
        <v>122</v>
      </c>
      <c r="D878" s="52">
        <f t="shared" si="918"/>
        <v>0</v>
      </c>
      <c r="E878" s="18"/>
      <c r="F878" s="18"/>
      <c r="G878" s="18"/>
      <c r="H878" s="52">
        <f t="shared" si="919"/>
        <v>0</v>
      </c>
      <c r="I878" s="18"/>
      <c r="J878" s="18"/>
      <c r="K878" s="18"/>
      <c r="L878" s="51">
        <f t="shared" si="920"/>
        <v>0</v>
      </c>
      <c r="M878" s="18"/>
      <c r="N878" s="18"/>
      <c r="O878" s="18"/>
      <c r="P878" s="51">
        <f t="shared" si="935"/>
        <v>0</v>
      </c>
      <c r="Q878" s="18"/>
      <c r="R878" s="18"/>
      <c r="S878" s="18"/>
      <c r="T878" s="51">
        <f t="shared" si="936"/>
        <v>0</v>
      </c>
      <c r="U878" s="18"/>
      <c r="V878" s="18"/>
      <c r="W878" s="18"/>
      <c r="X878" s="51">
        <f t="shared" si="937"/>
        <v>0</v>
      </c>
      <c r="Y878" s="18"/>
      <c r="Z878" s="18"/>
      <c r="AA878" s="18"/>
      <c r="AB878" s="13"/>
      <c r="AC878" s="79"/>
      <c r="AD878" s="79"/>
    </row>
    <row r="879" spans="1:30" s="56" customFormat="1" ht="31.5" x14ac:dyDescent="0.25">
      <c r="A879" s="43" t="s">
        <v>843</v>
      </c>
      <c r="B879" s="13" t="s">
        <v>847</v>
      </c>
      <c r="C879" s="40" t="s">
        <v>122</v>
      </c>
      <c r="D879" s="52">
        <f t="shared" si="918"/>
        <v>0</v>
      </c>
      <c r="E879" s="18"/>
      <c r="F879" s="18"/>
      <c r="G879" s="18"/>
      <c r="H879" s="52">
        <f t="shared" si="919"/>
        <v>0</v>
      </c>
      <c r="I879" s="18"/>
      <c r="J879" s="18"/>
      <c r="K879" s="18"/>
      <c r="L879" s="51">
        <f t="shared" si="920"/>
        <v>0</v>
      </c>
      <c r="M879" s="18"/>
      <c r="N879" s="18"/>
      <c r="O879" s="18"/>
      <c r="P879" s="51">
        <f t="shared" si="935"/>
        <v>0</v>
      </c>
      <c r="Q879" s="18"/>
      <c r="R879" s="18"/>
      <c r="S879" s="18"/>
      <c r="T879" s="51">
        <f t="shared" si="936"/>
        <v>0</v>
      </c>
      <c r="U879" s="18"/>
      <c r="V879" s="18"/>
      <c r="W879" s="18"/>
      <c r="X879" s="51">
        <f t="shared" si="937"/>
        <v>0</v>
      </c>
      <c r="Y879" s="18"/>
      <c r="Z879" s="18"/>
      <c r="AA879" s="18"/>
      <c r="AB879" s="13"/>
      <c r="AC879" s="79"/>
      <c r="AD879" s="79"/>
    </row>
    <row r="880" spans="1:30" s="56" customFormat="1" ht="47.25" x14ac:dyDescent="0.25">
      <c r="A880" s="43" t="s">
        <v>844</v>
      </c>
      <c r="B880" s="13" t="s">
        <v>848</v>
      </c>
      <c r="C880" s="40" t="s">
        <v>122</v>
      </c>
      <c r="D880" s="52">
        <f t="shared" si="918"/>
        <v>0</v>
      </c>
      <c r="E880" s="18"/>
      <c r="F880" s="18"/>
      <c r="G880" s="18"/>
      <c r="H880" s="52">
        <f t="shared" si="919"/>
        <v>0</v>
      </c>
      <c r="I880" s="18"/>
      <c r="J880" s="18"/>
      <c r="K880" s="18"/>
      <c r="L880" s="51">
        <f t="shared" si="920"/>
        <v>0</v>
      </c>
      <c r="M880" s="18"/>
      <c r="N880" s="18"/>
      <c r="O880" s="18"/>
      <c r="P880" s="51">
        <f t="shared" si="935"/>
        <v>0</v>
      </c>
      <c r="Q880" s="18"/>
      <c r="R880" s="18"/>
      <c r="S880" s="18"/>
      <c r="T880" s="51">
        <f t="shared" si="936"/>
        <v>0</v>
      </c>
      <c r="U880" s="18"/>
      <c r="V880" s="18"/>
      <c r="W880" s="18"/>
      <c r="X880" s="51">
        <f t="shared" si="937"/>
        <v>0</v>
      </c>
      <c r="Y880" s="18"/>
      <c r="Z880" s="18"/>
      <c r="AA880" s="18"/>
      <c r="AB880" s="13"/>
      <c r="AC880" s="79"/>
      <c r="AD880" s="79"/>
    </row>
    <row r="881" spans="1:30" s="56" customFormat="1" x14ac:dyDescent="0.25">
      <c r="A881" s="43" t="s">
        <v>845</v>
      </c>
      <c r="B881" s="13" t="s">
        <v>849</v>
      </c>
      <c r="C881" s="40" t="s">
        <v>27</v>
      </c>
      <c r="D881" s="52">
        <f t="shared" si="918"/>
        <v>0</v>
      </c>
      <c r="E881" s="18"/>
      <c r="F881" s="18"/>
      <c r="G881" s="18"/>
      <c r="H881" s="52">
        <f t="shared" si="919"/>
        <v>0</v>
      </c>
      <c r="I881" s="18"/>
      <c r="J881" s="18"/>
      <c r="K881" s="18"/>
      <c r="L881" s="51">
        <f t="shared" si="920"/>
        <v>0</v>
      </c>
      <c r="M881" s="18"/>
      <c r="N881" s="18"/>
      <c r="O881" s="18"/>
      <c r="P881" s="51">
        <f t="shared" si="935"/>
        <v>0</v>
      </c>
      <c r="Q881" s="18"/>
      <c r="R881" s="18"/>
      <c r="S881" s="18"/>
      <c r="T881" s="51">
        <f t="shared" si="936"/>
        <v>0</v>
      </c>
      <c r="U881" s="18"/>
      <c r="V881" s="18"/>
      <c r="W881" s="18"/>
      <c r="X881" s="51">
        <f t="shared" si="937"/>
        <v>0</v>
      </c>
      <c r="Y881" s="18"/>
      <c r="Z881" s="18"/>
      <c r="AA881" s="18"/>
      <c r="AB881" s="13"/>
      <c r="AC881" s="79"/>
      <c r="AD881" s="79"/>
    </row>
    <row r="882" spans="1:30" s="56" customFormat="1" ht="47.25" x14ac:dyDescent="0.25">
      <c r="A882" s="43" t="s">
        <v>850</v>
      </c>
      <c r="B882" s="13" t="s">
        <v>856</v>
      </c>
      <c r="C882" s="40" t="s">
        <v>118</v>
      </c>
      <c r="D882" s="52">
        <f t="shared" si="918"/>
        <v>0</v>
      </c>
      <c r="E882" s="18"/>
      <c r="F882" s="18"/>
      <c r="G882" s="18"/>
      <c r="H882" s="52">
        <f t="shared" si="919"/>
        <v>0</v>
      </c>
      <c r="I882" s="18"/>
      <c r="J882" s="18"/>
      <c r="K882" s="18"/>
      <c r="L882" s="51">
        <f t="shared" si="920"/>
        <v>0</v>
      </c>
      <c r="M882" s="18"/>
      <c r="N882" s="18"/>
      <c r="O882" s="18"/>
      <c r="P882" s="51">
        <f t="shared" si="935"/>
        <v>0</v>
      </c>
      <c r="Q882" s="18"/>
      <c r="R882" s="18"/>
      <c r="S882" s="18"/>
      <c r="T882" s="51">
        <f t="shared" si="936"/>
        <v>0</v>
      </c>
      <c r="U882" s="18"/>
      <c r="V882" s="18"/>
      <c r="W882" s="18"/>
      <c r="X882" s="51">
        <f t="shared" si="937"/>
        <v>0</v>
      </c>
      <c r="Y882" s="18"/>
      <c r="Z882" s="18"/>
      <c r="AA882" s="18"/>
      <c r="AB882" s="13"/>
      <c r="AC882" s="79"/>
      <c r="AD882" s="79"/>
    </row>
    <row r="883" spans="1:30" s="56" customFormat="1" ht="47.25" x14ac:dyDescent="0.25">
      <c r="A883" s="43" t="s">
        <v>851</v>
      </c>
      <c r="B883" s="13" t="s">
        <v>857</v>
      </c>
      <c r="C883" s="40" t="s">
        <v>122</v>
      </c>
      <c r="D883" s="52">
        <f t="shared" si="918"/>
        <v>1500</v>
      </c>
      <c r="E883" s="18"/>
      <c r="F883" s="18"/>
      <c r="G883" s="18">
        <v>1500</v>
      </c>
      <c r="H883" s="52">
        <f t="shared" si="919"/>
        <v>0</v>
      </c>
      <c r="I883" s="18"/>
      <c r="J883" s="18"/>
      <c r="K883" s="18"/>
      <c r="L883" s="51">
        <f t="shared" si="920"/>
        <v>0</v>
      </c>
      <c r="M883" s="18"/>
      <c r="N883" s="18"/>
      <c r="O883" s="18"/>
      <c r="P883" s="51">
        <f t="shared" si="935"/>
        <v>0</v>
      </c>
      <c r="Q883" s="18"/>
      <c r="R883" s="18"/>
      <c r="S883" s="18"/>
      <c r="T883" s="51">
        <f t="shared" si="936"/>
        <v>0</v>
      </c>
      <c r="U883" s="18"/>
      <c r="V883" s="18"/>
      <c r="W883" s="18"/>
      <c r="X883" s="51">
        <f t="shared" si="937"/>
        <v>0</v>
      </c>
      <c r="Y883" s="18"/>
      <c r="Z883" s="18"/>
      <c r="AA883" s="18"/>
      <c r="AB883" s="13"/>
      <c r="AC883" s="79"/>
      <c r="AD883" s="79"/>
    </row>
    <row r="884" spans="1:30" s="56" customFormat="1" ht="31.5" x14ac:dyDescent="0.25">
      <c r="A884" s="43" t="s">
        <v>852</v>
      </c>
      <c r="B884" s="13" t="s">
        <v>858</v>
      </c>
      <c r="C884" s="40" t="s">
        <v>188</v>
      </c>
      <c r="D884" s="52">
        <f t="shared" si="918"/>
        <v>225</v>
      </c>
      <c r="E884" s="18"/>
      <c r="F884" s="18"/>
      <c r="G884" s="18">
        <v>225</v>
      </c>
      <c r="H884" s="52">
        <f t="shared" si="919"/>
        <v>0</v>
      </c>
      <c r="I884" s="18"/>
      <c r="J884" s="18"/>
      <c r="K884" s="18"/>
      <c r="L884" s="51">
        <f t="shared" si="920"/>
        <v>0</v>
      </c>
      <c r="M884" s="18"/>
      <c r="N884" s="18"/>
      <c r="O884" s="18"/>
      <c r="P884" s="51">
        <f t="shared" si="935"/>
        <v>0</v>
      </c>
      <c r="Q884" s="18"/>
      <c r="R884" s="18"/>
      <c r="S884" s="18"/>
      <c r="T884" s="51">
        <f t="shared" si="936"/>
        <v>0</v>
      </c>
      <c r="U884" s="18"/>
      <c r="V884" s="18"/>
      <c r="W884" s="18"/>
      <c r="X884" s="51">
        <f t="shared" si="937"/>
        <v>0</v>
      </c>
      <c r="Y884" s="18"/>
      <c r="Z884" s="18"/>
      <c r="AA884" s="18"/>
      <c r="AB884" s="13"/>
      <c r="AC884" s="79"/>
      <c r="AD884" s="79"/>
    </row>
    <row r="885" spans="1:30" s="56" customFormat="1" ht="31.5" x14ac:dyDescent="0.25">
      <c r="A885" s="43" t="s">
        <v>853</v>
      </c>
      <c r="B885" s="13" t="s">
        <v>657</v>
      </c>
      <c r="C885" s="40" t="s">
        <v>118</v>
      </c>
      <c r="D885" s="52">
        <f t="shared" si="918"/>
        <v>4852.8999999999996</v>
      </c>
      <c r="E885" s="18"/>
      <c r="F885" s="18"/>
      <c r="G885" s="18">
        <v>4852.8999999999996</v>
      </c>
      <c r="H885" s="52">
        <f t="shared" si="919"/>
        <v>0</v>
      </c>
      <c r="I885" s="18"/>
      <c r="J885" s="18"/>
      <c r="K885" s="18"/>
      <c r="L885" s="51">
        <f t="shared" si="920"/>
        <v>0</v>
      </c>
      <c r="M885" s="18"/>
      <c r="N885" s="18"/>
      <c r="O885" s="18"/>
      <c r="P885" s="51">
        <f t="shared" si="935"/>
        <v>0</v>
      </c>
      <c r="Q885" s="18"/>
      <c r="R885" s="18"/>
      <c r="S885" s="18"/>
      <c r="T885" s="51">
        <f t="shared" si="936"/>
        <v>0</v>
      </c>
      <c r="U885" s="18"/>
      <c r="V885" s="18"/>
      <c r="W885" s="18"/>
      <c r="X885" s="51">
        <f t="shared" si="937"/>
        <v>0</v>
      </c>
      <c r="Y885" s="18"/>
      <c r="Z885" s="18"/>
      <c r="AA885" s="18"/>
      <c r="AB885" s="13"/>
      <c r="AC885" s="79"/>
      <c r="AD885" s="79"/>
    </row>
    <row r="886" spans="1:30" s="56" customFormat="1" ht="31.5" x14ac:dyDescent="0.25">
      <c r="A886" s="43" t="s">
        <v>854</v>
      </c>
      <c r="B886" s="13" t="s">
        <v>859</v>
      </c>
      <c r="C886" s="40" t="s">
        <v>215</v>
      </c>
      <c r="D886" s="52">
        <f t="shared" si="918"/>
        <v>0</v>
      </c>
      <c r="E886" s="18"/>
      <c r="F886" s="18"/>
      <c r="G886" s="18"/>
      <c r="H886" s="52">
        <f t="shared" si="919"/>
        <v>6448.4</v>
      </c>
      <c r="I886" s="18"/>
      <c r="J886" s="18"/>
      <c r="K886" s="18">
        <v>6448.4</v>
      </c>
      <c r="L886" s="51">
        <f t="shared" si="920"/>
        <v>0</v>
      </c>
      <c r="M886" s="18"/>
      <c r="N886" s="18"/>
      <c r="O886" s="18"/>
      <c r="P886" s="51">
        <f t="shared" si="935"/>
        <v>0</v>
      </c>
      <c r="Q886" s="18"/>
      <c r="R886" s="18"/>
      <c r="S886" s="18"/>
      <c r="T886" s="51">
        <f t="shared" si="936"/>
        <v>0</v>
      </c>
      <c r="U886" s="18"/>
      <c r="V886" s="18"/>
      <c r="W886" s="18"/>
      <c r="X886" s="51">
        <f t="shared" si="937"/>
        <v>0</v>
      </c>
      <c r="Y886" s="18"/>
      <c r="Z886" s="18"/>
      <c r="AA886" s="18"/>
      <c r="AB886" s="13"/>
      <c r="AC886" s="79"/>
      <c r="AD886" s="79"/>
    </row>
    <row r="887" spans="1:30" s="56" customFormat="1" ht="31.5" x14ac:dyDescent="0.25">
      <c r="A887" s="43" t="s">
        <v>855</v>
      </c>
      <c r="B887" s="13" t="s">
        <v>860</v>
      </c>
      <c r="C887" s="40" t="s">
        <v>118</v>
      </c>
      <c r="D887" s="52">
        <f t="shared" si="918"/>
        <v>2000</v>
      </c>
      <c r="E887" s="18"/>
      <c r="F887" s="18"/>
      <c r="G887" s="18">
        <v>2000</v>
      </c>
      <c r="H887" s="52">
        <f t="shared" si="919"/>
        <v>0</v>
      </c>
      <c r="I887" s="18"/>
      <c r="J887" s="18"/>
      <c r="K887" s="18"/>
      <c r="L887" s="51">
        <f t="shared" si="920"/>
        <v>0</v>
      </c>
      <c r="M887" s="18"/>
      <c r="N887" s="18"/>
      <c r="O887" s="18"/>
      <c r="P887" s="51">
        <f t="shared" si="935"/>
        <v>0</v>
      </c>
      <c r="Q887" s="18"/>
      <c r="R887" s="18"/>
      <c r="S887" s="18"/>
      <c r="T887" s="51">
        <f t="shared" si="936"/>
        <v>0</v>
      </c>
      <c r="U887" s="18"/>
      <c r="V887" s="18"/>
      <c r="W887" s="18"/>
      <c r="X887" s="51">
        <f t="shared" si="937"/>
        <v>0</v>
      </c>
      <c r="Y887" s="18"/>
      <c r="Z887" s="18"/>
      <c r="AA887" s="18"/>
      <c r="AB887" s="13"/>
      <c r="AC887" s="79"/>
      <c r="AD887" s="79"/>
    </row>
    <row r="888" spans="1:30" s="56" customFormat="1" x14ac:dyDescent="0.25">
      <c r="A888" s="43" t="s">
        <v>861</v>
      </c>
      <c r="B888" s="13" t="s">
        <v>864</v>
      </c>
      <c r="C888" s="40" t="s">
        <v>120</v>
      </c>
      <c r="D888" s="52">
        <f t="shared" si="918"/>
        <v>4050</v>
      </c>
      <c r="E888" s="18"/>
      <c r="F888" s="18"/>
      <c r="G888" s="18">
        <v>4050</v>
      </c>
      <c r="H888" s="52">
        <f t="shared" si="919"/>
        <v>0</v>
      </c>
      <c r="I888" s="18"/>
      <c r="J888" s="18"/>
      <c r="K888" s="18"/>
      <c r="L888" s="51">
        <f t="shared" si="920"/>
        <v>0</v>
      </c>
      <c r="M888" s="18"/>
      <c r="N888" s="18"/>
      <c r="O888" s="18"/>
      <c r="P888" s="51">
        <f t="shared" si="935"/>
        <v>0</v>
      </c>
      <c r="Q888" s="18"/>
      <c r="R888" s="18"/>
      <c r="S888" s="18"/>
      <c r="T888" s="51">
        <f t="shared" si="936"/>
        <v>0</v>
      </c>
      <c r="U888" s="18"/>
      <c r="V888" s="18"/>
      <c r="W888" s="18"/>
      <c r="X888" s="51">
        <f t="shared" si="937"/>
        <v>0</v>
      </c>
      <c r="Y888" s="18"/>
      <c r="Z888" s="18"/>
      <c r="AA888" s="18"/>
      <c r="AB888" s="13"/>
      <c r="AC888" s="79"/>
      <c r="AD888" s="79"/>
    </row>
    <row r="889" spans="1:30" s="56" customFormat="1" ht="31.5" x14ac:dyDescent="0.25">
      <c r="A889" s="43" t="s">
        <v>862</v>
      </c>
      <c r="B889" s="13" t="s">
        <v>865</v>
      </c>
      <c r="C889" s="40" t="s">
        <v>120</v>
      </c>
      <c r="D889" s="52">
        <f t="shared" si="918"/>
        <v>2000</v>
      </c>
      <c r="E889" s="18"/>
      <c r="F889" s="18"/>
      <c r="G889" s="18">
        <v>2000</v>
      </c>
      <c r="H889" s="52">
        <f t="shared" si="919"/>
        <v>0</v>
      </c>
      <c r="I889" s="18"/>
      <c r="J889" s="18"/>
      <c r="K889" s="18"/>
      <c r="L889" s="51">
        <f t="shared" si="920"/>
        <v>0</v>
      </c>
      <c r="M889" s="18"/>
      <c r="N889" s="18"/>
      <c r="O889" s="18"/>
      <c r="P889" s="51">
        <f t="shared" si="935"/>
        <v>0</v>
      </c>
      <c r="Q889" s="18"/>
      <c r="R889" s="18"/>
      <c r="S889" s="18"/>
      <c r="T889" s="51">
        <f t="shared" si="936"/>
        <v>0</v>
      </c>
      <c r="U889" s="18"/>
      <c r="V889" s="18"/>
      <c r="W889" s="18"/>
      <c r="X889" s="51">
        <f t="shared" si="937"/>
        <v>0</v>
      </c>
      <c r="Y889" s="18"/>
      <c r="Z889" s="18"/>
      <c r="AA889" s="18"/>
      <c r="AB889" s="13"/>
      <c r="AC889" s="79"/>
      <c r="AD889" s="79"/>
    </row>
    <row r="890" spans="1:30" s="56" customFormat="1" ht="31.5" x14ac:dyDescent="0.25">
      <c r="A890" s="43" t="s">
        <v>863</v>
      </c>
      <c r="B890" s="13" t="s">
        <v>866</v>
      </c>
      <c r="C890" s="40" t="s">
        <v>123</v>
      </c>
      <c r="D890" s="52">
        <f t="shared" si="918"/>
        <v>2500</v>
      </c>
      <c r="E890" s="18"/>
      <c r="F890" s="18"/>
      <c r="G890" s="18">
        <v>2500</v>
      </c>
      <c r="H890" s="52">
        <f t="shared" si="919"/>
        <v>0</v>
      </c>
      <c r="I890" s="18"/>
      <c r="J890" s="18"/>
      <c r="K890" s="18"/>
      <c r="L890" s="51">
        <f t="shared" si="920"/>
        <v>0</v>
      </c>
      <c r="M890" s="18"/>
      <c r="N890" s="18"/>
      <c r="O890" s="18"/>
      <c r="P890" s="51">
        <f t="shared" si="935"/>
        <v>0</v>
      </c>
      <c r="Q890" s="18"/>
      <c r="R890" s="18"/>
      <c r="S890" s="18"/>
      <c r="T890" s="51">
        <f t="shared" si="936"/>
        <v>0</v>
      </c>
      <c r="U890" s="18"/>
      <c r="V890" s="18"/>
      <c r="W890" s="18"/>
      <c r="X890" s="51">
        <f t="shared" si="937"/>
        <v>0</v>
      </c>
      <c r="Y890" s="18"/>
      <c r="Z890" s="18"/>
      <c r="AA890" s="18"/>
      <c r="AB890" s="13"/>
      <c r="AC890" s="79"/>
      <c r="AD890" s="79"/>
    </row>
    <row r="891" spans="1:30" s="56" customFormat="1" ht="94.5" x14ac:dyDescent="0.25">
      <c r="A891" s="43" t="s">
        <v>867</v>
      </c>
      <c r="B891" s="13" t="s">
        <v>868</v>
      </c>
      <c r="C891" s="40" t="s">
        <v>123</v>
      </c>
      <c r="D891" s="52">
        <f t="shared" si="918"/>
        <v>2000</v>
      </c>
      <c r="E891" s="18"/>
      <c r="F891" s="18"/>
      <c r="G891" s="18">
        <v>2000</v>
      </c>
      <c r="H891" s="52">
        <f t="shared" si="919"/>
        <v>0</v>
      </c>
      <c r="I891" s="18"/>
      <c r="J891" s="18"/>
      <c r="K891" s="18"/>
      <c r="L891" s="51">
        <f t="shared" si="920"/>
        <v>0</v>
      </c>
      <c r="M891" s="18"/>
      <c r="N891" s="18"/>
      <c r="O891" s="18"/>
      <c r="P891" s="51">
        <f t="shared" si="935"/>
        <v>0</v>
      </c>
      <c r="Q891" s="18"/>
      <c r="R891" s="18"/>
      <c r="S891" s="18"/>
      <c r="T891" s="51">
        <f t="shared" si="936"/>
        <v>0</v>
      </c>
      <c r="U891" s="18"/>
      <c r="V891" s="18"/>
      <c r="W891" s="18"/>
      <c r="X891" s="51">
        <f t="shared" si="937"/>
        <v>0</v>
      </c>
      <c r="Y891" s="18"/>
      <c r="Z891" s="18"/>
      <c r="AA891" s="18"/>
      <c r="AB891" s="13"/>
      <c r="AC891" s="79"/>
      <c r="AD891" s="79"/>
    </row>
    <row r="892" spans="1:30" s="56" customFormat="1" ht="47.25" x14ac:dyDescent="0.25">
      <c r="A892" s="43" t="s">
        <v>869</v>
      </c>
      <c r="B892" s="13" t="s">
        <v>870</v>
      </c>
      <c r="C892" s="40" t="s">
        <v>196</v>
      </c>
      <c r="D892" s="52">
        <f t="shared" si="918"/>
        <v>1500</v>
      </c>
      <c r="E892" s="18"/>
      <c r="F892" s="18"/>
      <c r="G892" s="18">
        <v>1500</v>
      </c>
      <c r="H892" s="52">
        <f t="shared" si="919"/>
        <v>0</v>
      </c>
      <c r="I892" s="18"/>
      <c r="J892" s="18"/>
      <c r="K892" s="18"/>
      <c r="L892" s="51">
        <f t="shared" si="920"/>
        <v>0</v>
      </c>
      <c r="M892" s="18"/>
      <c r="N892" s="18"/>
      <c r="O892" s="18"/>
      <c r="P892" s="51">
        <f t="shared" si="935"/>
        <v>0</v>
      </c>
      <c r="Q892" s="18"/>
      <c r="R892" s="18"/>
      <c r="S892" s="18"/>
      <c r="T892" s="51">
        <f t="shared" si="936"/>
        <v>0</v>
      </c>
      <c r="U892" s="18"/>
      <c r="V892" s="18"/>
      <c r="W892" s="18"/>
      <c r="X892" s="51">
        <f t="shared" si="937"/>
        <v>0</v>
      </c>
      <c r="Y892" s="18"/>
      <c r="Z892" s="18"/>
      <c r="AA892" s="18"/>
      <c r="AB892" s="13"/>
      <c r="AC892" s="79"/>
      <c r="AD892" s="79"/>
    </row>
    <row r="893" spans="1:30" s="56" customFormat="1" ht="31.5" x14ac:dyDescent="0.25">
      <c r="A893" s="43" t="s">
        <v>1011</v>
      </c>
      <c r="B893" s="13" t="s">
        <v>1012</v>
      </c>
      <c r="C893" s="40" t="s">
        <v>123</v>
      </c>
      <c r="D893" s="52">
        <v>1092.5</v>
      </c>
      <c r="E893" s="18"/>
      <c r="F893" s="18"/>
      <c r="G893" s="18">
        <v>1092.5</v>
      </c>
      <c r="H893" s="52">
        <v>0</v>
      </c>
      <c r="I893" s="18"/>
      <c r="J893" s="18"/>
      <c r="K893" s="18"/>
      <c r="L893" s="51"/>
      <c r="M893" s="18"/>
      <c r="N893" s="18"/>
      <c r="O893" s="18"/>
      <c r="P893" s="51">
        <v>0</v>
      </c>
      <c r="Q893" s="18"/>
      <c r="R893" s="18"/>
      <c r="S893" s="18"/>
      <c r="T893" s="51"/>
      <c r="U893" s="18"/>
      <c r="V893" s="18"/>
      <c r="W893" s="18"/>
      <c r="X893" s="51">
        <v>0</v>
      </c>
      <c r="Y893" s="18"/>
      <c r="Z893" s="18"/>
      <c r="AA893" s="18"/>
      <c r="AB893" s="13"/>
      <c r="AC893" s="79"/>
      <c r="AD893" s="79"/>
    </row>
    <row r="894" spans="1:30" s="56" customFormat="1" ht="47.25" x14ac:dyDescent="0.25">
      <c r="A894" s="43" t="s">
        <v>34</v>
      </c>
      <c r="B894" s="13" t="s">
        <v>586</v>
      </c>
      <c r="C894" s="40"/>
      <c r="D894" s="52">
        <f>SUM(E894:G894)</f>
        <v>12019.07</v>
      </c>
      <c r="E894" s="18">
        <f>SUM(E895:E912)</f>
        <v>0</v>
      </c>
      <c r="F894" s="18">
        <f>SUM(F895:F912)</f>
        <v>0</v>
      </c>
      <c r="G894" s="18">
        <f>SUM(G895:G912)</f>
        <v>12019.07</v>
      </c>
      <c r="H894" s="52">
        <f>SUM(I894:K894)</f>
        <v>0</v>
      </c>
      <c r="I894" s="18">
        <f>SUM(I895:I912)</f>
        <v>0</v>
      </c>
      <c r="J894" s="18">
        <f>SUM(J895:J912)</f>
        <v>0</v>
      </c>
      <c r="K894" s="18">
        <f>SUM(K895:K912)</f>
        <v>0</v>
      </c>
      <c r="L894" s="51">
        <f>SUM(M894:O894)</f>
        <v>0</v>
      </c>
      <c r="M894" s="18">
        <f>SUM(M895:M912)</f>
        <v>0</v>
      </c>
      <c r="N894" s="18">
        <f>SUM(N895:N912)</f>
        <v>0</v>
      </c>
      <c r="O894" s="18">
        <f>SUM(O895:O912)</f>
        <v>0</v>
      </c>
      <c r="P894" s="51">
        <f>SUM(Q894:S894)</f>
        <v>0</v>
      </c>
      <c r="Q894" s="18">
        <f>SUM(Q895:Q912)</f>
        <v>0</v>
      </c>
      <c r="R894" s="18">
        <f>SUM(R895:R912)</f>
        <v>0</v>
      </c>
      <c r="S894" s="18">
        <f>SUM(S895:S912)</f>
        <v>0</v>
      </c>
      <c r="T894" s="51">
        <f>SUM(U894:W894)</f>
        <v>0</v>
      </c>
      <c r="U894" s="18">
        <f>SUM(U895:U912)</f>
        <v>0</v>
      </c>
      <c r="V894" s="18">
        <f>SUM(V895:V912)</f>
        <v>0</v>
      </c>
      <c r="W894" s="18">
        <f>SUM(W895:W912)</f>
        <v>0</v>
      </c>
      <c r="X894" s="51">
        <f>SUM(Y894:AA894)</f>
        <v>0</v>
      </c>
      <c r="Y894" s="18">
        <f>SUM(Y895:Y912)</f>
        <v>0</v>
      </c>
      <c r="Z894" s="18">
        <f>SUM(Z895:Z912)</f>
        <v>0</v>
      </c>
      <c r="AA894" s="18">
        <f>SUM(AA895:AA912)</f>
        <v>0</v>
      </c>
      <c r="AB894" s="13"/>
      <c r="AC894" s="79"/>
      <c r="AD894" s="79"/>
    </row>
    <row r="895" spans="1:30" s="56" customFormat="1" ht="47.25" x14ac:dyDescent="0.25">
      <c r="A895" s="43" t="s">
        <v>271</v>
      </c>
      <c r="B895" s="13" t="s">
        <v>587</v>
      </c>
      <c r="C895" s="40" t="s">
        <v>116</v>
      </c>
      <c r="D895" s="52">
        <f t="shared" si="918"/>
        <v>0</v>
      </c>
      <c r="E895" s="18"/>
      <c r="F895" s="18"/>
      <c r="G895" s="18"/>
      <c r="H895" s="52">
        <f t="shared" si="919"/>
        <v>0</v>
      </c>
      <c r="I895" s="18"/>
      <c r="J895" s="18"/>
      <c r="K895" s="18"/>
      <c r="L895" s="51">
        <f t="shared" si="920"/>
        <v>0</v>
      </c>
      <c r="M895" s="18"/>
      <c r="N895" s="18"/>
      <c r="O895" s="18"/>
      <c r="P895" s="51">
        <f t="shared" ref="P895:P914" si="938">SUM(Q895:S895)</f>
        <v>0</v>
      </c>
      <c r="Q895" s="18"/>
      <c r="R895" s="18"/>
      <c r="S895" s="18"/>
      <c r="T895" s="51">
        <f t="shared" ref="T895:T914" si="939">SUM(U895:W895)</f>
        <v>0</v>
      </c>
      <c r="U895" s="18"/>
      <c r="V895" s="18"/>
      <c r="W895" s="18"/>
      <c r="X895" s="51">
        <f t="shared" ref="X895:X914" si="940">SUM(Y895:AA895)</f>
        <v>0</v>
      </c>
      <c r="Y895" s="18"/>
      <c r="Z895" s="18"/>
      <c r="AA895" s="18"/>
      <c r="AB895" s="13"/>
      <c r="AC895" s="79"/>
      <c r="AD895" s="79"/>
    </row>
    <row r="896" spans="1:30" s="56" customFormat="1" ht="31.5" x14ac:dyDescent="0.25">
      <c r="A896" s="43" t="s">
        <v>278</v>
      </c>
      <c r="B896" s="13" t="s">
        <v>871</v>
      </c>
      <c r="C896" s="40" t="s">
        <v>117</v>
      </c>
      <c r="D896" s="52">
        <f t="shared" si="918"/>
        <v>0</v>
      </c>
      <c r="E896" s="18"/>
      <c r="F896" s="18"/>
      <c r="G896" s="18"/>
      <c r="H896" s="52">
        <f t="shared" si="919"/>
        <v>0</v>
      </c>
      <c r="I896" s="18"/>
      <c r="J896" s="18"/>
      <c r="K896" s="18"/>
      <c r="L896" s="51">
        <f t="shared" si="920"/>
        <v>0</v>
      </c>
      <c r="M896" s="18"/>
      <c r="N896" s="18"/>
      <c r="O896" s="18"/>
      <c r="P896" s="51">
        <f t="shared" si="938"/>
        <v>0</v>
      </c>
      <c r="Q896" s="18"/>
      <c r="R896" s="18"/>
      <c r="S896" s="18"/>
      <c r="T896" s="51">
        <f t="shared" si="939"/>
        <v>0</v>
      </c>
      <c r="U896" s="18"/>
      <c r="V896" s="18"/>
      <c r="W896" s="18"/>
      <c r="X896" s="51">
        <f t="shared" si="940"/>
        <v>0</v>
      </c>
      <c r="Y896" s="18"/>
      <c r="Z896" s="18"/>
      <c r="AA896" s="18"/>
      <c r="AB896" s="13"/>
      <c r="AC896" s="79"/>
      <c r="AD896" s="79"/>
    </row>
    <row r="897" spans="1:30" s="56" customFormat="1" ht="31.5" x14ac:dyDescent="0.25">
      <c r="A897" s="43" t="s">
        <v>280</v>
      </c>
      <c r="B897" s="13" t="s">
        <v>872</v>
      </c>
      <c r="C897" s="40" t="s">
        <v>118</v>
      </c>
      <c r="D897" s="52">
        <f t="shared" si="918"/>
        <v>0</v>
      </c>
      <c r="E897" s="18"/>
      <c r="F897" s="18"/>
      <c r="G897" s="18"/>
      <c r="H897" s="52">
        <f t="shared" si="919"/>
        <v>0</v>
      </c>
      <c r="I897" s="18"/>
      <c r="J897" s="18"/>
      <c r="K897" s="18"/>
      <c r="L897" s="51">
        <f t="shared" si="920"/>
        <v>0</v>
      </c>
      <c r="M897" s="18"/>
      <c r="N897" s="18"/>
      <c r="O897" s="18"/>
      <c r="P897" s="51">
        <f t="shared" si="938"/>
        <v>0</v>
      </c>
      <c r="Q897" s="18"/>
      <c r="R897" s="18"/>
      <c r="S897" s="18"/>
      <c r="T897" s="51">
        <f t="shared" si="939"/>
        <v>0</v>
      </c>
      <c r="U897" s="18"/>
      <c r="V897" s="18"/>
      <c r="W897" s="18"/>
      <c r="X897" s="51">
        <f t="shared" si="940"/>
        <v>0</v>
      </c>
      <c r="Y897" s="18"/>
      <c r="Z897" s="18"/>
      <c r="AA897" s="18"/>
      <c r="AB897" s="13"/>
      <c r="AC897" s="79"/>
      <c r="AD897" s="79"/>
    </row>
    <row r="898" spans="1:30" s="56" customFormat="1" ht="47.25" x14ac:dyDescent="0.25">
      <c r="A898" s="43" t="s">
        <v>289</v>
      </c>
      <c r="B898" s="13" t="s">
        <v>873</v>
      </c>
      <c r="C898" s="40" t="s">
        <v>196</v>
      </c>
      <c r="D898" s="52">
        <f t="shared" si="918"/>
        <v>0</v>
      </c>
      <c r="E898" s="18"/>
      <c r="F898" s="18"/>
      <c r="G898" s="18"/>
      <c r="H898" s="52">
        <f t="shared" si="919"/>
        <v>0</v>
      </c>
      <c r="I898" s="18"/>
      <c r="J898" s="18"/>
      <c r="K898" s="18"/>
      <c r="L898" s="51">
        <f t="shared" si="920"/>
        <v>0</v>
      </c>
      <c r="M898" s="18"/>
      <c r="N898" s="18"/>
      <c r="O898" s="18"/>
      <c r="P898" s="51">
        <f t="shared" si="938"/>
        <v>0</v>
      </c>
      <c r="Q898" s="18"/>
      <c r="R898" s="18"/>
      <c r="S898" s="18"/>
      <c r="T898" s="51">
        <f t="shared" si="939"/>
        <v>0</v>
      </c>
      <c r="U898" s="18"/>
      <c r="V898" s="18"/>
      <c r="W898" s="18"/>
      <c r="X898" s="51">
        <f t="shared" si="940"/>
        <v>0</v>
      </c>
      <c r="Y898" s="18"/>
      <c r="Z898" s="18"/>
      <c r="AA898" s="18"/>
      <c r="AB898" s="13"/>
      <c r="AC898" s="79"/>
      <c r="AD898" s="79"/>
    </row>
    <row r="899" spans="1:30" s="56" customFormat="1" ht="47.25" x14ac:dyDescent="0.25">
      <c r="A899" s="43" t="s">
        <v>292</v>
      </c>
      <c r="B899" s="13" t="s">
        <v>874</v>
      </c>
      <c r="C899" s="40" t="s">
        <v>117</v>
      </c>
      <c r="D899" s="52">
        <f t="shared" si="918"/>
        <v>0</v>
      </c>
      <c r="E899" s="18"/>
      <c r="F899" s="18"/>
      <c r="G899" s="18"/>
      <c r="H899" s="52">
        <f t="shared" si="919"/>
        <v>0</v>
      </c>
      <c r="I899" s="18"/>
      <c r="J899" s="18"/>
      <c r="K899" s="18"/>
      <c r="L899" s="51">
        <f t="shared" si="920"/>
        <v>0</v>
      </c>
      <c r="M899" s="18"/>
      <c r="N899" s="18"/>
      <c r="O899" s="18"/>
      <c r="P899" s="51">
        <f t="shared" si="938"/>
        <v>0</v>
      </c>
      <c r="Q899" s="18"/>
      <c r="R899" s="18"/>
      <c r="S899" s="18"/>
      <c r="T899" s="51">
        <f t="shared" si="939"/>
        <v>0</v>
      </c>
      <c r="U899" s="18"/>
      <c r="V899" s="18"/>
      <c r="W899" s="18"/>
      <c r="X899" s="51">
        <f t="shared" si="940"/>
        <v>0</v>
      </c>
      <c r="Y899" s="18"/>
      <c r="Z899" s="18"/>
      <c r="AA899" s="18"/>
      <c r="AB899" s="13"/>
      <c r="AC899" s="79"/>
      <c r="AD899" s="79"/>
    </row>
    <row r="900" spans="1:30" s="56" customFormat="1" ht="63" x14ac:dyDescent="0.25">
      <c r="A900" s="43" t="s">
        <v>673</v>
      </c>
      <c r="B900" s="13" t="s">
        <v>880</v>
      </c>
      <c r="C900" s="40" t="s">
        <v>123</v>
      </c>
      <c r="D900" s="52">
        <f t="shared" si="918"/>
        <v>0</v>
      </c>
      <c r="E900" s="18"/>
      <c r="F900" s="18"/>
      <c r="G900" s="18"/>
      <c r="H900" s="52">
        <f t="shared" si="919"/>
        <v>0</v>
      </c>
      <c r="I900" s="18"/>
      <c r="J900" s="18"/>
      <c r="K900" s="18"/>
      <c r="L900" s="51">
        <f t="shared" si="920"/>
        <v>0</v>
      </c>
      <c r="M900" s="18"/>
      <c r="N900" s="18"/>
      <c r="O900" s="18"/>
      <c r="P900" s="51">
        <f t="shared" si="938"/>
        <v>0</v>
      </c>
      <c r="Q900" s="18"/>
      <c r="R900" s="18"/>
      <c r="S900" s="18"/>
      <c r="T900" s="51">
        <f t="shared" si="939"/>
        <v>0</v>
      </c>
      <c r="U900" s="18"/>
      <c r="V900" s="18"/>
      <c r="W900" s="18"/>
      <c r="X900" s="51">
        <f t="shared" si="940"/>
        <v>0</v>
      </c>
      <c r="Y900" s="18"/>
      <c r="Z900" s="18"/>
      <c r="AA900" s="18"/>
      <c r="AB900" s="13"/>
      <c r="AC900" s="79"/>
      <c r="AD900" s="79"/>
    </row>
    <row r="901" spans="1:30" s="56" customFormat="1" ht="47.25" x14ac:dyDescent="0.25">
      <c r="A901" s="43" t="s">
        <v>875</v>
      </c>
      <c r="B901" s="13" t="s">
        <v>881</v>
      </c>
      <c r="C901" s="40" t="s">
        <v>196</v>
      </c>
      <c r="D901" s="52">
        <f t="shared" si="918"/>
        <v>0</v>
      </c>
      <c r="E901" s="18"/>
      <c r="F901" s="18"/>
      <c r="G901" s="18"/>
      <c r="H901" s="52">
        <f t="shared" si="919"/>
        <v>0</v>
      </c>
      <c r="I901" s="18"/>
      <c r="J901" s="18"/>
      <c r="K901" s="18"/>
      <c r="L901" s="51">
        <f t="shared" si="920"/>
        <v>0</v>
      </c>
      <c r="M901" s="18"/>
      <c r="N901" s="18"/>
      <c r="O901" s="18"/>
      <c r="P901" s="51">
        <f t="shared" si="938"/>
        <v>0</v>
      </c>
      <c r="Q901" s="18"/>
      <c r="R901" s="18"/>
      <c r="S901" s="18"/>
      <c r="T901" s="51">
        <f t="shared" si="939"/>
        <v>0</v>
      </c>
      <c r="U901" s="18"/>
      <c r="V901" s="18"/>
      <c r="W901" s="18"/>
      <c r="X901" s="51">
        <f t="shared" si="940"/>
        <v>0</v>
      </c>
      <c r="Y901" s="18"/>
      <c r="Z901" s="18"/>
      <c r="AA901" s="18"/>
      <c r="AB901" s="13"/>
      <c r="AC901" s="79"/>
      <c r="AD901" s="79"/>
    </row>
    <row r="902" spans="1:30" s="56" customFormat="1" ht="47.25" x14ac:dyDescent="0.25">
      <c r="A902" s="43" t="s">
        <v>876</v>
      </c>
      <c r="B902" s="13" t="s">
        <v>882</v>
      </c>
      <c r="C902" s="40" t="s">
        <v>196</v>
      </c>
      <c r="D902" s="52">
        <f t="shared" si="918"/>
        <v>0</v>
      </c>
      <c r="E902" s="18"/>
      <c r="F902" s="18"/>
      <c r="G902" s="18"/>
      <c r="H902" s="52">
        <f t="shared" si="919"/>
        <v>0</v>
      </c>
      <c r="I902" s="18"/>
      <c r="J902" s="18"/>
      <c r="K902" s="18"/>
      <c r="L902" s="51">
        <f t="shared" si="920"/>
        <v>0</v>
      </c>
      <c r="M902" s="18"/>
      <c r="N902" s="18"/>
      <c r="O902" s="18"/>
      <c r="P902" s="51">
        <f t="shared" si="938"/>
        <v>0</v>
      </c>
      <c r="Q902" s="18"/>
      <c r="R902" s="18"/>
      <c r="S902" s="18"/>
      <c r="T902" s="51">
        <f t="shared" si="939"/>
        <v>0</v>
      </c>
      <c r="U902" s="18"/>
      <c r="V902" s="18"/>
      <c r="W902" s="18"/>
      <c r="X902" s="51">
        <f t="shared" si="940"/>
        <v>0</v>
      </c>
      <c r="Y902" s="18"/>
      <c r="Z902" s="18"/>
      <c r="AA902" s="18"/>
      <c r="AB902" s="13"/>
      <c r="AC902" s="79"/>
      <c r="AD902" s="79"/>
    </row>
    <row r="903" spans="1:30" s="56" customFormat="1" ht="47.25" x14ac:dyDescent="0.25">
      <c r="A903" s="43" t="s">
        <v>877</v>
      </c>
      <c r="B903" s="13" t="s">
        <v>660</v>
      </c>
      <c r="C903" s="40" t="s">
        <v>196</v>
      </c>
      <c r="D903" s="52">
        <f t="shared" si="918"/>
        <v>0</v>
      </c>
      <c r="E903" s="18"/>
      <c r="F903" s="18"/>
      <c r="G903" s="18"/>
      <c r="H903" s="52">
        <f t="shared" si="919"/>
        <v>0</v>
      </c>
      <c r="I903" s="18"/>
      <c r="J903" s="18"/>
      <c r="K903" s="18"/>
      <c r="L903" s="51">
        <f t="shared" si="920"/>
        <v>0</v>
      </c>
      <c r="M903" s="18"/>
      <c r="N903" s="18"/>
      <c r="O903" s="18"/>
      <c r="P903" s="51">
        <f t="shared" si="938"/>
        <v>0</v>
      </c>
      <c r="Q903" s="18"/>
      <c r="R903" s="18"/>
      <c r="S903" s="18"/>
      <c r="T903" s="51">
        <f t="shared" si="939"/>
        <v>0</v>
      </c>
      <c r="U903" s="18"/>
      <c r="V903" s="18"/>
      <c r="W903" s="18"/>
      <c r="X903" s="51">
        <f t="shared" si="940"/>
        <v>0</v>
      </c>
      <c r="Y903" s="18"/>
      <c r="Z903" s="18"/>
      <c r="AA903" s="18"/>
      <c r="AB903" s="13"/>
      <c r="AC903" s="79"/>
      <c r="AD903" s="79"/>
    </row>
    <row r="904" spans="1:30" s="56" customFormat="1" ht="47.25" x14ac:dyDescent="0.25">
      <c r="A904" s="43" t="s">
        <v>878</v>
      </c>
      <c r="B904" s="13" t="s">
        <v>883</v>
      </c>
      <c r="C904" s="40" t="s">
        <v>118</v>
      </c>
      <c r="D904" s="52">
        <f t="shared" si="918"/>
        <v>0</v>
      </c>
      <c r="E904" s="18"/>
      <c r="F904" s="18"/>
      <c r="G904" s="18"/>
      <c r="H904" s="52">
        <f t="shared" si="919"/>
        <v>0</v>
      </c>
      <c r="I904" s="18"/>
      <c r="J904" s="18"/>
      <c r="K904" s="18"/>
      <c r="L904" s="51">
        <f t="shared" si="920"/>
        <v>0</v>
      </c>
      <c r="M904" s="18"/>
      <c r="N904" s="18"/>
      <c r="O904" s="18"/>
      <c r="P904" s="51">
        <f t="shared" si="938"/>
        <v>0</v>
      </c>
      <c r="Q904" s="18"/>
      <c r="R904" s="18"/>
      <c r="S904" s="18"/>
      <c r="T904" s="51">
        <f t="shared" si="939"/>
        <v>0</v>
      </c>
      <c r="U904" s="18"/>
      <c r="V904" s="18"/>
      <c r="W904" s="18"/>
      <c r="X904" s="51">
        <f t="shared" si="940"/>
        <v>0</v>
      </c>
      <c r="Y904" s="18"/>
      <c r="Z904" s="18"/>
      <c r="AA904" s="18"/>
      <c r="AB904" s="13"/>
      <c r="AC904" s="79"/>
      <c r="AD904" s="79"/>
    </row>
    <row r="905" spans="1:30" s="56" customFormat="1" ht="47.25" x14ac:dyDescent="0.25">
      <c r="A905" s="43" t="s">
        <v>879</v>
      </c>
      <c r="B905" s="13" t="s">
        <v>659</v>
      </c>
      <c r="C905" s="40" t="s">
        <v>196</v>
      </c>
      <c r="D905" s="52">
        <f t="shared" si="918"/>
        <v>0</v>
      </c>
      <c r="E905" s="18"/>
      <c r="F905" s="18"/>
      <c r="G905" s="18"/>
      <c r="H905" s="52">
        <f t="shared" si="919"/>
        <v>0</v>
      </c>
      <c r="I905" s="18"/>
      <c r="J905" s="18"/>
      <c r="K905" s="18"/>
      <c r="L905" s="51">
        <f t="shared" si="920"/>
        <v>0</v>
      </c>
      <c r="M905" s="18"/>
      <c r="N905" s="18"/>
      <c r="O905" s="18"/>
      <c r="P905" s="51">
        <f t="shared" si="938"/>
        <v>0</v>
      </c>
      <c r="Q905" s="18"/>
      <c r="R905" s="18"/>
      <c r="S905" s="18"/>
      <c r="T905" s="51">
        <f t="shared" si="939"/>
        <v>0</v>
      </c>
      <c r="U905" s="18"/>
      <c r="V905" s="18"/>
      <c r="W905" s="18"/>
      <c r="X905" s="51">
        <f t="shared" si="940"/>
        <v>0</v>
      </c>
      <c r="Y905" s="18"/>
      <c r="Z905" s="18"/>
      <c r="AA905" s="18"/>
      <c r="AB905" s="13"/>
      <c r="AC905" s="79"/>
      <c r="AD905" s="79"/>
    </row>
    <row r="906" spans="1:30" s="56" customFormat="1" ht="31.5" x14ac:dyDescent="0.25">
      <c r="A906" s="43" t="s">
        <v>884</v>
      </c>
      <c r="B906" s="13" t="s">
        <v>889</v>
      </c>
      <c r="C906" s="40" t="s">
        <v>117</v>
      </c>
      <c r="D906" s="52">
        <f t="shared" si="918"/>
        <v>0</v>
      </c>
      <c r="E906" s="18"/>
      <c r="F906" s="18"/>
      <c r="G906" s="18"/>
      <c r="H906" s="52">
        <f t="shared" si="919"/>
        <v>0</v>
      </c>
      <c r="I906" s="18"/>
      <c r="J906" s="18"/>
      <c r="K906" s="18"/>
      <c r="L906" s="51">
        <f t="shared" si="920"/>
        <v>0</v>
      </c>
      <c r="M906" s="18"/>
      <c r="N906" s="18"/>
      <c r="O906" s="18"/>
      <c r="P906" s="51">
        <f t="shared" si="938"/>
        <v>0</v>
      </c>
      <c r="Q906" s="18"/>
      <c r="R906" s="18"/>
      <c r="S906" s="18"/>
      <c r="T906" s="51">
        <f t="shared" si="939"/>
        <v>0</v>
      </c>
      <c r="U906" s="18"/>
      <c r="V906" s="18"/>
      <c r="W906" s="18"/>
      <c r="X906" s="51">
        <f t="shared" si="940"/>
        <v>0</v>
      </c>
      <c r="Y906" s="18"/>
      <c r="Z906" s="18"/>
      <c r="AA906" s="18"/>
      <c r="AB906" s="13"/>
      <c r="AC906" s="79"/>
      <c r="AD906" s="79"/>
    </row>
    <row r="907" spans="1:30" s="56" customFormat="1" ht="47.25" x14ac:dyDescent="0.25">
      <c r="A907" s="43" t="s">
        <v>885</v>
      </c>
      <c r="B907" s="13" t="s">
        <v>890</v>
      </c>
      <c r="C907" s="40" t="s">
        <v>122</v>
      </c>
      <c r="D907" s="52">
        <f t="shared" si="918"/>
        <v>0</v>
      </c>
      <c r="E907" s="18"/>
      <c r="F907" s="18"/>
      <c r="G907" s="18"/>
      <c r="H907" s="52">
        <f t="shared" si="919"/>
        <v>0</v>
      </c>
      <c r="I907" s="18"/>
      <c r="J907" s="18"/>
      <c r="K907" s="18"/>
      <c r="L907" s="51">
        <f t="shared" si="920"/>
        <v>0</v>
      </c>
      <c r="M907" s="18"/>
      <c r="N907" s="18"/>
      <c r="O907" s="18"/>
      <c r="P907" s="51">
        <f t="shared" si="938"/>
        <v>0</v>
      </c>
      <c r="Q907" s="18"/>
      <c r="R907" s="18"/>
      <c r="S907" s="18"/>
      <c r="T907" s="51">
        <f t="shared" si="939"/>
        <v>0</v>
      </c>
      <c r="U907" s="18"/>
      <c r="V907" s="18"/>
      <c r="W907" s="18"/>
      <c r="X907" s="51">
        <f t="shared" si="940"/>
        <v>0</v>
      </c>
      <c r="Y907" s="18"/>
      <c r="Z907" s="18"/>
      <c r="AA907" s="18"/>
      <c r="AB907" s="13"/>
      <c r="AC907" s="79"/>
      <c r="AD907" s="79"/>
    </row>
    <row r="908" spans="1:30" s="56" customFormat="1" x14ac:dyDescent="0.25">
      <c r="A908" s="43" t="s">
        <v>886</v>
      </c>
      <c r="B908" s="13" t="s">
        <v>891</v>
      </c>
      <c r="C908" s="40" t="s">
        <v>121</v>
      </c>
      <c r="D908" s="52">
        <f t="shared" si="918"/>
        <v>1819.8</v>
      </c>
      <c r="E908" s="18"/>
      <c r="F908" s="18"/>
      <c r="G908" s="18">
        <v>1819.8</v>
      </c>
      <c r="H908" s="52">
        <f t="shared" si="919"/>
        <v>0</v>
      </c>
      <c r="I908" s="18"/>
      <c r="J908" s="18"/>
      <c r="K908" s="18"/>
      <c r="L908" s="51">
        <f t="shared" si="920"/>
        <v>0</v>
      </c>
      <c r="M908" s="18"/>
      <c r="N908" s="18"/>
      <c r="O908" s="18"/>
      <c r="P908" s="51">
        <f t="shared" si="938"/>
        <v>0</v>
      </c>
      <c r="Q908" s="18"/>
      <c r="R908" s="18"/>
      <c r="S908" s="18"/>
      <c r="T908" s="51">
        <f t="shared" si="939"/>
        <v>0</v>
      </c>
      <c r="U908" s="18"/>
      <c r="V908" s="18"/>
      <c r="W908" s="18"/>
      <c r="X908" s="51">
        <f t="shared" si="940"/>
        <v>0</v>
      </c>
      <c r="Y908" s="18"/>
      <c r="Z908" s="18"/>
      <c r="AA908" s="18"/>
      <c r="AB908" s="13"/>
      <c r="AC908" s="79"/>
      <c r="AD908" s="79"/>
    </row>
    <row r="909" spans="1:30" s="56" customFormat="1" ht="47.25" x14ac:dyDescent="0.25">
      <c r="A909" s="43" t="s">
        <v>887</v>
      </c>
      <c r="B909" s="13" t="s">
        <v>894</v>
      </c>
      <c r="C909" s="40" t="s">
        <v>118</v>
      </c>
      <c r="D909" s="52">
        <f t="shared" si="918"/>
        <v>2181.13</v>
      </c>
      <c r="E909" s="18"/>
      <c r="F909" s="18"/>
      <c r="G909" s="18">
        <v>2181.13</v>
      </c>
      <c r="H909" s="52">
        <f t="shared" si="919"/>
        <v>0</v>
      </c>
      <c r="I909" s="18"/>
      <c r="J909" s="18"/>
      <c r="K909" s="18"/>
      <c r="L909" s="51">
        <f t="shared" si="920"/>
        <v>0</v>
      </c>
      <c r="M909" s="18"/>
      <c r="N909" s="18"/>
      <c r="O909" s="18"/>
      <c r="P909" s="51">
        <f t="shared" si="938"/>
        <v>0</v>
      </c>
      <c r="Q909" s="18"/>
      <c r="R909" s="18"/>
      <c r="S909" s="18"/>
      <c r="T909" s="51">
        <f t="shared" si="939"/>
        <v>0</v>
      </c>
      <c r="U909" s="18"/>
      <c r="V909" s="18"/>
      <c r="W909" s="18"/>
      <c r="X909" s="51">
        <f t="shared" si="940"/>
        <v>0</v>
      </c>
      <c r="Y909" s="18"/>
      <c r="Z909" s="18"/>
      <c r="AA909" s="18"/>
      <c r="AB909" s="13"/>
      <c r="AC909" s="79"/>
      <c r="AD909" s="79"/>
    </row>
    <row r="910" spans="1:30" s="56" customFormat="1" ht="31.5" x14ac:dyDescent="0.25">
      <c r="A910" s="43" t="s">
        <v>888</v>
      </c>
      <c r="B910" s="13" t="s">
        <v>895</v>
      </c>
      <c r="C910" s="40" t="s">
        <v>118</v>
      </c>
      <c r="D910" s="52">
        <f t="shared" si="918"/>
        <v>2416.6</v>
      </c>
      <c r="E910" s="18"/>
      <c r="F910" s="18"/>
      <c r="G910" s="18">
        <v>2416.6</v>
      </c>
      <c r="H910" s="52">
        <f t="shared" si="919"/>
        <v>0</v>
      </c>
      <c r="I910" s="18"/>
      <c r="J910" s="18"/>
      <c r="K910" s="18"/>
      <c r="L910" s="51">
        <f t="shared" si="920"/>
        <v>0</v>
      </c>
      <c r="M910" s="18"/>
      <c r="N910" s="18"/>
      <c r="O910" s="18"/>
      <c r="P910" s="51">
        <f t="shared" si="938"/>
        <v>0</v>
      </c>
      <c r="Q910" s="18"/>
      <c r="R910" s="18"/>
      <c r="S910" s="18"/>
      <c r="T910" s="51">
        <f t="shared" si="939"/>
        <v>0</v>
      </c>
      <c r="U910" s="18"/>
      <c r="V910" s="18"/>
      <c r="W910" s="18"/>
      <c r="X910" s="51">
        <f t="shared" si="940"/>
        <v>0</v>
      </c>
      <c r="Y910" s="18"/>
      <c r="Z910" s="18"/>
      <c r="AA910" s="18"/>
      <c r="AB910" s="13"/>
      <c r="AC910" s="79"/>
      <c r="AD910" s="79"/>
    </row>
    <row r="911" spans="1:30" s="56" customFormat="1" ht="47.25" x14ac:dyDescent="0.25">
      <c r="A911" s="43" t="s">
        <v>892</v>
      </c>
      <c r="B911" s="13" t="s">
        <v>896</v>
      </c>
      <c r="C911" s="40" t="s">
        <v>122</v>
      </c>
      <c r="D911" s="52">
        <f t="shared" si="918"/>
        <v>3415.9</v>
      </c>
      <c r="E911" s="18"/>
      <c r="F911" s="18"/>
      <c r="G911" s="18">
        <v>3415.9</v>
      </c>
      <c r="H911" s="52">
        <f t="shared" si="919"/>
        <v>0</v>
      </c>
      <c r="I911" s="18"/>
      <c r="J911" s="18"/>
      <c r="K911" s="18"/>
      <c r="L911" s="51">
        <f t="shared" si="920"/>
        <v>0</v>
      </c>
      <c r="M911" s="18"/>
      <c r="N911" s="18"/>
      <c r="O911" s="18"/>
      <c r="P911" s="51">
        <f t="shared" si="938"/>
        <v>0</v>
      </c>
      <c r="Q911" s="18"/>
      <c r="R911" s="18"/>
      <c r="S911" s="18"/>
      <c r="T911" s="51">
        <f t="shared" si="939"/>
        <v>0</v>
      </c>
      <c r="U911" s="18"/>
      <c r="V911" s="18"/>
      <c r="W911" s="18"/>
      <c r="X911" s="51">
        <f t="shared" si="940"/>
        <v>0</v>
      </c>
      <c r="Y911" s="18"/>
      <c r="Z911" s="18"/>
      <c r="AA911" s="18"/>
      <c r="AB911" s="13"/>
      <c r="AC911" s="79"/>
      <c r="AD911" s="79"/>
    </row>
    <row r="912" spans="1:30" s="56" customFormat="1" ht="31.5" x14ac:dyDescent="0.25">
      <c r="A912" s="43" t="s">
        <v>893</v>
      </c>
      <c r="B912" s="13" t="s">
        <v>897</v>
      </c>
      <c r="C912" s="40" t="s">
        <v>117</v>
      </c>
      <c r="D912" s="52">
        <f t="shared" si="918"/>
        <v>2185.64</v>
      </c>
      <c r="E912" s="18"/>
      <c r="F912" s="18"/>
      <c r="G912" s="18">
        <v>2185.64</v>
      </c>
      <c r="H912" s="52">
        <f t="shared" ref="H912:H914" si="941">SUM(I912:K912)</f>
        <v>0</v>
      </c>
      <c r="I912" s="18"/>
      <c r="J912" s="18"/>
      <c r="K912" s="18"/>
      <c r="L912" s="51">
        <f t="shared" ref="L912:L914" si="942">SUM(M912:O912)</f>
        <v>0</v>
      </c>
      <c r="M912" s="18"/>
      <c r="N912" s="18"/>
      <c r="O912" s="18"/>
      <c r="P912" s="51">
        <f t="shared" si="938"/>
        <v>0</v>
      </c>
      <c r="Q912" s="18"/>
      <c r="R912" s="18"/>
      <c r="S912" s="18"/>
      <c r="T912" s="51">
        <f t="shared" si="939"/>
        <v>0</v>
      </c>
      <c r="U912" s="18"/>
      <c r="V912" s="18"/>
      <c r="W912" s="18"/>
      <c r="X912" s="51">
        <f t="shared" si="940"/>
        <v>0</v>
      </c>
      <c r="Y912" s="18"/>
      <c r="Z912" s="18"/>
      <c r="AA912" s="18"/>
      <c r="AB912" s="13"/>
      <c r="AC912" s="79"/>
      <c r="AD912" s="79"/>
    </row>
    <row r="913" spans="1:30" s="56" customFormat="1" ht="31.5" x14ac:dyDescent="0.25">
      <c r="A913" s="43" t="s">
        <v>35</v>
      </c>
      <c r="B913" s="13" t="s">
        <v>898</v>
      </c>
      <c r="C913" s="40"/>
      <c r="D913" s="52">
        <f t="shared" si="918"/>
        <v>1698.3</v>
      </c>
      <c r="E913" s="18">
        <f>E914</f>
        <v>186.1</v>
      </c>
      <c r="F913" s="18">
        <f t="shared" ref="F913:G913" si="943">F914</f>
        <v>1512.2</v>
      </c>
      <c r="G913" s="18">
        <f t="shared" si="943"/>
        <v>0</v>
      </c>
      <c r="H913" s="52">
        <f t="shared" si="941"/>
        <v>0</v>
      </c>
      <c r="I913" s="18">
        <f>I914</f>
        <v>0</v>
      </c>
      <c r="J913" s="18">
        <f t="shared" ref="J913:K913" si="944">J914</f>
        <v>0</v>
      </c>
      <c r="K913" s="18">
        <f t="shared" si="944"/>
        <v>0</v>
      </c>
      <c r="L913" s="51">
        <f t="shared" si="942"/>
        <v>0</v>
      </c>
      <c r="M913" s="18">
        <f>M914</f>
        <v>0</v>
      </c>
      <c r="N913" s="18">
        <f t="shared" ref="N913:O913" si="945">N914</f>
        <v>0</v>
      </c>
      <c r="O913" s="18">
        <f t="shared" si="945"/>
        <v>0</v>
      </c>
      <c r="P913" s="51">
        <f t="shared" si="938"/>
        <v>0</v>
      </c>
      <c r="Q913" s="18">
        <f>Q914</f>
        <v>0</v>
      </c>
      <c r="R913" s="18">
        <f t="shared" ref="R913:S913" si="946">R914</f>
        <v>0</v>
      </c>
      <c r="S913" s="18">
        <f t="shared" si="946"/>
        <v>0</v>
      </c>
      <c r="T913" s="51">
        <f t="shared" si="939"/>
        <v>0</v>
      </c>
      <c r="U913" s="18">
        <f>U914</f>
        <v>0</v>
      </c>
      <c r="V913" s="18">
        <f t="shared" ref="V913:W913" si="947">V914</f>
        <v>0</v>
      </c>
      <c r="W913" s="18">
        <f t="shared" si="947"/>
        <v>0</v>
      </c>
      <c r="X913" s="51">
        <f t="shared" si="940"/>
        <v>0</v>
      </c>
      <c r="Y913" s="18">
        <f>Y914</f>
        <v>0</v>
      </c>
      <c r="Z913" s="18">
        <f t="shared" ref="Z913:AA913" si="948">Z914</f>
        <v>0</v>
      </c>
      <c r="AA913" s="18">
        <f t="shared" si="948"/>
        <v>0</v>
      </c>
      <c r="AB913" s="13"/>
      <c r="AC913" s="79"/>
      <c r="AD913" s="79"/>
    </row>
    <row r="914" spans="1:30" s="56" customFormat="1" ht="63" x14ac:dyDescent="0.25">
      <c r="A914" s="43" t="s">
        <v>899</v>
      </c>
      <c r="B914" s="13" t="s">
        <v>900</v>
      </c>
      <c r="C914" s="40" t="s">
        <v>117</v>
      </c>
      <c r="D914" s="52">
        <f t="shared" si="918"/>
        <v>1698.3</v>
      </c>
      <c r="E914" s="18">
        <v>186.1</v>
      </c>
      <c r="F914" s="18">
        <v>1512.2</v>
      </c>
      <c r="G914" s="18"/>
      <c r="H914" s="52">
        <f t="shared" si="941"/>
        <v>0</v>
      </c>
      <c r="I914" s="18"/>
      <c r="J914" s="18"/>
      <c r="K914" s="18"/>
      <c r="L914" s="51">
        <f t="shared" si="942"/>
        <v>0</v>
      </c>
      <c r="M914" s="18"/>
      <c r="N914" s="18"/>
      <c r="O914" s="18"/>
      <c r="P914" s="51">
        <f t="shared" si="938"/>
        <v>0</v>
      </c>
      <c r="Q914" s="18"/>
      <c r="R914" s="18"/>
      <c r="S914" s="18"/>
      <c r="T914" s="51">
        <f t="shared" si="939"/>
        <v>0</v>
      </c>
      <c r="U914" s="18"/>
      <c r="V914" s="18"/>
      <c r="W914" s="18"/>
      <c r="X914" s="51">
        <f t="shared" si="940"/>
        <v>0</v>
      </c>
      <c r="Y914" s="18"/>
      <c r="Z914" s="18"/>
      <c r="AA914" s="18"/>
      <c r="AB914" s="13"/>
      <c r="AC914" s="79"/>
      <c r="AD914" s="79"/>
    </row>
    <row r="915" spans="1:30" s="65" customFormat="1" x14ac:dyDescent="0.25">
      <c r="A915" s="41" t="s">
        <v>31</v>
      </c>
      <c r="B915" s="95" t="s">
        <v>751</v>
      </c>
      <c r="C915" s="57"/>
      <c r="D915" s="15">
        <f>SUM(E915:G915)</f>
        <v>350299.20000000007</v>
      </c>
      <c r="E915" s="15">
        <f>SUM(E916,E920,E927,E930)</f>
        <v>29.2</v>
      </c>
      <c r="F915" s="15">
        <f>SUM(F916,F920,F927,F930)</f>
        <v>181994.7</v>
      </c>
      <c r="G915" s="15">
        <f>SUM(G916,G920,G927,G930)</f>
        <v>168275.30000000002</v>
      </c>
      <c r="H915" s="15">
        <f t="shared" ref="H915:H924" si="949">SUM(I915:K915)</f>
        <v>70529.3</v>
      </c>
      <c r="I915" s="15">
        <f>SUM(I916,I920,I927,I930)</f>
        <v>28</v>
      </c>
      <c r="J915" s="15">
        <f>SUM(J916)</f>
        <v>341.2</v>
      </c>
      <c r="K915" s="15">
        <f>SUM(K920,K916,K927,K930)</f>
        <v>70160.100000000006</v>
      </c>
      <c r="L915" s="15">
        <f>SUM(M915,N915,O915)</f>
        <v>214631.49</v>
      </c>
      <c r="M915" s="15">
        <f>M916+M920+M927+M930</f>
        <v>29.3</v>
      </c>
      <c r="N915" s="15">
        <f>N916+N920+N927+N930</f>
        <v>125504.1</v>
      </c>
      <c r="O915" s="15">
        <f>O916+O920+O927+O930</f>
        <v>89098.09</v>
      </c>
      <c r="P915" s="15">
        <f t="shared" ref="P915:P917" si="950">SUM(Q915:S915)</f>
        <v>64589.4</v>
      </c>
      <c r="Q915" s="15">
        <f>Q916+Q920+Q927+Q930</f>
        <v>22</v>
      </c>
      <c r="R915" s="15">
        <f>R916+R920+R927+R930</f>
        <v>982.2</v>
      </c>
      <c r="S915" s="15">
        <f>S916+S920+S927+S930</f>
        <v>63585.200000000004</v>
      </c>
      <c r="T915" s="15">
        <f t="shared" ref="T915:T916" si="951">SUM(U915:W915)</f>
        <v>84103.4</v>
      </c>
      <c r="U915" s="15">
        <f>U916+U920+U927+U930</f>
        <v>30</v>
      </c>
      <c r="V915" s="15">
        <f>V916+V920+V927+V930</f>
        <v>631</v>
      </c>
      <c r="W915" s="15">
        <f>W916+W920+W927+W930</f>
        <v>83442.399999999994</v>
      </c>
      <c r="X915" s="15">
        <f t="shared" ref="X915:X916" si="952">SUM(Y915:AA915)</f>
        <v>70355.100000000006</v>
      </c>
      <c r="Y915" s="15">
        <f>Y916+Y920+Y927+Y930</f>
        <v>0</v>
      </c>
      <c r="Z915" s="15">
        <f>Z916+Z920+Z927+Z930</f>
        <v>0</v>
      </c>
      <c r="AA915" s="15">
        <f>AA916+AA920+AA927+AA930</f>
        <v>70355.100000000006</v>
      </c>
      <c r="AB915" s="96"/>
      <c r="AC915" s="82"/>
      <c r="AD915" s="82"/>
    </row>
    <row r="916" spans="1:30" s="56" customFormat="1" ht="31.5" x14ac:dyDescent="0.25">
      <c r="A916" s="43" t="s">
        <v>10</v>
      </c>
      <c r="B916" s="13" t="s">
        <v>418</v>
      </c>
      <c r="C916" s="40"/>
      <c r="D916" s="52">
        <f>F916+G916</f>
        <v>1612.5</v>
      </c>
      <c r="E916" s="18">
        <f>SUM(E917:E919)</f>
        <v>0</v>
      </c>
      <c r="F916" s="18">
        <f>SUM(F917:F919)</f>
        <v>332.5</v>
      </c>
      <c r="G916" s="18">
        <f>SUM(G917:G919)</f>
        <v>1280</v>
      </c>
      <c r="H916" s="52">
        <f t="shared" si="949"/>
        <v>1621.2</v>
      </c>
      <c r="I916" s="18">
        <f>SUM(I917:I919)</f>
        <v>0</v>
      </c>
      <c r="J916" s="18">
        <f>SUM(J917:J919)</f>
        <v>341.2</v>
      </c>
      <c r="K916" s="18">
        <f>SUM(K917:K919)</f>
        <v>1280</v>
      </c>
      <c r="L916" s="51">
        <f>SUM(M916:O916)</f>
        <v>1500</v>
      </c>
      <c r="M916" s="18">
        <f>SUM(M917:M919)</f>
        <v>0</v>
      </c>
      <c r="N916" s="18">
        <f>SUM(N917:N919)</f>
        <v>0</v>
      </c>
      <c r="O916" s="18">
        <f>SUM(O917:O919)</f>
        <v>1500</v>
      </c>
      <c r="P916" s="51">
        <f t="shared" si="950"/>
        <v>1623.2</v>
      </c>
      <c r="Q916" s="18">
        <f>SUM(Q917:Q919)</f>
        <v>0</v>
      </c>
      <c r="R916" s="18">
        <f>SUM(R917:R919)</f>
        <v>343.2</v>
      </c>
      <c r="S916" s="18">
        <f>SUM(S917:S919)</f>
        <v>1280</v>
      </c>
      <c r="T916" s="51">
        <f t="shared" si="951"/>
        <v>1500</v>
      </c>
      <c r="U916" s="18">
        <f>SUM(U917:U919)</f>
        <v>0</v>
      </c>
      <c r="V916" s="18">
        <f>SUM(V917:V919)</f>
        <v>0</v>
      </c>
      <c r="W916" s="18">
        <f>SUM(W917:W919)</f>
        <v>1500</v>
      </c>
      <c r="X916" s="51">
        <f t="shared" si="952"/>
        <v>1500</v>
      </c>
      <c r="Y916" s="18">
        <f>SUM(Y917:Y919)</f>
        <v>0</v>
      </c>
      <c r="Z916" s="18">
        <f>SUM(Z917:Z919)</f>
        <v>0</v>
      </c>
      <c r="AA916" s="18">
        <f>SUM(AA917:AA919)</f>
        <v>1500</v>
      </c>
      <c r="AB916" s="13"/>
      <c r="AC916" s="79"/>
      <c r="AD916" s="79"/>
    </row>
    <row r="917" spans="1:30" s="56" customFormat="1" ht="94.5" x14ac:dyDescent="0.25">
      <c r="A917" s="43" t="s">
        <v>32</v>
      </c>
      <c r="B917" s="13" t="s">
        <v>618</v>
      </c>
      <c r="C917" s="40" t="s">
        <v>619</v>
      </c>
      <c r="D917" s="52">
        <f t="shared" ref="D917:D935" si="953">SUM(E917:G917)</f>
        <v>1280</v>
      </c>
      <c r="E917" s="18">
        <v>0</v>
      </c>
      <c r="F917" s="18">
        <v>0</v>
      </c>
      <c r="G917" s="18">
        <v>1280</v>
      </c>
      <c r="H917" s="52">
        <f t="shared" si="949"/>
        <v>1280</v>
      </c>
      <c r="I917" s="18">
        <v>0</v>
      </c>
      <c r="J917" s="18">
        <v>0</v>
      </c>
      <c r="K917" s="18">
        <v>1280</v>
      </c>
      <c r="L917" s="51">
        <v>1500</v>
      </c>
      <c r="M917" s="18">
        <v>0</v>
      </c>
      <c r="N917" s="18">
        <v>0</v>
      </c>
      <c r="O917" s="18">
        <v>1500</v>
      </c>
      <c r="P917" s="51">
        <f t="shared" si="950"/>
        <v>1280</v>
      </c>
      <c r="Q917" s="18">
        <v>0</v>
      </c>
      <c r="R917" s="18">
        <v>0</v>
      </c>
      <c r="S917" s="18">
        <v>1280</v>
      </c>
      <c r="T917" s="51">
        <f>W917</f>
        <v>1500</v>
      </c>
      <c r="U917" s="18">
        <v>0</v>
      </c>
      <c r="V917" s="18">
        <v>0</v>
      </c>
      <c r="W917" s="18">
        <v>1500</v>
      </c>
      <c r="X917" s="51">
        <f>AA917</f>
        <v>1500</v>
      </c>
      <c r="Y917" s="18">
        <v>0</v>
      </c>
      <c r="Z917" s="18">
        <v>0</v>
      </c>
      <c r="AA917" s="18">
        <v>1500</v>
      </c>
      <c r="AB917" s="13" t="s">
        <v>1013</v>
      </c>
      <c r="AC917" s="79"/>
      <c r="AD917" s="79"/>
    </row>
    <row r="918" spans="1:30" s="56" customFormat="1" ht="110.25" x14ac:dyDescent="0.25">
      <c r="A918" s="43" t="s">
        <v>33</v>
      </c>
      <c r="B918" s="13" t="s">
        <v>620</v>
      </c>
      <c r="C918" s="40" t="s">
        <v>419</v>
      </c>
      <c r="D918" s="52">
        <f t="shared" si="953"/>
        <v>332.5</v>
      </c>
      <c r="E918" s="18">
        <v>0</v>
      </c>
      <c r="F918" s="18">
        <v>332.5</v>
      </c>
      <c r="G918" s="18">
        <v>0</v>
      </c>
      <c r="H918" s="52">
        <f t="shared" si="949"/>
        <v>341.2</v>
      </c>
      <c r="I918" s="18">
        <v>0</v>
      </c>
      <c r="J918" s="18">
        <v>341.2</v>
      </c>
      <c r="K918" s="18">
        <v>0</v>
      </c>
      <c r="L918" s="51">
        <f>SUM(M918:O918)</f>
        <v>0</v>
      </c>
      <c r="M918" s="18">
        <v>0</v>
      </c>
      <c r="N918" s="18">
        <v>0</v>
      </c>
      <c r="O918" s="18">
        <v>0</v>
      </c>
      <c r="P918" s="51">
        <f>SUM(Q918,R918,S918)</f>
        <v>343.2</v>
      </c>
      <c r="Q918" s="18">
        <v>0</v>
      </c>
      <c r="R918" s="18">
        <v>343.2</v>
      </c>
      <c r="S918" s="18">
        <v>0</v>
      </c>
      <c r="T918" s="51">
        <f t="shared" ref="T918:T927" si="954">SUM(U918:W918)</f>
        <v>0</v>
      </c>
      <c r="U918" s="18">
        <v>0</v>
      </c>
      <c r="V918" s="18">
        <v>0</v>
      </c>
      <c r="W918" s="18">
        <v>0</v>
      </c>
      <c r="X918" s="51">
        <v>0</v>
      </c>
      <c r="Y918" s="18">
        <v>0</v>
      </c>
      <c r="Z918" s="18">
        <v>0</v>
      </c>
      <c r="AA918" s="18">
        <v>0</v>
      </c>
      <c r="AB918" s="13"/>
      <c r="AC918" s="79"/>
      <c r="AD918" s="79"/>
    </row>
    <row r="919" spans="1:30" s="56" customFormat="1" ht="31.5" x14ac:dyDescent="0.25">
      <c r="A919" s="43"/>
      <c r="B919" s="13"/>
      <c r="C919" s="40" t="s">
        <v>723</v>
      </c>
      <c r="D919" s="52">
        <f t="shared" si="953"/>
        <v>0</v>
      </c>
      <c r="E919" s="18">
        <v>0</v>
      </c>
      <c r="F919" s="18">
        <v>0</v>
      </c>
      <c r="G919" s="18">
        <v>0</v>
      </c>
      <c r="H919" s="52">
        <f t="shared" si="949"/>
        <v>0</v>
      </c>
      <c r="I919" s="18">
        <v>0</v>
      </c>
      <c r="J919" s="18">
        <v>0</v>
      </c>
      <c r="K919" s="18">
        <v>0</v>
      </c>
      <c r="L919" s="51">
        <f>SUM(M919:O919)</f>
        <v>0</v>
      </c>
      <c r="M919" s="18">
        <v>0</v>
      </c>
      <c r="N919" s="18">
        <v>0</v>
      </c>
      <c r="O919" s="18">
        <v>0</v>
      </c>
      <c r="P919" s="51">
        <f t="shared" ref="P919:P943" si="955">SUM(Q919:S919)</f>
        <v>0</v>
      </c>
      <c r="Q919" s="18">
        <v>0</v>
      </c>
      <c r="R919" s="18">
        <v>0</v>
      </c>
      <c r="S919" s="18">
        <v>0</v>
      </c>
      <c r="T919" s="51">
        <f t="shared" si="954"/>
        <v>0</v>
      </c>
      <c r="U919" s="18">
        <v>0</v>
      </c>
      <c r="V919" s="18">
        <v>0</v>
      </c>
      <c r="W919" s="18">
        <v>0</v>
      </c>
      <c r="X919" s="51">
        <f t="shared" ref="X919:X925" si="956">SUM(Y919:AA919)</f>
        <v>0</v>
      </c>
      <c r="Y919" s="18">
        <v>0</v>
      </c>
      <c r="Z919" s="18">
        <v>0</v>
      </c>
      <c r="AA919" s="18">
        <v>0</v>
      </c>
      <c r="AB919" s="13"/>
      <c r="AC919" s="79"/>
      <c r="AD919" s="79"/>
    </row>
    <row r="920" spans="1:30" s="56" customFormat="1" ht="31.5" x14ac:dyDescent="0.25">
      <c r="A920" s="43" t="s">
        <v>13</v>
      </c>
      <c r="B920" s="13" t="s">
        <v>420</v>
      </c>
      <c r="C920" s="40"/>
      <c r="D920" s="52">
        <f t="shared" si="953"/>
        <v>285093.59999999998</v>
      </c>
      <c r="E920" s="18">
        <f>SUM(E921:E926)</f>
        <v>0</v>
      </c>
      <c r="F920" s="18">
        <f>SUM(F921:F926)</f>
        <v>180530.7</v>
      </c>
      <c r="G920" s="18">
        <f>SUM(G921:G926)</f>
        <v>104562.9</v>
      </c>
      <c r="H920" s="52">
        <f t="shared" si="949"/>
        <v>131441.20000000001</v>
      </c>
      <c r="I920" s="18">
        <f>SUM(I921:I926)</f>
        <v>0</v>
      </c>
      <c r="J920" s="18">
        <f>SUM(J921:J926)</f>
        <v>124869.1</v>
      </c>
      <c r="K920" s="18">
        <f>SUM(K921:K926)</f>
        <v>6572.1</v>
      </c>
      <c r="L920" s="51">
        <f>SUM(N920,O920)</f>
        <v>130123.99</v>
      </c>
      <c r="M920" s="18">
        <f>SUM(M921:M926)</f>
        <v>0</v>
      </c>
      <c r="N920" s="18">
        <f>SUM(N921:N926)</f>
        <v>124869.1</v>
      </c>
      <c r="O920" s="18">
        <f>O925+O926</f>
        <v>5254.89</v>
      </c>
      <c r="P920" s="51">
        <f t="shared" si="955"/>
        <v>0</v>
      </c>
      <c r="Q920" s="18">
        <f>SUM(Q921:Q926)</f>
        <v>0</v>
      </c>
      <c r="R920" s="18">
        <f>SUM(R921:R926)</f>
        <v>0</v>
      </c>
      <c r="S920" s="18">
        <f>SUM(S921:S926)</f>
        <v>0</v>
      </c>
      <c r="T920" s="51">
        <f t="shared" si="954"/>
        <v>0</v>
      </c>
      <c r="U920" s="18">
        <f>SUM(U921:U926)</f>
        <v>0</v>
      </c>
      <c r="V920" s="18">
        <f>SUM(V921:V926)</f>
        <v>0</v>
      </c>
      <c r="W920" s="18">
        <f>SUM(W921:W926)</f>
        <v>0</v>
      </c>
      <c r="X920" s="51">
        <f t="shared" si="956"/>
        <v>0</v>
      </c>
      <c r="Y920" s="18">
        <f>SUM(Y921:Y926)</f>
        <v>0</v>
      </c>
      <c r="Z920" s="18">
        <f>SUM(Z921:Z926)</f>
        <v>0</v>
      </c>
      <c r="AA920" s="18">
        <f>SUM(AA921:AA926)</f>
        <v>0</v>
      </c>
      <c r="AB920" s="13"/>
      <c r="AC920" s="79"/>
      <c r="AD920" s="79"/>
    </row>
    <row r="921" spans="1:30" s="56" customFormat="1" ht="47.25" x14ac:dyDescent="0.25">
      <c r="A921" s="43" t="s">
        <v>40</v>
      </c>
      <c r="B921" s="13" t="s">
        <v>421</v>
      </c>
      <c r="C921" s="40" t="s">
        <v>637</v>
      </c>
      <c r="D921" s="52">
        <f t="shared" si="953"/>
        <v>211583.7</v>
      </c>
      <c r="E921" s="18">
        <v>0</v>
      </c>
      <c r="F921" s="18">
        <v>180530.7</v>
      </c>
      <c r="G921" s="18">
        <v>31053</v>
      </c>
      <c r="H921" s="52">
        <f t="shared" si="949"/>
        <v>131441.20000000001</v>
      </c>
      <c r="I921" s="18">
        <v>0</v>
      </c>
      <c r="J921" s="37">
        <v>124869.1</v>
      </c>
      <c r="K921" s="37">
        <v>6572.1</v>
      </c>
      <c r="L921" s="51">
        <f>SUM(M921:O921)</f>
        <v>131441.20000000001</v>
      </c>
      <c r="M921" s="18">
        <v>0</v>
      </c>
      <c r="N921" s="37">
        <v>124869.1</v>
      </c>
      <c r="O921" s="37">
        <v>6572.1</v>
      </c>
      <c r="P921" s="51">
        <f t="shared" si="955"/>
        <v>0</v>
      </c>
      <c r="Q921" s="18">
        <v>0</v>
      </c>
      <c r="R921" s="18">
        <v>0</v>
      </c>
      <c r="S921" s="18">
        <v>0</v>
      </c>
      <c r="T921" s="51">
        <f t="shared" si="954"/>
        <v>0</v>
      </c>
      <c r="U921" s="18">
        <v>0</v>
      </c>
      <c r="V921" s="18">
        <v>0</v>
      </c>
      <c r="W921" s="18">
        <v>0</v>
      </c>
      <c r="X921" s="51">
        <f t="shared" si="956"/>
        <v>0</v>
      </c>
      <c r="Y921" s="18">
        <v>0</v>
      </c>
      <c r="Z921" s="18">
        <v>0</v>
      </c>
      <c r="AA921" s="18">
        <v>0</v>
      </c>
      <c r="AB921" s="13" t="s">
        <v>1014</v>
      </c>
      <c r="AC921" s="79"/>
      <c r="AD921" s="79"/>
    </row>
    <row r="922" spans="1:30" s="56" customFormat="1" ht="31.5" x14ac:dyDescent="0.25">
      <c r="A922" s="43" t="s">
        <v>41</v>
      </c>
      <c r="B922" s="13" t="s">
        <v>422</v>
      </c>
      <c r="C922" s="40" t="s">
        <v>637</v>
      </c>
      <c r="D922" s="52">
        <f t="shared" si="953"/>
        <v>50740.5</v>
      </c>
      <c r="E922" s="18">
        <v>0</v>
      </c>
      <c r="F922" s="18">
        <v>0</v>
      </c>
      <c r="G922" s="18">
        <v>50740.5</v>
      </c>
      <c r="H922" s="52">
        <f t="shared" si="949"/>
        <v>0</v>
      </c>
      <c r="I922" s="18">
        <v>0</v>
      </c>
      <c r="J922" s="18">
        <v>0</v>
      </c>
      <c r="K922" s="18">
        <v>0</v>
      </c>
      <c r="L922" s="51">
        <f>SUM(M922:O922)</f>
        <v>0</v>
      </c>
      <c r="M922" s="18">
        <v>0</v>
      </c>
      <c r="N922" s="18">
        <v>0</v>
      </c>
      <c r="O922" s="18">
        <v>0</v>
      </c>
      <c r="P922" s="51">
        <f t="shared" si="955"/>
        <v>0</v>
      </c>
      <c r="Q922" s="18">
        <v>0</v>
      </c>
      <c r="R922" s="18">
        <v>0</v>
      </c>
      <c r="S922" s="18">
        <v>0</v>
      </c>
      <c r="T922" s="51">
        <f t="shared" si="954"/>
        <v>0</v>
      </c>
      <c r="U922" s="18">
        <v>0</v>
      </c>
      <c r="V922" s="18">
        <v>0</v>
      </c>
      <c r="W922" s="18">
        <v>0</v>
      </c>
      <c r="X922" s="51">
        <f t="shared" si="956"/>
        <v>0</v>
      </c>
      <c r="Y922" s="18">
        <v>0</v>
      </c>
      <c r="Z922" s="18">
        <v>0</v>
      </c>
      <c r="AA922" s="18">
        <v>0</v>
      </c>
      <c r="AB922" s="13"/>
      <c r="AC922" s="79"/>
      <c r="AD922" s="79"/>
    </row>
    <row r="923" spans="1:30" s="56" customFormat="1" ht="110.25" x14ac:dyDescent="0.25">
      <c r="A923" s="43" t="s">
        <v>43</v>
      </c>
      <c r="B923" s="13" t="s">
        <v>961</v>
      </c>
      <c r="C923" s="40" t="s">
        <v>637</v>
      </c>
      <c r="D923" s="52">
        <f t="shared" si="953"/>
        <v>6150</v>
      </c>
      <c r="E923" s="18">
        <v>0</v>
      </c>
      <c r="F923" s="18">
        <v>0</v>
      </c>
      <c r="G923" s="18">
        <v>6150</v>
      </c>
      <c r="H923" s="52">
        <f t="shared" si="949"/>
        <v>0</v>
      </c>
      <c r="I923" s="18">
        <v>0</v>
      </c>
      <c r="J923" s="18">
        <v>0</v>
      </c>
      <c r="K923" s="18">
        <v>0</v>
      </c>
      <c r="L923" s="51">
        <f>SUM(M923:O923)</f>
        <v>0</v>
      </c>
      <c r="M923" s="18">
        <v>0</v>
      </c>
      <c r="N923" s="18">
        <v>0</v>
      </c>
      <c r="O923" s="18">
        <v>0</v>
      </c>
      <c r="P923" s="51">
        <f t="shared" si="955"/>
        <v>0</v>
      </c>
      <c r="Q923" s="18">
        <v>0</v>
      </c>
      <c r="R923" s="18">
        <v>0</v>
      </c>
      <c r="S923" s="18">
        <v>0</v>
      </c>
      <c r="T923" s="51">
        <f t="shared" si="954"/>
        <v>0</v>
      </c>
      <c r="U923" s="18">
        <v>0</v>
      </c>
      <c r="V923" s="18">
        <v>0</v>
      </c>
      <c r="W923" s="18">
        <v>0</v>
      </c>
      <c r="X923" s="51">
        <f t="shared" si="956"/>
        <v>0</v>
      </c>
      <c r="Y923" s="18">
        <v>0</v>
      </c>
      <c r="Z923" s="18">
        <v>0</v>
      </c>
      <c r="AA923" s="18">
        <v>0</v>
      </c>
      <c r="AB923" s="13"/>
      <c r="AC923" s="79"/>
      <c r="AD923" s="79"/>
    </row>
    <row r="924" spans="1:30" s="56" customFormat="1" ht="47.25" x14ac:dyDescent="0.25">
      <c r="A924" s="43" t="s">
        <v>44</v>
      </c>
      <c r="B924" s="13" t="s">
        <v>962</v>
      </c>
      <c r="C924" s="40" t="s">
        <v>637</v>
      </c>
      <c r="D924" s="52">
        <f t="shared" si="953"/>
        <v>16619.400000000001</v>
      </c>
      <c r="E924" s="18">
        <v>0</v>
      </c>
      <c r="F924" s="18">
        <v>0</v>
      </c>
      <c r="G924" s="18">
        <v>16619.400000000001</v>
      </c>
      <c r="H924" s="52">
        <f t="shared" si="949"/>
        <v>0</v>
      </c>
      <c r="I924" s="18">
        <v>0</v>
      </c>
      <c r="J924" s="18">
        <v>0</v>
      </c>
      <c r="K924" s="18">
        <v>0</v>
      </c>
      <c r="L924" s="51">
        <f>SUM(M924:O924)</f>
        <v>0</v>
      </c>
      <c r="M924" s="18">
        <v>0</v>
      </c>
      <c r="N924" s="18">
        <v>0</v>
      </c>
      <c r="O924" s="18">
        <v>0</v>
      </c>
      <c r="P924" s="51">
        <f t="shared" si="955"/>
        <v>0</v>
      </c>
      <c r="Q924" s="18">
        <v>0</v>
      </c>
      <c r="R924" s="18">
        <v>0</v>
      </c>
      <c r="S924" s="18">
        <v>0</v>
      </c>
      <c r="T924" s="51">
        <f t="shared" si="954"/>
        <v>0</v>
      </c>
      <c r="U924" s="18">
        <v>0</v>
      </c>
      <c r="V924" s="18">
        <v>0</v>
      </c>
      <c r="W924" s="18">
        <v>0</v>
      </c>
      <c r="X924" s="51">
        <f t="shared" si="956"/>
        <v>0</v>
      </c>
      <c r="Y924" s="18">
        <v>0</v>
      </c>
      <c r="Z924" s="18">
        <v>0</v>
      </c>
      <c r="AA924" s="18">
        <v>0</v>
      </c>
      <c r="AB924" s="13"/>
      <c r="AC924" s="79"/>
      <c r="AD924" s="79"/>
    </row>
    <row r="925" spans="1:30" s="56" customFormat="1" ht="141.75" x14ac:dyDescent="0.25">
      <c r="A925" s="43" t="s">
        <v>46</v>
      </c>
      <c r="B925" s="13" t="s">
        <v>1015</v>
      </c>
      <c r="C925" s="40" t="s">
        <v>637</v>
      </c>
      <c r="D925" s="52">
        <f t="shared" si="953"/>
        <v>0</v>
      </c>
      <c r="E925" s="18">
        <v>0</v>
      </c>
      <c r="F925" s="18">
        <v>0</v>
      </c>
      <c r="G925" s="18">
        <v>0</v>
      </c>
      <c r="H925" s="52">
        <f>SUM(I925,J925,K925)</f>
        <v>0</v>
      </c>
      <c r="I925" s="18">
        <v>0</v>
      </c>
      <c r="J925" s="18">
        <v>0</v>
      </c>
      <c r="K925" s="18">
        <v>0</v>
      </c>
      <c r="L925" s="51">
        <f>SUM(M925,N925,O925)</f>
        <v>4374.59</v>
      </c>
      <c r="M925" s="18">
        <v>0</v>
      </c>
      <c r="N925" s="18">
        <v>0</v>
      </c>
      <c r="O925" s="18">
        <v>4374.59</v>
      </c>
      <c r="P925" s="51">
        <f t="shared" si="955"/>
        <v>0</v>
      </c>
      <c r="Q925" s="18">
        <v>0</v>
      </c>
      <c r="R925" s="18">
        <v>0</v>
      </c>
      <c r="S925" s="18">
        <v>0</v>
      </c>
      <c r="T925" s="51">
        <f t="shared" si="954"/>
        <v>0</v>
      </c>
      <c r="U925" s="18">
        <v>0</v>
      </c>
      <c r="V925" s="18">
        <v>0</v>
      </c>
      <c r="W925" s="18">
        <v>0</v>
      </c>
      <c r="X925" s="51">
        <f t="shared" si="956"/>
        <v>0</v>
      </c>
      <c r="Y925" s="18">
        <v>0</v>
      </c>
      <c r="Z925" s="18">
        <v>0</v>
      </c>
      <c r="AA925" s="18">
        <v>0</v>
      </c>
      <c r="AB925" s="13" t="s">
        <v>1016</v>
      </c>
      <c r="AC925" s="79"/>
      <c r="AD925" s="79"/>
    </row>
    <row r="926" spans="1:30" s="56" customFormat="1" ht="141.75" x14ac:dyDescent="0.25">
      <c r="A926" s="43" t="s">
        <v>345</v>
      </c>
      <c r="B926" s="13" t="s">
        <v>1017</v>
      </c>
      <c r="C926" s="40" t="s">
        <v>637</v>
      </c>
      <c r="D926" s="52">
        <f t="shared" si="953"/>
        <v>0</v>
      </c>
      <c r="E926" s="18">
        <v>0</v>
      </c>
      <c r="F926" s="18">
        <v>0</v>
      </c>
      <c r="G926" s="18">
        <v>0</v>
      </c>
      <c r="H926" s="52">
        <f>SUM(I926:K926)</f>
        <v>0</v>
      </c>
      <c r="I926" s="18">
        <v>0</v>
      </c>
      <c r="J926" s="18">
        <v>0</v>
      </c>
      <c r="K926" s="18">
        <v>0</v>
      </c>
      <c r="L926" s="51">
        <f>SUM(M926:O926)</f>
        <v>880.3</v>
      </c>
      <c r="M926" s="18">
        <v>0</v>
      </c>
      <c r="N926" s="18">
        <v>0</v>
      </c>
      <c r="O926" s="18">
        <v>880.3</v>
      </c>
      <c r="P926" s="51">
        <f t="shared" si="955"/>
        <v>0</v>
      </c>
      <c r="Q926" s="18">
        <v>0</v>
      </c>
      <c r="R926" s="18">
        <v>0</v>
      </c>
      <c r="S926" s="18">
        <v>0</v>
      </c>
      <c r="T926" s="51">
        <f t="shared" si="954"/>
        <v>0</v>
      </c>
      <c r="U926" s="18">
        <v>0</v>
      </c>
      <c r="V926" s="18">
        <v>0</v>
      </c>
      <c r="W926" s="18">
        <v>0</v>
      </c>
      <c r="X926" s="51">
        <v>0</v>
      </c>
      <c r="Y926" s="18">
        <v>0</v>
      </c>
      <c r="Z926" s="18">
        <v>0</v>
      </c>
      <c r="AA926" s="18">
        <v>0</v>
      </c>
      <c r="AB926" s="13" t="s">
        <v>1018</v>
      </c>
      <c r="AC926" s="79"/>
      <c r="AD926" s="79"/>
    </row>
    <row r="927" spans="1:30" s="56" customFormat="1" ht="31.5" x14ac:dyDescent="0.25">
      <c r="A927" s="43">
        <v>3</v>
      </c>
      <c r="B927" s="13" t="s">
        <v>423</v>
      </c>
      <c r="C927" s="40"/>
      <c r="D927" s="52">
        <f>SUM(E927:G927)</f>
        <v>35793.800000000003</v>
      </c>
      <c r="E927" s="18">
        <f>SUM(E928,E929,)</f>
        <v>0</v>
      </c>
      <c r="F927" s="18">
        <f>SUM(F928,F929,)</f>
        <v>0</v>
      </c>
      <c r="G927" s="18">
        <f>SUM(G928,G929)</f>
        <v>35793.800000000003</v>
      </c>
      <c r="H927" s="52">
        <f>SUM(I927,J927,K927)</f>
        <v>35793.800000000003</v>
      </c>
      <c r="I927" s="18">
        <f>SUM(I928,I929,)</f>
        <v>0</v>
      </c>
      <c r="J927" s="18">
        <f>SUM(J928,J929,)</f>
        <v>0</v>
      </c>
      <c r="K927" s="18">
        <f>SUM(K928,K929,)</f>
        <v>35793.800000000003</v>
      </c>
      <c r="L927" s="51">
        <f>SUM(M927:O927)</f>
        <v>37974.1</v>
      </c>
      <c r="M927" s="18">
        <f>SUM(M928,M929,)</f>
        <v>0</v>
      </c>
      <c r="N927" s="18">
        <f>SUM(N928,N929)</f>
        <v>0</v>
      </c>
      <c r="O927" s="18">
        <f>SUM(O928,O929)</f>
        <v>37974.1</v>
      </c>
      <c r="P927" s="51">
        <f t="shared" si="955"/>
        <v>35793.800000000003</v>
      </c>
      <c r="Q927" s="18">
        <f>SUM(Q928,Q929,)</f>
        <v>0</v>
      </c>
      <c r="R927" s="18">
        <f>SUM(R928,R929)</f>
        <v>0</v>
      </c>
      <c r="S927" s="18">
        <f>SUM(S928,S929)</f>
        <v>35793.800000000003</v>
      </c>
      <c r="T927" s="51">
        <f t="shared" si="954"/>
        <v>37574.1</v>
      </c>
      <c r="U927" s="18">
        <f t="shared" ref="U927:AA927" si="957">SUM(U928,U929)</f>
        <v>0</v>
      </c>
      <c r="V927" s="18">
        <f t="shared" si="957"/>
        <v>0</v>
      </c>
      <c r="W927" s="18">
        <f t="shared" si="957"/>
        <v>37574.1</v>
      </c>
      <c r="X927" s="51">
        <f t="shared" si="957"/>
        <v>37974.1</v>
      </c>
      <c r="Y927" s="18">
        <f t="shared" si="957"/>
        <v>0</v>
      </c>
      <c r="Z927" s="18">
        <f t="shared" si="957"/>
        <v>0</v>
      </c>
      <c r="AA927" s="18">
        <f t="shared" si="957"/>
        <v>37974.1</v>
      </c>
      <c r="AB927" s="13"/>
      <c r="AC927" s="79"/>
      <c r="AD927" s="79"/>
    </row>
    <row r="928" spans="1:30" s="56" customFormat="1" ht="204.75" x14ac:dyDescent="0.25">
      <c r="A928" s="43" t="s">
        <v>82</v>
      </c>
      <c r="B928" s="13" t="s">
        <v>1019</v>
      </c>
      <c r="C928" s="40" t="s">
        <v>625</v>
      </c>
      <c r="D928" s="52">
        <f>SUM(E928:G928)</f>
        <v>400</v>
      </c>
      <c r="E928" s="18">
        <v>0</v>
      </c>
      <c r="F928" s="18">
        <v>0</v>
      </c>
      <c r="G928" s="18">
        <v>400</v>
      </c>
      <c r="H928" s="52">
        <f t="shared" ref="H928:H941" si="958">SUM(I928:K928)</f>
        <v>400</v>
      </c>
      <c r="I928" s="18">
        <v>0</v>
      </c>
      <c r="J928" s="18">
        <v>0</v>
      </c>
      <c r="K928" s="18">
        <v>400</v>
      </c>
      <c r="L928" s="51">
        <f>M928+N928+O928</f>
        <v>900</v>
      </c>
      <c r="M928" s="18">
        <v>0</v>
      </c>
      <c r="N928" s="18">
        <v>0</v>
      </c>
      <c r="O928" s="18">
        <v>900</v>
      </c>
      <c r="P928" s="51">
        <f t="shared" si="955"/>
        <v>400</v>
      </c>
      <c r="Q928" s="18">
        <v>0</v>
      </c>
      <c r="R928" s="18">
        <v>0</v>
      </c>
      <c r="S928" s="18">
        <v>400</v>
      </c>
      <c r="T928" s="51">
        <f>U928+V928+W928</f>
        <v>500</v>
      </c>
      <c r="U928" s="18">
        <v>0</v>
      </c>
      <c r="V928" s="18">
        <v>0</v>
      </c>
      <c r="W928" s="18">
        <v>500</v>
      </c>
      <c r="X928" s="51">
        <f>Y928+Z928+AA928</f>
        <v>900</v>
      </c>
      <c r="Y928" s="18">
        <v>0</v>
      </c>
      <c r="Z928" s="18">
        <v>0</v>
      </c>
      <c r="AA928" s="18">
        <v>900</v>
      </c>
      <c r="AB928" s="13" t="s">
        <v>1020</v>
      </c>
      <c r="AC928" s="79"/>
      <c r="AD928" s="79"/>
    </row>
    <row r="929" spans="1:30" s="56" customFormat="1" ht="110.25" x14ac:dyDescent="0.25">
      <c r="A929" s="43" t="s">
        <v>84</v>
      </c>
      <c r="B929" s="13" t="s">
        <v>424</v>
      </c>
      <c r="C929" s="40" t="s">
        <v>625</v>
      </c>
      <c r="D929" s="52">
        <f>SUM(E929:G929)</f>
        <v>35393.800000000003</v>
      </c>
      <c r="E929" s="18">
        <v>0</v>
      </c>
      <c r="F929" s="18">
        <v>0</v>
      </c>
      <c r="G929" s="18">
        <v>35393.800000000003</v>
      </c>
      <c r="H929" s="52">
        <f t="shared" si="958"/>
        <v>35393.800000000003</v>
      </c>
      <c r="I929" s="18">
        <v>0</v>
      </c>
      <c r="J929" s="18">
        <v>0</v>
      </c>
      <c r="K929" s="18">
        <v>35393.800000000003</v>
      </c>
      <c r="L929" s="51">
        <f>M929+N929+O929</f>
        <v>37074.1</v>
      </c>
      <c r="M929" s="18">
        <v>0</v>
      </c>
      <c r="N929" s="18">
        <v>0</v>
      </c>
      <c r="O929" s="18">
        <v>37074.1</v>
      </c>
      <c r="P929" s="51">
        <f t="shared" si="955"/>
        <v>35393.800000000003</v>
      </c>
      <c r="Q929" s="18">
        <v>0</v>
      </c>
      <c r="R929" s="18">
        <v>0</v>
      </c>
      <c r="S929" s="18">
        <v>35393.800000000003</v>
      </c>
      <c r="T929" s="51">
        <f>U929+V929+W929</f>
        <v>37074.1</v>
      </c>
      <c r="U929" s="18">
        <v>0</v>
      </c>
      <c r="V929" s="18">
        <v>0</v>
      </c>
      <c r="W929" s="18">
        <v>37074.1</v>
      </c>
      <c r="X929" s="51">
        <f>Y929+Z929+AA929</f>
        <v>37074.1</v>
      </c>
      <c r="Y929" s="18">
        <v>0</v>
      </c>
      <c r="Z929" s="18">
        <v>0</v>
      </c>
      <c r="AA929" s="18">
        <v>37074.1</v>
      </c>
      <c r="AB929" s="13" t="s">
        <v>1021</v>
      </c>
      <c r="AC929" s="79"/>
      <c r="AD929" s="79"/>
    </row>
    <row r="930" spans="1:30" s="56" customFormat="1" x14ac:dyDescent="0.25">
      <c r="A930" s="43" t="s">
        <v>15</v>
      </c>
      <c r="B930" s="13" t="s">
        <v>425</v>
      </c>
      <c r="C930" s="40"/>
      <c r="D930" s="52">
        <f>SUM(E930:G930)</f>
        <v>27799.300000000003</v>
      </c>
      <c r="E930" s="18">
        <f>SUM(E931:E934)</f>
        <v>29.2</v>
      </c>
      <c r="F930" s="18">
        <f>SUM(F931:F934)</f>
        <v>1131.5</v>
      </c>
      <c r="G930" s="18">
        <f>SUM(G931:G934)</f>
        <v>26638.600000000002</v>
      </c>
      <c r="H930" s="52">
        <f>SUM(I930:K930)</f>
        <v>27178.5</v>
      </c>
      <c r="I930" s="18">
        <f>SUM(I931:I934)</f>
        <v>28</v>
      </c>
      <c r="J930" s="18">
        <f>SUM(J931:J934)</f>
        <v>636.30000000000007</v>
      </c>
      <c r="K930" s="18">
        <f>SUM(K931:K934)</f>
        <v>26514.2</v>
      </c>
      <c r="L930" s="51">
        <f>SUM(M930,N930,O930)</f>
        <v>45033.4</v>
      </c>
      <c r="M930" s="18">
        <f>SUM(M931:M934)</f>
        <v>29.3</v>
      </c>
      <c r="N930" s="18">
        <f>SUM(N931:N934)</f>
        <v>635</v>
      </c>
      <c r="O930" s="18">
        <f>SUM(O931,O932,O933,O934,O935)</f>
        <v>44369.1</v>
      </c>
      <c r="P930" s="51">
        <f t="shared" si="955"/>
        <v>27172.400000000001</v>
      </c>
      <c r="Q930" s="18">
        <f>SUM(Q931:Q934)</f>
        <v>22</v>
      </c>
      <c r="R930" s="18">
        <f>SUM(R931:R934)</f>
        <v>639</v>
      </c>
      <c r="S930" s="18">
        <f>SUM(S931:S934)</f>
        <v>26511.4</v>
      </c>
      <c r="T930" s="51">
        <f t="shared" ref="T930:T943" si="959">SUM(U930:W930)</f>
        <v>45029.3</v>
      </c>
      <c r="U930" s="18">
        <f>SUM(U931:U934)</f>
        <v>30</v>
      </c>
      <c r="V930" s="18">
        <f>SUM(V931:V934)</f>
        <v>631</v>
      </c>
      <c r="W930" s="18">
        <f>SUM(W931,W932,W933,W934,W935)</f>
        <v>44368.3</v>
      </c>
      <c r="X930" s="51">
        <f t="shared" ref="X930:X943" si="960">SUM(Y930:AA930)</f>
        <v>30881</v>
      </c>
      <c r="Y930" s="18">
        <f>SUM(Y931:Y934)</f>
        <v>0</v>
      </c>
      <c r="Z930" s="18">
        <f>SUM(Z931:Z934)</f>
        <v>0</v>
      </c>
      <c r="AA930" s="18">
        <f>SUM(AA931:AA934)</f>
        <v>30881</v>
      </c>
      <c r="AB930" s="13"/>
      <c r="AC930" s="79"/>
      <c r="AD930" s="79"/>
    </row>
    <row r="931" spans="1:30" s="56" customFormat="1" ht="126" x14ac:dyDescent="0.25">
      <c r="A931" s="43" t="s">
        <v>16</v>
      </c>
      <c r="B931" s="13" t="s">
        <v>426</v>
      </c>
      <c r="C931" s="40" t="s">
        <v>626</v>
      </c>
      <c r="D931" s="52">
        <f t="shared" si="953"/>
        <v>11948.2</v>
      </c>
      <c r="E931" s="18">
        <v>0</v>
      </c>
      <c r="F931" s="18">
        <v>0</v>
      </c>
      <c r="G931" s="18">
        <v>11948.2</v>
      </c>
      <c r="H931" s="52">
        <f t="shared" si="958"/>
        <v>11948.2</v>
      </c>
      <c r="I931" s="18">
        <v>0</v>
      </c>
      <c r="J931" s="18">
        <v>0</v>
      </c>
      <c r="K931" s="18">
        <v>11948.2</v>
      </c>
      <c r="L931" s="51">
        <f>SUM(M931:O931)</f>
        <v>12922</v>
      </c>
      <c r="M931" s="18">
        <v>0</v>
      </c>
      <c r="N931" s="18">
        <v>0</v>
      </c>
      <c r="O931" s="18">
        <v>12922</v>
      </c>
      <c r="P931" s="51">
        <f t="shared" si="955"/>
        <v>11948.2</v>
      </c>
      <c r="Q931" s="18">
        <v>0</v>
      </c>
      <c r="R931" s="18">
        <v>0</v>
      </c>
      <c r="S931" s="18">
        <v>11948.2</v>
      </c>
      <c r="T931" s="51">
        <f t="shared" si="959"/>
        <v>12922</v>
      </c>
      <c r="U931" s="18">
        <v>0</v>
      </c>
      <c r="V931" s="18">
        <v>0</v>
      </c>
      <c r="W931" s="18">
        <v>12922</v>
      </c>
      <c r="X931" s="51">
        <f t="shared" si="960"/>
        <v>0</v>
      </c>
      <c r="Y931" s="18">
        <v>0</v>
      </c>
      <c r="Z931" s="18">
        <v>0</v>
      </c>
      <c r="AA931" s="18">
        <v>0</v>
      </c>
      <c r="AB931" s="13" t="s">
        <v>1022</v>
      </c>
      <c r="AC931" s="79"/>
      <c r="AD931" s="79"/>
    </row>
    <row r="932" spans="1:30" s="56" customFormat="1" ht="94.5" x14ac:dyDescent="0.25">
      <c r="A932" s="43" t="s">
        <v>17</v>
      </c>
      <c r="B932" s="13" t="s">
        <v>427</v>
      </c>
      <c r="C932" s="40" t="s">
        <v>626</v>
      </c>
      <c r="D932" s="52">
        <f t="shared" si="953"/>
        <v>1369.8</v>
      </c>
      <c r="E932" s="18">
        <v>0</v>
      </c>
      <c r="F932" s="18">
        <v>1095.8</v>
      </c>
      <c r="G932" s="18">
        <v>274</v>
      </c>
      <c r="H932" s="52">
        <f t="shared" si="958"/>
        <v>749</v>
      </c>
      <c r="I932" s="18">
        <v>0</v>
      </c>
      <c r="J932" s="18">
        <v>599.20000000000005</v>
      </c>
      <c r="K932" s="18">
        <v>149.80000000000001</v>
      </c>
      <c r="L932" s="51">
        <f t="shared" ref="L932:L941" si="961">SUM(M932:O932)</f>
        <v>749</v>
      </c>
      <c r="M932" s="18">
        <v>0</v>
      </c>
      <c r="N932" s="18">
        <v>599.20000000000005</v>
      </c>
      <c r="O932" s="18">
        <v>149.80000000000001</v>
      </c>
      <c r="P932" s="51">
        <f t="shared" si="955"/>
        <v>742.9</v>
      </c>
      <c r="Q932" s="18">
        <v>0</v>
      </c>
      <c r="R932" s="18">
        <v>594.29999999999995</v>
      </c>
      <c r="S932" s="18">
        <v>148.6</v>
      </c>
      <c r="T932" s="51">
        <f t="shared" si="959"/>
        <v>742.9</v>
      </c>
      <c r="U932" s="18">
        <v>0</v>
      </c>
      <c r="V932" s="18">
        <v>594.29999999999995</v>
      </c>
      <c r="W932" s="18">
        <v>148.6</v>
      </c>
      <c r="X932" s="51">
        <f t="shared" si="960"/>
        <v>0</v>
      </c>
      <c r="Y932" s="18">
        <v>0</v>
      </c>
      <c r="Z932" s="18">
        <v>0</v>
      </c>
      <c r="AA932" s="18">
        <v>0</v>
      </c>
      <c r="AB932" s="13" t="s">
        <v>1023</v>
      </c>
      <c r="AC932" s="79"/>
      <c r="AD932" s="79"/>
    </row>
    <row r="933" spans="1:30" s="56" customFormat="1" ht="94.5" x14ac:dyDescent="0.25">
      <c r="A933" s="43" t="s">
        <v>152</v>
      </c>
      <c r="B933" s="13" t="s">
        <v>428</v>
      </c>
      <c r="C933" s="40" t="s">
        <v>626</v>
      </c>
      <c r="D933" s="52">
        <f t="shared" si="953"/>
        <v>88.600000000000009</v>
      </c>
      <c r="E933" s="18">
        <v>29.2</v>
      </c>
      <c r="F933" s="18">
        <v>35.700000000000003</v>
      </c>
      <c r="G933" s="18">
        <v>23.7</v>
      </c>
      <c r="H933" s="52">
        <f t="shared" si="958"/>
        <v>88.6</v>
      </c>
      <c r="I933" s="18">
        <v>28</v>
      </c>
      <c r="J933" s="18">
        <v>37.1</v>
      </c>
      <c r="K933" s="18">
        <v>23.5</v>
      </c>
      <c r="L933" s="51">
        <f t="shared" si="961"/>
        <v>81.399999999999991</v>
      </c>
      <c r="M933" s="18">
        <v>29.3</v>
      </c>
      <c r="N933" s="18">
        <v>35.799999999999997</v>
      </c>
      <c r="O933" s="18">
        <v>16.3</v>
      </c>
      <c r="P933" s="51">
        <f t="shared" si="955"/>
        <v>88.6</v>
      </c>
      <c r="Q933" s="18">
        <v>22</v>
      </c>
      <c r="R933" s="18">
        <v>44.7</v>
      </c>
      <c r="S933" s="18">
        <v>21.9</v>
      </c>
      <c r="T933" s="51">
        <f t="shared" si="959"/>
        <v>83.4</v>
      </c>
      <c r="U933" s="18">
        <v>30</v>
      </c>
      <c r="V933" s="18">
        <v>36.700000000000003</v>
      </c>
      <c r="W933" s="18">
        <v>16.7</v>
      </c>
      <c r="X933" s="51">
        <f t="shared" si="960"/>
        <v>0</v>
      </c>
      <c r="Y933" s="18">
        <v>0</v>
      </c>
      <c r="Z933" s="18">
        <v>0</v>
      </c>
      <c r="AA933" s="18">
        <v>0</v>
      </c>
      <c r="AB933" s="13" t="s">
        <v>1024</v>
      </c>
      <c r="AC933" s="79"/>
      <c r="AD933" s="79"/>
    </row>
    <row r="934" spans="1:30" s="56" customFormat="1" ht="110.25" x14ac:dyDescent="0.25">
      <c r="A934" s="43" t="s">
        <v>372</v>
      </c>
      <c r="B934" s="13" t="s">
        <v>453</v>
      </c>
      <c r="C934" s="40" t="s">
        <v>626</v>
      </c>
      <c r="D934" s="52">
        <f t="shared" si="953"/>
        <v>14392.7</v>
      </c>
      <c r="E934" s="18">
        <v>0</v>
      </c>
      <c r="F934" s="18">
        <v>0</v>
      </c>
      <c r="G934" s="18">
        <v>14392.7</v>
      </c>
      <c r="H934" s="52">
        <f t="shared" si="958"/>
        <v>14392.7</v>
      </c>
      <c r="I934" s="18">
        <v>0</v>
      </c>
      <c r="J934" s="18">
        <v>0</v>
      </c>
      <c r="K934" s="18">
        <v>14392.7</v>
      </c>
      <c r="L934" s="51">
        <f t="shared" si="961"/>
        <v>30881</v>
      </c>
      <c r="M934" s="18">
        <v>0</v>
      </c>
      <c r="N934" s="18">
        <v>0</v>
      </c>
      <c r="O934" s="18">
        <v>30881</v>
      </c>
      <c r="P934" s="51">
        <f t="shared" si="955"/>
        <v>14392.7</v>
      </c>
      <c r="Q934" s="18">
        <v>0</v>
      </c>
      <c r="R934" s="18">
        <v>0</v>
      </c>
      <c r="S934" s="18">
        <v>14392.7</v>
      </c>
      <c r="T934" s="51">
        <f t="shared" si="959"/>
        <v>30881</v>
      </c>
      <c r="U934" s="18">
        <v>0</v>
      </c>
      <c r="V934" s="18">
        <v>0</v>
      </c>
      <c r="W934" s="18">
        <v>30881</v>
      </c>
      <c r="X934" s="51">
        <f t="shared" si="960"/>
        <v>30881</v>
      </c>
      <c r="Y934" s="18">
        <v>0</v>
      </c>
      <c r="Z934" s="18">
        <v>0</v>
      </c>
      <c r="AA934" s="18">
        <v>30881</v>
      </c>
      <c r="AB934" s="13" t="s">
        <v>1025</v>
      </c>
      <c r="AC934" s="79"/>
      <c r="AD934" s="79"/>
    </row>
    <row r="935" spans="1:30" s="56" customFormat="1" ht="126" x14ac:dyDescent="0.25">
      <c r="A935" s="43" t="s">
        <v>1026</v>
      </c>
      <c r="B935" s="13" t="s">
        <v>1027</v>
      </c>
      <c r="C935" s="40" t="s">
        <v>626</v>
      </c>
      <c r="D935" s="52">
        <f t="shared" si="953"/>
        <v>0</v>
      </c>
      <c r="E935" s="18">
        <v>0</v>
      </c>
      <c r="F935" s="18">
        <v>0</v>
      </c>
      <c r="G935" s="18">
        <v>0</v>
      </c>
      <c r="H935" s="52">
        <f t="shared" si="958"/>
        <v>0</v>
      </c>
      <c r="I935" s="18">
        <v>0</v>
      </c>
      <c r="J935" s="18">
        <v>0</v>
      </c>
      <c r="K935" s="18">
        <v>0</v>
      </c>
      <c r="L935" s="51">
        <f t="shared" si="961"/>
        <v>400</v>
      </c>
      <c r="M935" s="18">
        <v>0</v>
      </c>
      <c r="N935" s="18">
        <v>0</v>
      </c>
      <c r="O935" s="18">
        <v>400</v>
      </c>
      <c r="P935" s="51">
        <f t="shared" si="955"/>
        <v>0</v>
      </c>
      <c r="Q935" s="18">
        <v>0</v>
      </c>
      <c r="R935" s="18">
        <v>0</v>
      </c>
      <c r="S935" s="18">
        <v>0</v>
      </c>
      <c r="T935" s="51">
        <f t="shared" si="959"/>
        <v>400</v>
      </c>
      <c r="U935" s="18">
        <v>0</v>
      </c>
      <c r="V935" s="18">
        <v>0</v>
      </c>
      <c r="W935" s="18">
        <v>400</v>
      </c>
      <c r="X935" s="51">
        <f t="shared" si="960"/>
        <v>0</v>
      </c>
      <c r="Y935" s="18">
        <v>0</v>
      </c>
      <c r="Z935" s="18">
        <v>0</v>
      </c>
      <c r="AA935" s="18">
        <v>0</v>
      </c>
      <c r="AB935" s="13" t="s">
        <v>1028</v>
      </c>
      <c r="AC935" s="79"/>
      <c r="AD935" s="79"/>
    </row>
    <row r="936" spans="1:30" s="65" customFormat="1" ht="31.5" x14ac:dyDescent="0.25">
      <c r="A936" s="41" t="s">
        <v>104</v>
      </c>
      <c r="B936" s="95" t="s">
        <v>752</v>
      </c>
      <c r="C936" s="57"/>
      <c r="D936" s="15">
        <f>SUM(E936:G936)</f>
        <v>142291</v>
      </c>
      <c r="E936" s="15">
        <f>E937+E942+E945+E949</f>
        <v>0</v>
      </c>
      <c r="F936" s="15">
        <f>F937+F942+F945+F949</f>
        <v>2138.3000000000002</v>
      </c>
      <c r="G936" s="15">
        <f>SUM(G937,G942,G945,H949)</f>
        <v>140152.70000000001</v>
      </c>
      <c r="H936" s="15">
        <f t="shared" si="958"/>
        <v>143319.29999999999</v>
      </c>
      <c r="I936" s="15">
        <f>I937+I942+I945+I949</f>
        <v>0</v>
      </c>
      <c r="J936" s="15">
        <f>J937+J942+J945+J949</f>
        <v>3114.3</v>
      </c>
      <c r="K936" s="15">
        <f>K937+K942+K945+K949</f>
        <v>140205</v>
      </c>
      <c r="L936" s="15">
        <f t="shared" si="961"/>
        <v>210882.5</v>
      </c>
      <c r="M936" s="15">
        <f>M937+M942+M945+M949</f>
        <v>0</v>
      </c>
      <c r="N936" s="15">
        <f>N937+N942+N945+N949</f>
        <v>3114.3</v>
      </c>
      <c r="O936" s="15">
        <f>O937+O942+O945+O949</f>
        <v>207768.2</v>
      </c>
      <c r="P936" s="15">
        <f t="shared" si="955"/>
        <v>143168.29999999999</v>
      </c>
      <c r="Q936" s="15">
        <f>Q937+Q942+Q945+Q949</f>
        <v>0</v>
      </c>
      <c r="R936" s="15">
        <f>R937+R942+R945+R949</f>
        <v>3114.3</v>
      </c>
      <c r="S936" s="15">
        <f>S937+S942+S945+S949</f>
        <v>140054</v>
      </c>
      <c r="T936" s="15">
        <f t="shared" si="959"/>
        <v>211368</v>
      </c>
      <c r="U936" s="15">
        <f>U937+U942+U945+U949</f>
        <v>0</v>
      </c>
      <c r="V936" s="15">
        <f>V937+V942+V945+V949</f>
        <v>3114.3</v>
      </c>
      <c r="W936" s="15">
        <f>W937+W942+W945+W949</f>
        <v>208253.7</v>
      </c>
      <c r="X936" s="15">
        <f t="shared" si="960"/>
        <v>211582.5</v>
      </c>
      <c r="Y936" s="15">
        <f>Y937+Y942+Y945+Y949</f>
        <v>0</v>
      </c>
      <c r="Z936" s="15">
        <f>Z937+Z942+Z945+Z949</f>
        <v>3114.3</v>
      </c>
      <c r="AA936" s="15">
        <f>AA937+AA942+AA945+AA949</f>
        <v>208468.2</v>
      </c>
      <c r="AB936" s="96"/>
      <c r="AC936" s="82"/>
      <c r="AD936" s="82"/>
    </row>
    <row r="937" spans="1:30" s="56" customFormat="1" ht="31.5" x14ac:dyDescent="0.25">
      <c r="A937" s="43">
        <v>2</v>
      </c>
      <c r="B937" s="13" t="s">
        <v>432</v>
      </c>
      <c r="C937" s="40"/>
      <c r="D937" s="52">
        <f>SUM(E937:G937)</f>
        <v>3971.2000000000003</v>
      </c>
      <c r="E937" s="18">
        <f>SUM(E938:E941)</f>
        <v>0</v>
      </c>
      <c r="F937" s="18">
        <f>SUM(F938:F941)</f>
        <v>1791.4</v>
      </c>
      <c r="G937" s="18">
        <f>SUM(G938:G941)</f>
        <v>2179.8000000000002</v>
      </c>
      <c r="H937" s="52">
        <f>SUM(I937:K937)</f>
        <v>4634.3999999999996</v>
      </c>
      <c r="I937" s="18">
        <f>SUM(I938:I941)</f>
        <v>0</v>
      </c>
      <c r="J937" s="18">
        <f>SUM(J938:J941)</f>
        <v>2420.5</v>
      </c>
      <c r="K937" s="18">
        <f>SUM(K938:K941)</f>
        <v>2213.9</v>
      </c>
      <c r="L937" s="51">
        <f>SUM(M937:O937)</f>
        <v>6147.9</v>
      </c>
      <c r="M937" s="18">
        <f>SUM(M938:M941)</f>
        <v>0</v>
      </c>
      <c r="N937" s="18">
        <f>SUM(N938:N941)</f>
        <v>2420.5</v>
      </c>
      <c r="O937" s="18">
        <f>SUM(O938:O941)</f>
        <v>3727.4</v>
      </c>
      <c r="P937" s="51">
        <f t="shared" si="955"/>
        <v>5483.4</v>
      </c>
      <c r="Q937" s="18">
        <f>SUM(Q938:Q941)</f>
        <v>0</v>
      </c>
      <c r="R937" s="18">
        <f>SUM(R938:R941)</f>
        <v>2420.5</v>
      </c>
      <c r="S937" s="18">
        <f>SUM(S938:S941)</f>
        <v>3062.9</v>
      </c>
      <c r="T937" s="51">
        <f t="shared" si="959"/>
        <v>6633.4</v>
      </c>
      <c r="U937" s="18">
        <f>SUM(U938:U941)</f>
        <v>0</v>
      </c>
      <c r="V937" s="18">
        <f>SUM(V938:V941)</f>
        <v>2420.5</v>
      </c>
      <c r="W937" s="18">
        <f>SUM(W938:W941)</f>
        <v>4212.8999999999996</v>
      </c>
      <c r="X937" s="51">
        <f t="shared" si="960"/>
        <v>6847.9</v>
      </c>
      <c r="Y937" s="18">
        <f>SUM(Y938:Y941)</f>
        <v>0</v>
      </c>
      <c r="Z937" s="18">
        <f>SUM(Z938:Z941)</f>
        <v>2420.5</v>
      </c>
      <c r="AA937" s="18">
        <f>SUM(AA938:AA941)</f>
        <v>4427.3999999999996</v>
      </c>
      <c r="AB937" s="13"/>
      <c r="AC937" s="79"/>
      <c r="AD937" s="79"/>
    </row>
    <row r="938" spans="1:30" s="56" customFormat="1" ht="78.75" x14ac:dyDescent="0.25">
      <c r="A938" s="43" t="s">
        <v>40</v>
      </c>
      <c r="B938" s="13" t="s">
        <v>1029</v>
      </c>
      <c r="C938" s="40" t="s">
        <v>619</v>
      </c>
      <c r="D938" s="52">
        <f>SUM(E938:G938)</f>
        <v>1235.5</v>
      </c>
      <c r="E938" s="18">
        <v>0</v>
      </c>
      <c r="F938" s="18">
        <v>0</v>
      </c>
      <c r="G938" s="18">
        <v>1235.5</v>
      </c>
      <c r="H938" s="52">
        <f t="shared" si="958"/>
        <v>1236.5</v>
      </c>
      <c r="I938" s="18">
        <v>0</v>
      </c>
      <c r="J938" s="18">
        <v>0</v>
      </c>
      <c r="K938" s="18">
        <v>1236.5</v>
      </c>
      <c r="L938" s="51">
        <f>SUM(M938:O938)</f>
        <v>1600</v>
      </c>
      <c r="M938" s="18">
        <v>0</v>
      </c>
      <c r="N938" s="18">
        <v>0</v>
      </c>
      <c r="O938" s="18">
        <v>1600</v>
      </c>
      <c r="P938" s="51">
        <f t="shared" si="955"/>
        <v>2085.5</v>
      </c>
      <c r="Q938" s="18">
        <v>0</v>
      </c>
      <c r="R938" s="18">
        <v>0</v>
      </c>
      <c r="S938" s="18">
        <v>2085.5</v>
      </c>
      <c r="T938" s="51">
        <f t="shared" si="959"/>
        <v>2085.5</v>
      </c>
      <c r="U938" s="18">
        <v>0</v>
      </c>
      <c r="V938" s="18">
        <v>0</v>
      </c>
      <c r="W938" s="18">
        <v>2085.5</v>
      </c>
      <c r="X938" s="51">
        <f t="shared" si="960"/>
        <v>2300</v>
      </c>
      <c r="Y938" s="18">
        <v>0</v>
      </c>
      <c r="Z938" s="18">
        <v>0</v>
      </c>
      <c r="AA938" s="18">
        <v>2300</v>
      </c>
      <c r="AB938" s="13" t="s">
        <v>1030</v>
      </c>
      <c r="AC938" s="79"/>
      <c r="AD938" s="79"/>
    </row>
    <row r="939" spans="1:30" s="56" customFormat="1" ht="126" x14ac:dyDescent="0.25">
      <c r="A939" s="43" t="s">
        <v>41</v>
      </c>
      <c r="B939" s="13" t="s">
        <v>1031</v>
      </c>
      <c r="C939" s="40" t="s">
        <v>627</v>
      </c>
      <c r="D939" s="52">
        <f>SUM(E939:G939)</f>
        <v>850</v>
      </c>
      <c r="E939" s="18">
        <v>0</v>
      </c>
      <c r="F939" s="18">
        <v>0</v>
      </c>
      <c r="G939" s="18">
        <v>850</v>
      </c>
      <c r="H939" s="52">
        <f t="shared" si="958"/>
        <v>850</v>
      </c>
      <c r="I939" s="18">
        <v>0</v>
      </c>
      <c r="J939" s="18">
        <v>0</v>
      </c>
      <c r="K939" s="18">
        <v>850</v>
      </c>
      <c r="L939" s="51">
        <f t="shared" si="961"/>
        <v>2000</v>
      </c>
      <c r="M939" s="18">
        <v>0</v>
      </c>
      <c r="N939" s="18">
        <v>0</v>
      </c>
      <c r="O939" s="18">
        <v>2000</v>
      </c>
      <c r="P939" s="51">
        <f t="shared" si="955"/>
        <v>850</v>
      </c>
      <c r="Q939" s="18">
        <v>0</v>
      </c>
      <c r="R939" s="18">
        <v>0</v>
      </c>
      <c r="S939" s="18">
        <v>850</v>
      </c>
      <c r="T939" s="51">
        <f t="shared" si="959"/>
        <v>2000</v>
      </c>
      <c r="U939" s="18">
        <v>0</v>
      </c>
      <c r="V939" s="18">
        <v>0</v>
      </c>
      <c r="W939" s="18">
        <v>2000</v>
      </c>
      <c r="X939" s="51">
        <f t="shared" si="960"/>
        <v>2000</v>
      </c>
      <c r="Y939" s="18">
        <v>0</v>
      </c>
      <c r="Z939" s="18">
        <v>0</v>
      </c>
      <c r="AA939" s="18">
        <v>2000</v>
      </c>
      <c r="AB939" s="13" t="s">
        <v>1032</v>
      </c>
      <c r="AC939" s="79"/>
      <c r="AD939" s="79"/>
    </row>
    <row r="940" spans="1:30" s="56" customFormat="1" ht="94.5" x14ac:dyDescent="0.25">
      <c r="A940" s="43" t="s">
        <v>43</v>
      </c>
      <c r="B940" s="13" t="s">
        <v>1033</v>
      </c>
      <c r="C940" s="40" t="s">
        <v>639</v>
      </c>
      <c r="D940" s="52">
        <f t="shared" ref="D940:D972" si="962">SUM(E940:G940)</f>
        <v>0</v>
      </c>
      <c r="E940" s="18">
        <v>0</v>
      </c>
      <c r="F940" s="18">
        <v>0</v>
      </c>
      <c r="G940" s="18">
        <v>0</v>
      </c>
      <c r="H940" s="52">
        <f t="shared" si="958"/>
        <v>0</v>
      </c>
      <c r="I940" s="18">
        <v>0</v>
      </c>
      <c r="J940" s="18">
        <v>0</v>
      </c>
      <c r="K940" s="18">
        <v>0</v>
      </c>
      <c r="L940" s="51">
        <f t="shared" si="961"/>
        <v>0</v>
      </c>
      <c r="M940" s="18">
        <v>0</v>
      </c>
      <c r="N940" s="18">
        <v>0</v>
      </c>
      <c r="O940" s="18">
        <v>0</v>
      </c>
      <c r="P940" s="51">
        <f t="shared" si="955"/>
        <v>0</v>
      </c>
      <c r="Q940" s="18">
        <v>0</v>
      </c>
      <c r="R940" s="18">
        <v>0</v>
      </c>
      <c r="S940" s="18">
        <v>0</v>
      </c>
      <c r="T940" s="51">
        <f t="shared" si="959"/>
        <v>0</v>
      </c>
      <c r="U940" s="18">
        <v>0</v>
      </c>
      <c r="V940" s="18">
        <v>0</v>
      </c>
      <c r="W940" s="18">
        <v>0</v>
      </c>
      <c r="X940" s="51">
        <f t="shared" si="960"/>
        <v>0</v>
      </c>
      <c r="Y940" s="18">
        <v>0</v>
      </c>
      <c r="Z940" s="18">
        <v>0</v>
      </c>
      <c r="AA940" s="18">
        <v>0</v>
      </c>
      <c r="AB940" s="13"/>
      <c r="AC940" s="79"/>
      <c r="AD940" s="79"/>
    </row>
    <row r="941" spans="1:30" s="56" customFormat="1" ht="47.25" x14ac:dyDescent="0.25">
      <c r="A941" s="43" t="s">
        <v>44</v>
      </c>
      <c r="B941" s="13" t="s">
        <v>982</v>
      </c>
      <c r="C941" s="40"/>
      <c r="D941" s="52">
        <f>SUM(E941:G941)</f>
        <v>1885.7</v>
      </c>
      <c r="E941" s="18">
        <v>0</v>
      </c>
      <c r="F941" s="18">
        <v>1791.4</v>
      </c>
      <c r="G941" s="18">
        <v>94.3</v>
      </c>
      <c r="H941" s="52">
        <f t="shared" si="958"/>
        <v>2547.9</v>
      </c>
      <c r="I941" s="18">
        <v>0</v>
      </c>
      <c r="J941" s="18">
        <v>2420.5</v>
      </c>
      <c r="K941" s="18">
        <v>127.4</v>
      </c>
      <c r="L941" s="51">
        <f t="shared" si="961"/>
        <v>2547.9</v>
      </c>
      <c r="M941" s="18">
        <v>0</v>
      </c>
      <c r="N941" s="18">
        <v>2420.5</v>
      </c>
      <c r="O941" s="18">
        <v>127.4</v>
      </c>
      <c r="P941" s="51">
        <f t="shared" si="955"/>
        <v>2547.9</v>
      </c>
      <c r="Q941" s="18">
        <v>0</v>
      </c>
      <c r="R941" s="18">
        <v>2420.5</v>
      </c>
      <c r="S941" s="18">
        <v>127.4</v>
      </c>
      <c r="T941" s="51">
        <f t="shared" si="959"/>
        <v>2547.9</v>
      </c>
      <c r="U941" s="18">
        <v>0</v>
      </c>
      <c r="V941" s="18">
        <v>2420.5</v>
      </c>
      <c r="W941" s="18">
        <v>127.4</v>
      </c>
      <c r="X941" s="51">
        <f t="shared" si="960"/>
        <v>2547.9</v>
      </c>
      <c r="Y941" s="18">
        <v>0</v>
      </c>
      <c r="Z941" s="18">
        <v>2420.5</v>
      </c>
      <c r="AA941" s="18">
        <v>127.4</v>
      </c>
      <c r="AB941" s="13" t="s">
        <v>1034</v>
      </c>
      <c r="AC941" s="79"/>
      <c r="AD941" s="79"/>
    </row>
    <row r="942" spans="1:30" s="56" customFormat="1" ht="47.25" x14ac:dyDescent="0.25">
      <c r="A942" s="43">
        <v>3</v>
      </c>
      <c r="B942" s="13" t="s">
        <v>435</v>
      </c>
      <c r="C942" s="40"/>
      <c r="D942" s="52">
        <f>SUM(E942:G942)</f>
        <v>1365.1999999999998</v>
      </c>
      <c r="E942" s="18">
        <f>SUM(E943:E944)</f>
        <v>0</v>
      </c>
      <c r="F942" s="18">
        <f>SUM(F943:F944)</f>
        <v>346.9</v>
      </c>
      <c r="G942" s="18">
        <f>SUM(G943:G944)</f>
        <v>1018.3</v>
      </c>
      <c r="H942" s="52">
        <f>SUM(I942:K942)</f>
        <v>1730.3</v>
      </c>
      <c r="I942" s="18">
        <f>SUM(I943:I944)</f>
        <v>0</v>
      </c>
      <c r="J942" s="18">
        <f>SUM(J943:J944)</f>
        <v>693.8</v>
      </c>
      <c r="K942" s="18">
        <f>SUM(K943:K944)</f>
        <v>1036.5</v>
      </c>
      <c r="L942" s="51">
        <f>SUM(M942:O942)</f>
        <v>1730.3</v>
      </c>
      <c r="M942" s="18">
        <f>SUM(M943:M944)</f>
        <v>0</v>
      </c>
      <c r="N942" s="18">
        <f>SUM(N943:N944)</f>
        <v>693.8</v>
      </c>
      <c r="O942" s="18">
        <f>SUM(O943:O944)</f>
        <v>1036.5</v>
      </c>
      <c r="P942" s="51">
        <f t="shared" si="955"/>
        <v>730.3</v>
      </c>
      <c r="Q942" s="18">
        <f>SUM(Q943:Q944)</f>
        <v>0</v>
      </c>
      <c r="R942" s="18">
        <f>SUM(R943:R944)</f>
        <v>693.8</v>
      </c>
      <c r="S942" s="18">
        <f>SUM(S943:S944)</f>
        <v>36.5</v>
      </c>
      <c r="T942" s="51">
        <f t="shared" si="959"/>
        <v>1730.3</v>
      </c>
      <c r="U942" s="18">
        <f>SUM(U943:U944)</f>
        <v>0</v>
      </c>
      <c r="V942" s="18">
        <f>SUM(V943:V944)</f>
        <v>693.8</v>
      </c>
      <c r="W942" s="18">
        <f>SUM(W943:W944)</f>
        <v>1036.5</v>
      </c>
      <c r="X942" s="51">
        <f t="shared" si="960"/>
        <v>1730.3</v>
      </c>
      <c r="Y942" s="18">
        <f>SUM(Y943:Y944)</f>
        <v>0</v>
      </c>
      <c r="Z942" s="18">
        <f>SUM(Z943:Z944)</f>
        <v>693.8</v>
      </c>
      <c r="AA942" s="18">
        <f>SUM(AA943:AA944)</f>
        <v>1036.5</v>
      </c>
      <c r="AB942" s="13"/>
      <c r="AC942" s="79"/>
      <c r="AD942" s="79"/>
    </row>
    <row r="943" spans="1:30" s="56" customFormat="1" ht="47.25" x14ac:dyDescent="0.25">
      <c r="A943" s="43" t="s">
        <v>84</v>
      </c>
      <c r="B943" s="13" t="s">
        <v>981</v>
      </c>
      <c r="C943" s="40" t="s">
        <v>638</v>
      </c>
      <c r="D943" s="52">
        <f>SUM(E943:G943)</f>
        <v>365.2</v>
      </c>
      <c r="E943" s="18">
        <v>0</v>
      </c>
      <c r="F943" s="18">
        <v>346.9</v>
      </c>
      <c r="G943" s="18">
        <v>18.3</v>
      </c>
      <c r="H943" s="52">
        <f>SUM(I943:K943)</f>
        <v>730.3</v>
      </c>
      <c r="I943" s="18">
        <v>0</v>
      </c>
      <c r="J943" s="18">
        <v>693.8</v>
      </c>
      <c r="K943" s="18">
        <v>36.5</v>
      </c>
      <c r="L943" s="51">
        <f>SUM(M943:O943)</f>
        <v>730.3</v>
      </c>
      <c r="M943" s="18">
        <v>0</v>
      </c>
      <c r="N943" s="18">
        <v>693.8</v>
      </c>
      <c r="O943" s="18">
        <v>36.5</v>
      </c>
      <c r="P943" s="51">
        <f t="shared" si="955"/>
        <v>730.3</v>
      </c>
      <c r="Q943" s="18">
        <v>0</v>
      </c>
      <c r="R943" s="18">
        <v>693.8</v>
      </c>
      <c r="S943" s="18">
        <v>36.5</v>
      </c>
      <c r="T943" s="51">
        <f t="shared" si="959"/>
        <v>730.3</v>
      </c>
      <c r="U943" s="18">
        <v>0</v>
      </c>
      <c r="V943" s="18">
        <v>693.8</v>
      </c>
      <c r="W943" s="18">
        <v>36.5</v>
      </c>
      <c r="X943" s="51">
        <f t="shared" si="960"/>
        <v>730.3</v>
      </c>
      <c r="Y943" s="18">
        <v>0</v>
      </c>
      <c r="Z943" s="18">
        <v>693.8</v>
      </c>
      <c r="AA943" s="18">
        <v>36.5</v>
      </c>
      <c r="AB943" s="13" t="s">
        <v>1035</v>
      </c>
      <c r="AC943" s="79"/>
      <c r="AD943" s="79"/>
    </row>
    <row r="944" spans="1:30" s="56" customFormat="1" ht="63" x14ac:dyDescent="0.25">
      <c r="A944" s="43" t="s">
        <v>906</v>
      </c>
      <c r="B944" s="13" t="s">
        <v>963</v>
      </c>
      <c r="C944" s="40" t="s">
        <v>638</v>
      </c>
      <c r="D944" s="52">
        <f t="shared" si="962"/>
        <v>1000</v>
      </c>
      <c r="E944" s="18">
        <v>0</v>
      </c>
      <c r="F944" s="18">
        <v>0</v>
      </c>
      <c r="G944" s="18">
        <v>1000</v>
      </c>
      <c r="H944" s="52">
        <v>1000</v>
      </c>
      <c r="I944" s="18">
        <v>0</v>
      </c>
      <c r="J944" s="18">
        <v>0</v>
      </c>
      <c r="K944" s="18">
        <v>1000</v>
      </c>
      <c r="L944" s="51">
        <v>1000</v>
      </c>
      <c r="M944" s="18">
        <v>0</v>
      </c>
      <c r="N944" s="18">
        <v>0</v>
      </c>
      <c r="O944" s="18">
        <v>1000</v>
      </c>
      <c r="P944" s="51">
        <v>0</v>
      </c>
      <c r="Q944" s="18">
        <v>0</v>
      </c>
      <c r="R944" s="18">
        <v>0</v>
      </c>
      <c r="S944" s="18">
        <v>0</v>
      </c>
      <c r="T944" s="51">
        <f>SUM(U944,V944,W944)</f>
        <v>1000</v>
      </c>
      <c r="U944" s="18">
        <v>0</v>
      </c>
      <c r="V944" s="18">
        <v>0</v>
      </c>
      <c r="W944" s="18">
        <v>1000</v>
      </c>
      <c r="X944" s="51">
        <f>SUM(Y944,Z944,AA944)</f>
        <v>1000</v>
      </c>
      <c r="Y944" s="18">
        <v>0</v>
      </c>
      <c r="Z944" s="18">
        <v>0</v>
      </c>
      <c r="AA944" s="18">
        <v>1000</v>
      </c>
      <c r="AB944" s="13" t="s">
        <v>1036</v>
      </c>
      <c r="AC944" s="79"/>
      <c r="AD944" s="79"/>
    </row>
    <row r="945" spans="1:30" s="56" customFormat="1" ht="47.25" x14ac:dyDescent="0.25">
      <c r="A945" s="43" t="s">
        <v>15</v>
      </c>
      <c r="B945" s="13" t="s">
        <v>436</v>
      </c>
      <c r="C945" s="40"/>
      <c r="D945" s="52">
        <f t="shared" si="962"/>
        <v>136494.6</v>
      </c>
      <c r="E945" s="18">
        <f>SUM(E946:E948)</f>
        <v>0</v>
      </c>
      <c r="F945" s="18">
        <f>SUM(F946:F948)</f>
        <v>0</v>
      </c>
      <c r="G945" s="18">
        <f>SUM(G946:G948)</f>
        <v>136494.6</v>
      </c>
      <c r="H945" s="52">
        <f>SUM(I945:K945)</f>
        <v>136494.6</v>
      </c>
      <c r="I945" s="18">
        <f>SUM(I946:I948)</f>
        <v>0</v>
      </c>
      <c r="J945" s="18">
        <f>SUM(J946:J948)</f>
        <v>0</v>
      </c>
      <c r="K945" s="18">
        <f>SUM(K946:K948)</f>
        <v>136494.6</v>
      </c>
      <c r="L945" s="51">
        <f>SUM(M945:O945)</f>
        <v>202544.30000000002</v>
      </c>
      <c r="M945" s="18">
        <f>SUM(M946:M948)</f>
        <v>0</v>
      </c>
      <c r="N945" s="18">
        <f>SUM(N946:N948)</f>
        <v>0</v>
      </c>
      <c r="O945" s="18">
        <f>SUM(O946:O948)</f>
        <v>202544.30000000002</v>
      </c>
      <c r="P945" s="51">
        <f>SUM(Q945:S945)</f>
        <v>136494.6</v>
      </c>
      <c r="Q945" s="18">
        <f>SUM(Q946:Q948)</f>
        <v>0</v>
      </c>
      <c r="R945" s="18">
        <f>SUM(R946:R948)</f>
        <v>0</v>
      </c>
      <c r="S945" s="18">
        <f>SUM(S946:S948)</f>
        <v>136494.6</v>
      </c>
      <c r="T945" s="51">
        <f t="shared" ref="T945:T952" si="963">SUM(U945:W945)</f>
        <v>202544.30000000002</v>
      </c>
      <c r="U945" s="18">
        <f>SUM(U946:U948)</f>
        <v>0</v>
      </c>
      <c r="V945" s="18">
        <f>SUM(V946:V948)</f>
        <v>0</v>
      </c>
      <c r="W945" s="18">
        <f>SUM(W946:W948)</f>
        <v>202544.30000000002</v>
      </c>
      <c r="X945" s="51">
        <f>SUM(Y945:AA945)</f>
        <v>202544.30000000002</v>
      </c>
      <c r="Y945" s="18">
        <f>SUM(Y946:Y948)</f>
        <v>0</v>
      </c>
      <c r="Z945" s="18">
        <f>SUM(Z946:Z948)</f>
        <v>0</v>
      </c>
      <c r="AA945" s="18">
        <f>SUM(AA946:AA948)</f>
        <v>202544.30000000002</v>
      </c>
      <c r="AB945" s="13"/>
      <c r="AC945" s="79"/>
      <c r="AD945" s="79"/>
    </row>
    <row r="946" spans="1:30" s="56" customFormat="1" ht="204.75" x14ac:dyDescent="0.25">
      <c r="A946" s="43" t="s">
        <v>16</v>
      </c>
      <c r="B946" s="13" t="s">
        <v>437</v>
      </c>
      <c r="C946" s="40" t="s">
        <v>638</v>
      </c>
      <c r="D946" s="52">
        <f t="shared" si="962"/>
        <v>124237.5</v>
      </c>
      <c r="E946" s="18">
        <v>0</v>
      </c>
      <c r="F946" s="18">
        <v>0</v>
      </c>
      <c r="G946" s="18">
        <v>124237.5</v>
      </c>
      <c r="H946" s="52">
        <f t="shared" ref="H946:H952" si="964">SUM(I946:K946)</f>
        <v>124237.5</v>
      </c>
      <c r="I946" s="18">
        <v>0</v>
      </c>
      <c r="J946" s="18">
        <v>0</v>
      </c>
      <c r="K946" s="18">
        <v>124237.5</v>
      </c>
      <c r="L946" s="51">
        <f t="shared" ref="L946:L952" si="965">SUM(M946:O946)</f>
        <v>190287.2</v>
      </c>
      <c r="M946" s="18">
        <v>0</v>
      </c>
      <c r="N946" s="18">
        <v>0</v>
      </c>
      <c r="O946" s="18">
        <v>190287.2</v>
      </c>
      <c r="P946" s="51">
        <f>SUM(Q946,R946,S946)</f>
        <v>124237.5</v>
      </c>
      <c r="Q946" s="18">
        <v>0</v>
      </c>
      <c r="R946" s="18">
        <v>0</v>
      </c>
      <c r="S946" s="18">
        <v>124237.5</v>
      </c>
      <c r="T946" s="51">
        <f>SUM(U946,V946,W946)</f>
        <v>190287.2</v>
      </c>
      <c r="U946" s="18">
        <v>0</v>
      </c>
      <c r="V946" s="18">
        <v>0</v>
      </c>
      <c r="W946" s="18">
        <v>190287.2</v>
      </c>
      <c r="X946" s="51">
        <f t="shared" ref="X946:X952" si="966">SUM(Y946:AA946)</f>
        <v>190287.2</v>
      </c>
      <c r="Y946" s="18">
        <v>0</v>
      </c>
      <c r="Z946" s="18"/>
      <c r="AA946" s="18">
        <v>190287.2</v>
      </c>
      <c r="AB946" s="13" t="s">
        <v>1037</v>
      </c>
      <c r="AC946" s="79"/>
      <c r="AD946" s="79"/>
    </row>
    <row r="947" spans="1:30" s="56" customFormat="1" ht="47.25" x14ac:dyDescent="0.25">
      <c r="A947" s="43" t="s">
        <v>17</v>
      </c>
      <c r="B947" s="13" t="s">
        <v>438</v>
      </c>
      <c r="C947" s="40" t="s">
        <v>640</v>
      </c>
      <c r="D947" s="52">
        <f t="shared" si="962"/>
        <v>0</v>
      </c>
      <c r="E947" s="18">
        <v>0</v>
      </c>
      <c r="F947" s="18">
        <v>0</v>
      </c>
      <c r="G947" s="18">
        <v>0</v>
      </c>
      <c r="H947" s="52">
        <f t="shared" si="964"/>
        <v>0</v>
      </c>
      <c r="I947" s="18">
        <v>0</v>
      </c>
      <c r="J947" s="18">
        <v>0</v>
      </c>
      <c r="K947" s="18">
        <v>0</v>
      </c>
      <c r="L947" s="51">
        <f t="shared" si="965"/>
        <v>12257.1</v>
      </c>
      <c r="M947" s="18">
        <v>0</v>
      </c>
      <c r="N947" s="18">
        <v>0</v>
      </c>
      <c r="O947" s="18">
        <v>12257.1</v>
      </c>
      <c r="P947" s="51">
        <f t="shared" ref="P947:P952" si="967">SUM(Q947:S947)</f>
        <v>0</v>
      </c>
      <c r="Q947" s="18">
        <v>0</v>
      </c>
      <c r="R947" s="18">
        <v>0</v>
      </c>
      <c r="S947" s="18">
        <v>0</v>
      </c>
      <c r="T947" s="51">
        <f t="shared" si="963"/>
        <v>0</v>
      </c>
      <c r="U947" s="18">
        <v>0</v>
      </c>
      <c r="V947" s="18">
        <v>0</v>
      </c>
      <c r="W947" s="18">
        <v>0</v>
      </c>
      <c r="X947" s="51">
        <f>SUM(Y947:AA947)</f>
        <v>0</v>
      </c>
      <c r="Y947" s="18">
        <v>0</v>
      </c>
      <c r="Z947" s="18">
        <v>0</v>
      </c>
      <c r="AA947" s="18">
        <v>0</v>
      </c>
      <c r="AB947" s="13"/>
      <c r="AC947" s="79"/>
      <c r="AD947" s="79"/>
    </row>
    <row r="948" spans="1:30" s="56" customFormat="1" ht="47.25" x14ac:dyDescent="0.25">
      <c r="A948" s="43" t="s">
        <v>364</v>
      </c>
      <c r="B948" s="13" t="s">
        <v>439</v>
      </c>
      <c r="C948" s="40" t="s">
        <v>641</v>
      </c>
      <c r="D948" s="52">
        <f>SUM(E948:G948)</f>
        <v>12257.1</v>
      </c>
      <c r="E948" s="18">
        <v>0</v>
      </c>
      <c r="F948" s="18">
        <v>0</v>
      </c>
      <c r="G948" s="18">
        <v>12257.1</v>
      </c>
      <c r="H948" s="52">
        <f t="shared" si="964"/>
        <v>12257.1</v>
      </c>
      <c r="I948" s="18">
        <v>0</v>
      </c>
      <c r="J948" s="18">
        <v>0</v>
      </c>
      <c r="K948" s="18">
        <v>12257.1</v>
      </c>
      <c r="L948" s="51">
        <f t="shared" si="965"/>
        <v>0</v>
      </c>
      <c r="M948" s="18">
        <v>0</v>
      </c>
      <c r="N948" s="18">
        <v>0</v>
      </c>
      <c r="O948" s="18">
        <v>0</v>
      </c>
      <c r="P948" s="51">
        <f t="shared" si="967"/>
        <v>12257.1</v>
      </c>
      <c r="Q948" s="18">
        <v>0</v>
      </c>
      <c r="R948" s="18">
        <v>0</v>
      </c>
      <c r="S948" s="18">
        <v>12257.1</v>
      </c>
      <c r="T948" s="51">
        <f t="shared" si="963"/>
        <v>12257.1</v>
      </c>
      <c r="U948" s="18">
        <v>0</v>
      </c>
      <c r="V948" s="18">
        <v>0</v>
      </c>
      <c r="W948" s="18">
        <v>12257.1</v>
      </c>
      <c r="X948" s="51">
        <f t="shared" si="966"/>
        <v>12257.1</v>
      </c>
      <c r="Y948" s="18">
        <v>0</v>
      </c>
      <c r="Z948" s="18">
        <v>0</v>
      </c>
      <c r="AA948" s="18">
        <v>12257.1</v>
      </c>
      <c r="AB948" s="13"/>
      <c r="AC948" s="79"/>
      <c r="AD948" s="79"/>
    </row>
    <row r="949" spans="1:30" s="56" customFormat="1" ht="31.5" x14ac:dyDescent="0.25">
      <c r="A949" s="43">
        <v>6</v>
      </c>
      <c r="B949" s="13" t="s">
        <v>617</v>
      </c>
      <c r="C949" s="40"/>
      <c r="D949" s="52">
        <f t="shared" si="962"/>
        <v>460</v>
      </c>
      <c r="E949" s="18">
        <f>SUM(E950:E952)</f>
        <v>0</v>
      </c>
      <c r="F949" s="18">
        <f>SUM(F950:F952)</f>
        <v>0</v>
      </c>
      <c r="G949" s="18">
        <f>SUM(G950:G952)</f>
        <v>460</v>
      </c>
      <c r="H949" s="52">
        <f t="shared" si="964"/>
        <v>460</v>
      </c>
      <c r="I949" s="18">
        <f>SUM(I950:I952)</f>
        <v>0</v>
      </c>
      <c r="J949" s="18">
        <f>SUM(J950:J952)</f>
        <v>0</v>
      </c>
      <c r="K949" s="18">
        <f>SUM(K950:K952)</f>
        <v>460</v>
      </c>
      <c r="L949" s="51">
        <f t="shared" si="965"/>
        <v>460</v>
      </c>
      <c r="M949" s="18">
        <f>SUM(M950:M952)</f>
        <v>0</v>
      </c>
      <c r="N949" s="18">
        <f>SUM(N950:N952)</f>
        <v>0</v>
      </c>
      <c r="O949" s="18">
        <f>SUM(O950:O952)</f>
        <v>460</v>
      </c>
      <c r="P949" s="51">
        <f>SUM(Q949:S949)</f>
        <v>460</v>
      </c>
      <c r="Q949" s="18">
        <f>SUM(Q950:Q952)</f>
        <v>0</v>
      </c>
      <c r="R949" s="18">
        <f>SUM(R950:R952)</f>
        <v>0</v>
      </c>
      <c r="S949" s="18">
        <f>SUM(S950:S952)</f>
        <v>460</v>
      </c>
      <c r="T949" s="51">
        <f t="shared" si="963"/>
        <v>460</v>
      </c>
      <c r="U949" s="18">
        <f>SUM(U950:U952)</f>
        <v>0</v>
      </c>
      <c r="V949" s="18">
        <f>SUM(V950:V952)</f>
        <v>0</v>
      </c>
      <c r="W949" s="18">
        <f>SUM(W950:W952)</f>
        <v>460</v>
      </c>
      <c r="X949" s="51">
        <f t="shared" si="966"/>
        <v>460</v>
      </c>
      <c r="Y949" s="18">
        <f>SUM(Y950:Y952)</f>
        <v>0</v>
      </c>
      <c r="Z949" s="18">
        <f>SUM(Z950:Z952)</f>
        <v>0</v>
      </c>
      <c r="AA949" s="18">
        <f>SUM(AA950:AA952)</f>
        <v>460</v>
      </c>
      <c r="AB949" s="13"/>
      <c r="AC949" s="79"/>
      <c r="AD949" s="79"/>
    </row>
    <row r="950" spans="1:30" s="56" customFormat="1" ht="94.5" x14ac:dyDescent="0.25">
      <c r="A950" s="43" t="s">
        <v>1038</v>
      </c>
      <c r="B950" s="13" t="s">
        <v>1039</v>
      </c>
      <c r="C950" s="40" t="s">
        <v>639</v>
      </c>
      <c r="D950" s="52">
        <f t="shared" si="962"/>
        <v>260</v>
      </c>
      <c r="E950" s="18">
        <v>0</v>
      </c>
      <c r="F950" s="18">
        <v>0</v>
      </c>
      <c r="G950" s="18">
        <v>260</v>
      </c>
      <c r="H950" s="52">
        <f t="shared" si="964"/>
        <v>260</v>
      </c>
      <c r="I950" s="18">
        <v>0</v>
      </c>
      <c r="J950" s="18">
        <v>0</v>
      </c>
      <c r="K950" s="18">
        <v>260</v>
      </c>
      <c r="L950" s="51">
        <f t="shared" si="965"/>
        <v>260</v>
      </c>
      <c r="M950" s="18">
        <v>0</v>
      </c>
      <c r="N950" s="18">
        <v>0</v>
      </c>
      <c r="O950" s="18">
        <v>260</v>
      </c>
      <c r="P950" s="51">
        <f t="shared" si="967"/>
        <v>260</v>
      </c>
      <c r="Q950" s="18">
        <v>0</v>
      </c>
      <c r="R950" s="18">
        <v>0</v>
      </c>
      <c r="S950" s="18">
        <v>260</v>
      </c>
      <c r="T950" s="51">
        <f t="shared" si="963"/>
        <v>260</v>
      </c>
      <c r="U950" s="18">
        <v>0</v>
      </c>
      <c r="V950" s="18">
        <v>0</v>
      </c>
      <c r="W950" s="18">
        <v>260</v>
      </c>
      <c r="X950" s="51">
        <f t="shared" si="966"/>
        <v>260</v>
      </c>
      <c r="Y950" s="18">
        <v>0</v>
      </c>
      <c r="Z950" s="18">
        <v>0</v>
      </c>
      <c r="AA950" s="18">
        <v>260</v>
      </c>
      <c r="AB950" s="13"/>
      <c r="AC950" s="79"/>
      <c r="AD950" s="79"/>
    </row>
    <row r="951" spans="1:30" s="56" customFormat="1" ht="94.5" x14ac:dyDescent="0.25">
      <c r="A951" s="43" t="s">
        <v>1040</v>
      </c>
      <c r="B951" s="13" t="s">
        <v>1041</v>
      </c>
      <c r="C951" s="40" t="s">
        <v>639</v>
      </c>
      <c r="D951" s="52">
        <f t="shared" si="962"/>
        <v>100</v>
      </c>
      <c r="E951" s="18">
        <v>0</v>
      </c>
      <c r="F951" s="18">
        <v>0</v>
      </c>
      <c r="G951" s="18">
        <v>100</v>
      </c>
      <c r="H951" s="52">
        <f t="shared" si="964"/>
        <v>100</v>
      </c>
      <c r="I951" s="18">
        <v>0</v>
      </c>
      <c r="J951" s="18">
        <v>0</v>
      </c>
      <c r="K951" s="18">
        <v>100</v>
      </c>
      <c r="L951" s="51">
        <f t="shared" si="965"/>
        <v>100</v>
      </c>
      <c r="M951" s="18">
        <v>0</v>
      </c>
      <c r="N951" s="18">
        <v>0</v>
      </c>
      <c r="O951" s="18">
        <v>100</v>
      </c>
      <c r="P951" s="51">
        <f t="shared" si="967"/>
        <v>100</v>
      </c>
      <c r="Q951" s="18">
        <v>0</v>
      </c>
      <c r="R951" s="18">
        <v>0</v>
      </c>
      <c r="S951" s="18">
        <v>100</v>
      </c>
      <c r="T951" s="51">
        <f t="shared" si="963"/>
        <v>100</v>
      </c>
      <c r="U951" s="18">
        <v>0</v>
      </c>
      <c r="V951" s="18">
        <v>0</v>
      </c>
      <c r="W951" s="18">
        <v>100</v>
      </c>
      <c r="X951" s="51">
        <f t="shared" si="966"/>
        <v>100</v>
      </c>
      <c r="Y951" s="18">
        <v>0</v>
      </c>
      <c r="Z951" s="18">
        <v>0</v>
      </c>
      <c r="AA951" s="18">
        <v>100</v>
      </c>
      <c r="AB951" s="13"/>
      <c r="AC951" s="79"/>
      <c r="AD951" s="79"/>
    </row>
    <row r="952" spans="1:30" s="56" customFormat="1" ht="94.5" x14ac:dyDescent="0.25">
      <c r="A952" s="43" t="s">
        <v>901</v>
      </c>
      <c r="B952" s="13" t="s">
        <v>1042</v>
      </c>
      <c r="C952" s="40" t="s">
        <v>639</v>
      </c>
      <c r="D952" s="52">
        <f t="shared" si="962"/>
        <v>100</v>
      </c>
      <c r="E952" s="18">
        <v>0</v>
      </c>
      <c r="F952" s="18">
        <v>0</v>
      </c>
      <c r="G952" s="18">
        <v>100</v>
      </c>
      <c r="H952" s="52">
        <f t="shared" si="964"/>
        <v>100</v>
      </c>
      <c r="I952" s="18">
        <v>0</v>
      </c>
      <c r="J952" s="18">
        <v>0</v>
      </c>
      <c r="K952" s="18">
        <v>100</v>
      </c>
      <c r="L952" s="51">
        <f t="shared" si="965"/>
        <v>100</v>
      </c>
      <c r="M952" s="18">
        <v>0</v>
      </c>
      <c r="N952" s="18">
        <v>0</v>
      </c>
      <c r="O952" s="18">
        <v>100</v>
      </c>
      <c r="P952" s="51">
        <f t="shared" si="967"/>
        <v>100</v>
      </c>
      <c r="Q952" s="18">
        <v>0</v>
      </c>
      <c r="R952" s="18">
        <v>0</v>
      </c>
      <c r="S952" s="18">
        <v>100</v>
      </c>
      <c r="T952" s="51">
        <f t="shared" si="963"/>
        <v>100</v>
      </c>
      <c r="U952" s="18">
        <v>0</v>
      </c>
      <c r="V952" s="18">
        <v>0</v>
      </c>
      <c r="W952" s="18">
        <v>100</v>
      </c>
      <c r="X952" s="51">
        <f t="shared" si="966"/>
        <v>100</v>
      </c>
      <c r="Y952" s="18">
        <v>0</v>
      </c>
      <c r="Z952" s="18">
        <v>0</v>
      </c>
      <c r="AA952" s="18">
        <v>100</v>
      </c>
      <c r="AB952" s="13"/>
      <c r="AC952" s="79"/>
      <c r="AD952" s="79"/>
    </row>
    <row r="953" spans="1:30" s="65" customFormat="1" ht="31.5" x14ac:dyDescent="0.25">
      <c r="A953" s="41" t="s">
        <v>125</v>
      </c>
      <c r="B953" s="95" t="s">
        <v>753</v>
      </c>
      <c r="C953" s="57"/>
      <c r="D953" s="15">
        <f t="shared" si="962"/>
        <v>19563.3</v>
      </c>
      <c r="E953" s="15">
        <f>E954+E964+E968+E971</f>
        <v>0</v>
      </c>
      <c r="F953" s="15">
        <f>F954+F964+F968+F971</f>
        <v>0</v>
      </c>
      <c r="G953" s="15">
        <f>G954+G964+G968+G971</f>
        <v>19563.3</v>
      </c>
      <c r="H953" s="15">
        <f t="shared" ref="H953:H967" si="968">SUM(I953:K953)</f>
        <v>18853.3</v>
      </c>
      <c r="I953" s="15">
        <f>I954+I964+I968+I971</f>
        <v>0</v>
      </c>
      <c r="J953" s="15">
        <f>J954+J964+J968+J971</f>
        <v>0</v>
      </c>
      <c r="K953" s="15">
        <f>K954+K964+K968+K971</f>
        <v>18853.3</v>
      </c>
      <c r="L953" s="15">
        <f t="shared" ref="L953:L962" si="969">SUM(M953:O953)</f>
        <v>31431.600000000002</v>
      </c>
      <c r="M953" s="15">
        <f>M954+M964+M968+M971</f>
        <v>0</v>
      </c>
      <c r="N953" s="15">
        <f>N954+N964+N968+N971</f>
        <v>0</v>
      </c>
      <c r="O953" s="15">
        <f>O954+O964+O968+O971</f>
        <v>31431.600000000002</v>
      </c>
      <c r="P953" s="15">
        <f ca="1">SUM(Q953:S953)</f>
        <v>19003.3</v>
      </c>
      <c r="Q953" s="15">
        <f>Q954+Q964+Q968+Q971</f>
        <v>0</v>
      </c>
      <c r="R953" s="15">
        <f ca="1">R954+R964+R968+R971</f>
        <v>0</v>
      </c>
      <c r="S953" s="15">
        <f>S954+S964+S968+S971</f>
        <v>19003.3</v>
      </c>
      <c r="T953" s="15">
        <f>SUM(U953:W953)</f>
        <v>31401.600000000002</v>
      </c>
      <c r="U953" s="15">
        <f>U954+U964+U968+U971</f>
        <v>0</v>
      </c>
      <c r="V953" s="15">
        <f>V954+V964+V968+V971</f>
        <v>0</v>
      </c>
      <c r="W953" s="15">
        <f>W954+W964+W968+W971</f>
        <v>31401.600000000002</v>
      </c>
      <c r="X953" s="15">
        <f>SUM(Y953:AA953)</f>
        <v>32781.600000000006</v>
      </c>
      <c r="Y953" s="15">
        <f>Y954+Y964+Y968+Y971</f>
        <v>0</v>
      </c>
      <c r="Z953" s="15">
        <f>Z954+Z964+Z968+Z971</f>
        <v>0</v>
      </c>
      <c r="AA953" s="15">
        <f>AA954+AA964+AA968+AA971</f>
        <v>32781.600000000006</v>
      </c>
      <c r="AB953" s="96"/>
      <c r="AC953" s="82"/>
      <c r="AD953" s="82"/>
    </row>
    <row r="954" spans="1:30" s="56" customFormat="1" ht="47.25" x14ac:dyDescent="0.25">
      <c r="A954" s="43" t="s">
        <v>10</v>
      </c>
      <c r="B954" s="13" t="s">
        <v>440</v>
      </c>
      <c r="C954" s="40"/>
      <c r="D954" s="52">
        <f t="shared" si="962"/>
        <v>1097.5</v>
      </c>
      <c r="E954" s="18">
        <f>SUM(E955:E963)</f>
        <v>0</v>
      </c>
      <c r="F954" s="18">
        <f>SUM(F955:F963)</f>
        <v>0</v>
      </c>
      <c r="G954" s="18">
        <f>SUM(G955:G963)</f>
        <v>1097.5</v>
      </c>
      <c r="H954" s="52">
        <f t="shared" si="968"/>
        <v>1097.5</v>
      </c>
      <c r="I954" s="18">
        <f>SUM(I955:I963)</f>
        <v>0</v>
      </c>
      <c r="J954" s="18">
        <f>SUM(J955:J963)</f>
        <v>0</v>
      </c>
      <c r="K954" s="18">
        <f>SUM(K955:K963)</f>
        <v>1097.5</v>
      </c>
      <c r="L954" s="51">
        <f t="shared" si="969"/>
        <v>4580</v>
      </c>
      <c r="M954" s="18">
        <f>SUM(M955:M963)</f>
        <v>0</v>
      </c>
      <c r="N954" s="18">
        <f>SUM(N955:N963)</f>
        <v>0</v>
      </c>
      <c r="O954" s="18">
        <f>SUM(O955:O963)</f>
        <v>4580</v>
      </c>
      <c r="P954" s="51">
        <f ca="1">SUM(Q954:S954)</f>
        <v>1247.5</v>
      </c>
      <c r="Q954" s="18">
        <f>SUM(Q955:Q963)</f>
        <v>0</v>
      </c>
      <c r="R954" s="18">
        <f ca="1">SUM(R955:R963)</f>
        <v>0</v>
      </c>
      <c r="S954" s="18">
        <f>SUM(S955:S963)</f>
        <v>1247.5</v>
      </c>
      <c r="T954" s="51">
        <f>SUM(U954:W954)</f>
        <v>4450</v>
      </c>
      <c r="U954" s="18">
        <f>SUM(U955:U963)</f>
        <v>0</v>
      </c>
      <c r="V954" s="18">
        <f>SUM(V955:V963)</f>
        <v>0</v>
      </c>
      <c r="W954" s="18">
        <f>SUM(W955:W963)</f>
        <v>4450</v>
      </c>
      <c r="X954" s="51">
        <f>SUM(Y954:AA954)</f>
        <v>5780</v>
      </c>
      <c r="Y954" s="18">
        <f>SUM(Y955:Y963)</f>
        <v>0</v>
      </c>
      <c r="Z954" s="18">
        <f>SUM(Z955:Z963)</f>
        <v>0</v>
      </c>
      <c r="AA954" s="18">
        <f>SUM(AA955:AA963)</f>
        <v>5780</v>
      </c>
      <c r="AB954" s="13"/>
      <c r="AC954" s="79"/>
      <c r="AD954" s="79"/>
    </row>
    <row r="955" spans="1:30" s="56" customFormat="1" ht="78.75" x14ac:dyDescent="0.25">
      <c r="A955" s="43" t="s">
        <v>32</v>
      </c>
      <c r="B955" s="13" t="s">
        <v>441</v>
      </c>
      <c r="C955" s="40" t="s">
        <v>619</v>
      </c>
      <c r="D955" s="52">
        <f t="shared" si="962"/>
        <v>400</v>
      </c>
      <c r="E955" s="18">
        <v>0</v>
      </c>
      <c r="F955" s="18">
        <v>0</v>
      </c>
      <c r="G955" s="18">
        <v>400</v>
      </c>
      <c r="H955" s="52">
        <f t="shared" si="968"/>
        <v>400</v>
      </c>
      <c r="I955" s="18">
        <v>0</v>
      </c>
      <c r="J955" s="18">
        <v>0</v>
      </c>
      <c r="K955" s="18">
        <v>400</v>
      </c>
      <c r="L955" s="51">
        <f t="shared" si="969"/>
        <v>650</v>
      </c>
      <c r="M955" s="18">
        <v>0</v>
      </c>
      <c r="N955" s="18">
        <v>0</v>
      </c>
      <c r="O955" s="18">
        <v>650</v>
      </c>
      <c r="P955" s="51">
        <f>SUM(Q955:S955)</f>
        <v>400</v>
      </c>
      <c r="Q955" s="18">
        <v>0</v>
      </c>
      <c r="R955" s="18">
        <v>0</v>
      </c>
      <c r="S955" s="18">
        <v>400</v>
      </c>
      <c r="T955" s="51">
        <f>SUM(U955:W955)</f>
        <v>650</v>
      </c>
      <c r="U955" s="18">
        <v>0</v>
      </c>
      <c r="V955" s="18">
        <v>0</v>
      </c>
      <c r="W955" s="18">
        <v>650</v>
      </c>
      <c r="X955" s="51">
        <f>SUM(Y955:AA955)</f>
        <v>650</v>
      </c>
      <c r="Y955" s="18">
        <v>0</v>
      </c>
      <c r="Z955" s="18">
        <v>0</v>
      </c>
      <c r="AA955" s="18">
        <v>650</v>
      </c>
      <c r="AB955" s="13" t="s">
        <v>1043</v>
      </c>
      <c r="AC955" s="79"/>
      <c r="AD955" s="79"/>
    </row>
    <row r="956" spans="1:30" s="56" customFormat="1" ht="94.5" x14ac:dyDescent="0.25">
      <c r="A956" s="43" t="s">
        <v>33</v>
      </c>
      <c r="B956" s="13" t="s">
        <v>442</v>
      </c>
      <c r="C956" s="40" t="s">
        <v>619</v>
      </c>
      <c r="D956" s="52">
        <f t="shared" si="962"/>
        <v>300</v>
      </c>
      <c r="E956" s="18">
        <v>0</v>
      </c>
      <c r="F956" s="18">
        <v>0</v>
      </c>
      <c r="G956" s="18">
        <v>300</v>
      </c>
      <c r="H956" s="52">
        <f t="shared" si="968"/>
        <v>300</v>
      </c>
      <c r="I956" s="18">
        <v>0</v>
      </c>
      <c r="J956" s="18">
        <v>0</v>
      </c>
      <c r="K956" s="18">
        <v>300</v>
      </c>
      <c r="L956" s="51">
        <f t="shared" si="969"/>
        <v>450</v>
      </c>
      <c r="M956" s="18">
        <v>0</v>
      </c>
      <c r="N956" s="18">
        <v>0</v>
      </c>
      <c r="O956" s="18">
        <v>450</v>
      </c>
      <c r="P956" s="51">
        <v>450</v>
      </c>
      <c r="Q956" s="18">
        <v>0</v>
      </c>
      <c r="R956" s="18">
        <v>0</v>
      </c>
      <c r="S956" s="18">
        <v>450</v>
      </c>
      <c r="T956" s="51">
        <v>450</v>
      </c>
      <c r="U956" s="18">
        <v>0</v>
      </c>
      <c r="V956" s="18">
        <v>0</v>
      </c>
      <c r="W956" s="18">
        <v>450</v>
      </c>
      <c r="X956" s="51">
        <v>450</v>
      </c>
      <c r="Y956" s="18">
        <v>0</v>
      </c>
      <c r="Z956" s="18">
        <v>0</v>
      </c>
      <c r="AA956" s="18">
        <v>450</v>
      </c>
      <c r="AB956" s="13" t="s">
        <v>1044</v>
      </c>
      <c r="AC956" s="79"/>
      <c r="AD956" s="79"/>
    </row>
    <row r="957" spans="1:30" s="56" customFormat="1" ht="126" x14ac:dyDescent="0.25">
      <c r="A957" s="43" t="s">
        <v>34</v>
      </c>
      <c r="B957" s="13" t="s">
        <v>1045</v>
      </c>
      <c r="C957" s="40" t="s">
        <v>619</v>
      </c>
      <c r="D957" s="52">
        <f t="shared" si="962"/>
        <v>100</v>
      </c>
      <c r="E957" s="18">
        <v>0</v>
      </c>
      <c r="F957" s="18">
        <v>0</v>
      </c>
      <c r="G957" s="18">
        <v>100</v>
      </c>
      <c r="H957" s="52">
        <f t="shared" si="968"/>
        <v>100</v>
      </c>
      <c r="I957" s="18">
        <v>0</v>
      </c>
      <c r="J957" s="18">
        <v>0</v>
      </c>
      <c r="K957" s="18">
        <v>100</v>
      </c>
      <c r="L957" s="51">
        <f t="shared" si="969"/>
        <v>750</v>
      </c>
      <c r="M957" s="18">
        <v>0</v>
      </c>
      <c r="N957" s="18">
        <v>0</v>
      </c>
      <c r="O957" s="18">
        <v>750</v>
      </c>
      <c r="P957" s="51">
        <f t="shared" ref="P957:P968" si="970">SUM(Q957:S957)</f>
        <v>100</v>
      </c>
      <c r="Q957" s="18">
        <v>0</v>
      </c>
      <c r="R957" s="18">
        <v>0</v>
      </c>
      <c r="S957" s="18">
        <v>100</v>
      </c>
      <c r="T957" s="51">
        <f t="shared" ref="T957:T972" si="971">SUM(U957:W957)</f>
        <v>450</v>
      </c>
      <c r="U957" s="18">
        <v>0</v>
      </c>
      <c r="V957" s="18">
        <v>0</v>
      </c>
      <c r="W957" s="18">
        <v>450</v>
      </c>
      <c r="X957" s="51">
        <f t="shared" ref="X957:X972" si="972">SUM(Y957:AA957)</f>
        <v>750</v>
      </c>
      <c r="Y957" s="18">
        <v>0</v>
      </c>
      <c r="Z957" s="18">
        <v>0</v>
      </c>
      <c r="AA957" s="18">
        <v>750</v>
      </c>
      <c r="AB957" s="13" t="s">
        <v>1046</v>
      </c>
      <c r="AC957" s="79"/>
      <c r="AD957" s="79"/>
    </row>
    <row r="958" spans="1:30" s="56" customFormat="1" ht="126" x14ac:dyDescent="0.25">
      <c r="A958" s="43" t="s">
        <v>35</v>
      </c>
      <c r="B958" s="13" t="s">
        <v>1047</v>
      </c>
      <c r="C958" s="40" t="s">
        <v>626</v>
      </c>
      <c r="D958" s="52">
        <f t="shared" si="962"/>
        <v>0</v>
      </c>
      <c r="E958" s="18">
        <v>0</v>
      </c>
      <c r="F958" s="18">
        <v>0</v>
      </c>
      <c r="G958" s="18">
        <v>0</v>
      </c>
      <c r="H958" s="52">
        <f t="shared" si="968"/>
        <v>0</v>
      </c>
      <c r="I958" s="18">
        <v>0</v>
      </c>
      <c r="J958" s="18">
        <v>0</v>
      </c>
      <c r="K958" s="18">
        <v>0</v>
      </c>
      <c r="L958" s="51">
        <f t="shared" si="969"/>
        <v>390</v>
      </c>
      <c r="M958" s="18">
        <v>0</v>
      </c>
      <c r="N958" s="18">
        <v>0</v>
      </c>
      <c r="O958" s="18">
        <v>390</v>
      </c>
      <c r="P958" s="51">
        <f t="shared" si="970"/>
        <v>0</v>
      </c>
      <c r="Q958" s="18">
        <v>0</v>
      </c>
      <c r="R958" s="18">
        <v>0</v>
      </c>
      <c r="S958" s="18">
        <v>0</v>
      </c>
      <c r="T958" s="51">
        <f t="shared" si="971"/>
        <v>400</v>
      </c>
      <c r="U958" s="18">
        <v>0</v>
      </c>
      <c r="V958" s="18">
        <v>0</v>
      </c>
      <c r="W958" s="18">
        <v>400</v>
      </c>
      <c r="X958" s="51">
        <f t="shared" si="972"/>
        <v>400</v>
      </c>
      <c r="Y958" s="18">
        <v>0</v>
      </c>
      <c r="Z958" s="18">
        <v>0</v>
      </c>
      <c r="AA958" s="18">
        <v>400</v>
      </c>
      <c r="AB958" s="13" t="s">
        <v>1048</v>
      </c>
      <c r="AC958" s="79"/>
      <c r="AD958" s="79"/>
    </row>
    <row r="959" spans="1:30" s="56" customFormat="1" ht="78.75" x14ac:dyDescent="0.25">
      <c r="A959" s="43" t="s">
        <v>73</v>
      </c>
      <c r="B959" s="13" t="s">
        <v>966</v>
      </c>
      <c r="C959" s="40" t="s">
        <v>619</v>
      </c>
      <c r="D959" s="52">
        <f t="shared" si="962"/>
        <v>297.5</v>
      </c>
      <c r="E959" s="18">
        <v>0</v>
      </c>
      <c r="F959" s="18">
        <v>0</v>
      </c>
      <c r="G959" s="18">
        <v>297.5</v>
      </c>
      <c r="H959" s="52">
        <f t="shared" si="968"/>
        <v>297.5</v>
      </c>
      <c r="I959" s="18">
        <v>0</v>
      </c>
      <c r="J959" s="18">
        <v>0</v>
      </c>
      <c r="K959" s="18">
        <v>297.5</v>
      </c>
      <c r="L959" s="51">
        <f t="shared" si="969"/>
        <v>680</v>
      </c>
      <c r="M959" s="18">
        <v>0</v>
      </c>
      <c r="N959" s="18">
        <v>0</v>
      </c>
      <c r="O959" s="18">
        <v>680</v>
      </c>
      <c r="P959" s="51">
        <f t="shared" ca="1" si="970"/>
        <v>297.5</v>
      </c>
      <c r="Q959" s="18">
        <v>0</v>
      </c>
      <c r="R959" s="18">
        <f ca="1">R959</f>
        <v>0</v>
      </c>
      <c r="S959" s="18">
        <v>297.5</v>
      </c>
      <c r="T959" s="51">
        <f t="shared" si="971"/>
        <v>250</v>
      </c>
      <c r="U959" s="18">
        <v>0</v>
      </c>
      <c r="V959" s="18">
        <v>0</v>
      </c>
      <c r="W959" s="18">
        <v>250</v>
      </c>
      <c r="X959" s="51">
        <f t="shared" si="972"/>
        <v>680</v>
      </c>
      <c r="Y959" s="18">
        <v>0</v>
      </c>
      <c r="Z959" s="18">
        <v>0</v>
      </c>
      <c r="AA959" s="18">
        <v>680</v>
      </c>
      <c r="AB959" s="13" t="s">
        <v>1049</v>
      </c>
      <c r="AC959" s="79"/>
      <c r="AD959" s="79"/>
    </row>
    <row r="960" spans="1:30" s="56" customFormat="1" ht="94.5" x14ac:dyDescent="0.25">
      <c r="A960" s="43" t="s">
        <v>444</v>
      </c>
      <c r="B960" s="13" t="s">
        <v>967</v>
      </c>
      <c r="C960" s="40" t="s">
        <v>968</v>
      </c>
      <c r="D960" s="52">
        <f t="shared" si="962"/>
        <v>0</v>
      </c>
      <c r="E960" s="18">
        <v>0</v>
      </c>
      <c r="F960" s="18">
        <v>0</v>
      </c>
      <c r="G960" s="18">
        <v>0</v>
      </c>
      <c r="H960" s="52">
        <f t="shared" si="968"/>
        <v>0</v>
      </c>
      <c r="I960" s="18">
        <v>0</v>
      </c>
      <c r="J960" s="18">
        <v>0</v>
      </c>
      <c r="K960" s="18">
        <v>0</v>
      </c>
      <c r="L960" s="51">
        <f t="shared" si="969"/>
        <v>200</v>
      </c>
      <c r="M960" s="18">
        <v>0</v>
      </c>
      <c r="N960" s="18">
        <v>0</v>
      </c>
      <c r="O960" s="18">
        <v>200</v>
      </c>
      <c r="P960" s="51">
        <f t="shared" si="970"/>
        <v>0</v>
      </c>
      <c r="Q960" s="18">
        <v>0</v>
      </c>
      <c r="R960" s="18">
        <v>0</v>
      </c>
      <c r="S960" s="18">
        <v>0</v>
      </c>
      <c r="T960" s="51">
        <f t="shared" si="971"/>
        <v>300</v>
      </c>
      <c r="U960" s="18">
        <v>0</v>
      </c>
      <c r="V960" s="18">
        <v>0</v>
      </c>
      <c r="W960" s="18">
        <v>300</v>
      </c>
      <c r="X960" s="51">
        <f t="shared" si="972"/>
        <v>400</v>
      </c>
      <c r="Y960" s="18">
        <v>0</v>
      </c>
      <c r="Z960" s="18">
        <v>0</v>
      </c>
      <c r="AA960" s="18">
        <v>400</v>
      </c>
      <c r="AB960" s="13" t="s">
        <v>1050</v>
      </c>
      <c r="AC960" s="79"/>
      <c r="AD960" s="79"/>
    </row>
    <row r="961" spans="1:30" s="56" customFormat="1" ht="63" x14ac:dyDescent="0.25">
      <c r="A961" s="43" t="s">
        <v>569</v>
      </c>
      <c r="B961" s="13" t="s">
        <v>969</v>
      </c>
      <c r="C961" s="40" t="s">
        <v>970</v>
      </c>
      <c r="D961" s="52">
        <f t="shared" si="962"/>
        <v>0</v>
      </c>
      <c r="E961" s="18">
        <v>0</v>
      </c>
      <c r="F961" s="18">
        <v>0</v>
      </c>
      <c r="G961" s="18">
        <v>0</v>
      </c>
      <c r="H961" s="52">
        <f t="shared" si="968"/>
        <v>0</v>
      </c>
      <c r="I961" s="18">
        <v>0</v>
      </c>
      <c r="J961" s="18">
        <v>0</v>
      </c>
      <c r="K961" s="18">
        <v>0</v>
      </c>
      <c r="L961" s="51">
        <f t="shared" si="969"/>
        <v>0</v>
      </c>
      <c r="M961" s="18">
        <f>SUM(N961:P961)</f>
        <v>0</v>
      </c>
      <c r="N961" s="18">
        <f>SUM(O961:Q961)</f>
        <v>0</v>
      </c>
      <c r="O961" s="18">
        <f>SUM(P961:R961)</f>
        <v>0</v>
      </c>
      <c r="P961" s="51">
        <f t="shared" si="970"/>
        <v>0</v>
      </c>
      <c r="Q961" s="18">
        <f>SUM(R961:T961)</f>
        <v>0</v>
      </c>
      <c r="R961" s="18">
        <f>SUM(S961:U961)</f>
        <v>0</v>
      </c>
      <c r="S961" s="18">
        <f>SUM(T961:V961)</f>
        <v>0</v>
      </c>
      <c r="T961" s="51">
        <f t="shared" si="971"/>
        <v>0</v>
      </c>
      <c r="U961" s="18">
        <f>SUM(V961:X961)</f>
        <v>0</v>
      </c>
      <c r="V961" s="18">
        <f>SUM(W961:Y961)</f>
        <v>0</v>
      </c>
      <c r="W961" s="18">
        <f>SUM(X961:Z961)</f>
        <v>0</v>
      </c>
      <c r="X961" s="51">
        <f t="shared" si="972"/>
        <v>0</v>
      </c>
      <c r="Y961" s="18">
        <v>0</v>
      </c>
      <c r="Z961" s="18">
        <v>0</v>
      </c>
      <c r="AA961" s="18">
        <f>SUM(AB961:AD961)</f>
        <v>0</v>
      </c>
      <c r="AB961" s="13"/>
      <c r="AC961" s="79"/>
      <c r="AD961" s="79"/>
    </row>
    <row r="962" spans="1:30" s="56" customFormat="1" ht="110.25" x14ac:dyDescent="0.25">
      <c r="A962" s="43" t="s">
        <v>570</v>
      </c>
      <c r="B962" s="13" t="s">
        <v>724</v>
      </c>
      <c r="C962" s="40" t="s">
        <v>619</v>
      </c>
      <c r="D962" s="52">
        <f t="shared" si="962"/>
        <v>0</v>
      </c>
      <c r="E962" s="18">
        <v>0</v>
      </c>
      <c r="F962" s="18">
        <v>0</v>
      </c>
      <c r="G962" s="18">
        <v>0</v>
      </c>
      <c r="H962" s="52">
        <f t="shared" si="968"/>
        <v>0</v>
      </c>
      <c r="I962" s="18">
        <v>0</v>
      </c>
      <c r="J962" s="18">
        <v>0</v>
      </c>
      <c r="K962" s="18">
        <v>0</v>
      </c>
      <c r="L962" s="51">
        <f t="shared" si="969"/>
        <v>460</v>
      </c>
      <c r="M962" s="18">
        <v>0</v>
      </c>
      <c r="N962" s="18">
        <v>0</v>
      </c>
      <c r="O962" s="18">
        <v>460</v>
      </c>
      <c r="P962" s="51">
        <f t="shared" si="970"/>
        <v>0</v>
      </c>
      <c r="Q962" s="18">
        <v>0</v>
      </c>
      <c r="R962" s="18">
        <v>0</v>
      </c>
      <c r="S962" s="18">
        <v>0</v>
      </c>
      <c r="T962" s="51">
        <f t="shared" si="971"/>
        <v>450</v>
      </c>
      <c r="U962" s="18">
        <v>0</v>
      </c>
      <c r="V962" s="18">
        <v>0</v>
      </c>
      <c r="W962" s="18">
        <v>450</v>
      </c>
      <c r="X962" s="51">
        <f t="shared" si="972"/>
        <v>450</v>
      </c>
      <c r="Y962" s="18">
        <v>0</v>
      </c>
      <c r="Z962" s="18">
        <v>0</v>
      </c>
      <c r="AA962" s="18">
        <v>450</v>
      </c>
      <c r="AB962" s="13"/>
      <c r="AC962" s="79"/>
      <c r="AD962" s="79"/>
    </row>
    <row r="963" spans="1:30" s="56" customFormat="1" ht="94.5" x14ac:dyDescent="0.25">
      <c r="A963" s="43" t="s">
        <v>571</v>
      </c>
      <c r="B963" s="13" t="s">
        <v>971</v>
      </c>
      <c r="C963" s="40" t="s">
        <v>972</v>
      </c>
      <c r="D963" s="52">
        <f t="shared" si="962"/>
        <v>0</v>
      </c>
      <c r="E963" s="18">
        <v>0</v>
      </c>
      <c r="F963" s="18">
        <v>0</v>
      </c>
      <c r="G963" s="18">
        <v>0</v>
      </c>
      <c r="H963" s="52">
        <f t="shared" si="968"/>
        <v>0</v>
      </c>
      <c r="I963" s="18">
        <v>0</v>
      </c>
      <c r="J963" s="18">
        <v>0</v>
      </c>
      <c r="K963" s="18">
        <v>0</v>
      </c>
      <c r="L963" s="51">
        <f t="shared" ref="L963:L968" si="973">SUM(M963:O963)</f>
        <v>1000</v>
      </c>
      <c r="M963" s="18">
        <v>0</v>
      </c>
      <c r="N963" s="18">
        <v>0</v>
      </c>
      <c r="O963" s="18">
        <v>1000</v>
      </c>
      <c r="P963" s="51">
        <f t="shared" si="970"/>
        <v>0</v>
      </c>
      <c r="Q963" s="18">
        <v>0</v>
      </c>
      <c r="R963" s="18">
        <v>0</v>
      </c>
      <c r="S963" s="18">
        <v>0</v>
      </c>
      <c r="T963" s="51">
        <f t="shared" si="971"/>
        <v>1500</v>
      </c>
      <c r="U963" s="18">
        <v>0</v>
      </c>
      <c r="V963" s="18">
        <v>0</v>
      </c>
      <c r="W963" s="18">
        <v>1500</v>
      </c>
      <c r="X963" s="51">
        <f t="shared" si="972"/>
        <v>2000</v>
      </c>
      <c r="Y963" s="18">
        <v>0</v>
      </c>
      <c r="Z963" s="18">
        <v>0</v>
      </c>
      <c r="AA963" s="18">
        <v>2000</v>
      </c>
      <c r="AB963" s="13" t="s">
        <v>1051</v>
      </c>
      <c r="AC963" s="79"/>
      <c r="AD963" s="79"/>
    </row>
    <row r="964" spans="1:30" s="56" customFormat="1" ht="31.5" x14ac:dyDescent="0.25">
      <c r="A964" s="43">
        <v>2</v>
      </c>
      <c r="B964" s="13" t="s">
        <v>445</v>
      </c>
      <c r="C964" s="40"/>
      <c r="D964" s="52">
        <f t="shared" si="962"/>
        <v>1157.5999999999999</v>
      </c>
      <c r="E964" s="18">
        <f>SUM(E965:E967)</f>
        <v>0</v>
      </c>
      <c r="F964" s="18">
        <f>SUM(F965:F967)</f>
        <v>0</v>
      </c>
      <c r="G964" s="18">
        <f>SUM(G965:G967)</f>
        <v>1157.5999999999999</v>
      </c>
      <c r="H964" s="52">
        <f t="shared" si="968"/>
        <v>1157.5999999999999</v>
      </c>
      <c r="I964" s="18">
        <f>SUM(I965:I967)</f>
        <v>0</v>
      </c>
      <c r="J964" s="18">
        <f>SUM(J965:J967)</f>
        <v>0</v>
      </c>
      <c r="K964" s="18">
        <f>SUM(K965:K967)</f>
        <v>1157.5999999999999</v>
      </c>
      <c r="L964" s="51">
        <f t="shared" si="973"/>
        <v>730</v>
      </c>
      <c r="M964" s="18">
        <f>SUM(M965:M967)</f>
        <v>0</v>
      </c>
      <c r="N964" s="18">
        <f>SUM(N965:N967)</f>
        <v>0</v>
      </c>
      <c r="O964" s="18">
        <f>SUM(O965:O967)</f>
        <v>730</v>
      </c>
      <c r="P964" s="51">
        <f t="shared" si="970"/>
        <v>1157.5999999999999</v>
      </c>
      <c r="Q964" s="18">
        <f>SUM(Q965:Q967)</f>
        <v>0</v>
      </c>
      <c r="R964" s="18">
        <f>SUM(R965:R967)</f>
        <v>0</v>
      </c>
      <c r="S964" s="18">
        <f>SUM(S965:S967)</f>
        <v>1157.5999999999999</v>
      </c>
      <c r="T964" s="51">
        <f t="shared" si="971"/>
        <v>730</v>
      </c>
      <c r="U964" s="18">
        <f>SUM(U965:U967)</f>
        <v>0</v>
      </c>
      <c r="V964" s="18">
        <f>SUM(V965:V967)</f>
        <v>0</v>
      </c>
      <c r="W964" s="18">
        <f>SUM(W965:W967)</f>
        <v>730</v>
      </c>
      <c r="X964" s="51">
        <f t="shared" si="972"/>
        <v>780</v>
      </c>
      <c r="Y964" s="18">
        <f>SUM(Y965:Y967)</f>
        <v>0</v>
      </c>
      <c r="Z964" s="18">
        <f>SUM(Z965:Z967)</f>
        <v>0</v>
      </c>
      <c r="AA964" s="18">
        <f>SUM(AA965:AA967)</f>
        <v>780</v>
      </c>
      <c r="AB964" s="13"/>
      <c r="AC964" s="79"/>
      <c r="AD964" s="79"/>
    </row>
    <row r="965" spans="1:30" s="56" customFormat="1" ht="157.5" x14ac:dyDescent="0.25">
      <c r="A965" s="43" t="s">
        <v>40</v>
      </c>
      <c r="B965" s="13" t="s">
        <v>1052</v>
      </c>
      <c r="C965" s="40" t="s">
        <v>626</v>
      </c>
      <c r="D965" s="52">
        <f t="shared" si="962"/>
        <v>0</v>
      </c>
      <c r="E965" s="18">
        <v>0</v>
      </c>
      <c r="F965" s="18">
        <v>0</v>
      </c>
      <c r="G965" s="18">
        <v>0</v>
      </c>
      <c r="H965" s="52">
        <f t="shared" si="968"/>
        <v>0</v>
      </c>
      <c r="I965" s="18">
        <v>0</v>
      </c>
      <c r="J965" s="18">
        <v>0</v>
      </c>
      <c r="K965" s="18">
        <v>0</v>
      </c>
      <c r="L965" s="51">
        <f t="shared" si="973"/>
        <v>450</v>
      </c>
      <c r="M965" s="18">
        <v>0</v>
      </c>
      <c r="N965" s="18">
        <v>0</v>
      </c>
      <c r="O965" s="18">
        <v>450</v>
      </c>
      <c r="P965" s="51">
        <f t="shared" si="970"/>
        <v>0</v>
      </c>
      <c r="Q965" s="18">
        <v>0</v>
      </c>
      <c r="R965" s="18">
        <v>0</v>
      </c>
      <c r="S965" s="18">
        <v>0</v>
      </c>
      <c r="T965" s="51">
        <f t="shared" si="971"/>
        <v>450</v>
      </c>
      <c r="U965" s="18">
        <v>0</v>
      </c>
      <c r="V965" s="18">
        <v>0</v>
      </c>
      <c r="W965" s="18">
        <v>450</v>
      </c>
      <c r="X965" s="51">
        <f t="shared" si="972"/>
        <v>500</v>
      </c>
      <c r="Y965" s="18">
        <v>0</v>
      </c>
      <c r="Z965" s="18">
        <v>0</v>
      </c>
      <c r="AA965" s="18">
        <v>500</v>
      </c>
      <c r="AB965" s="13" t="s">
        <v>1053</v>
      </c>
      <c r="AC965" s="79"/>
      <c r="AD965" s="79"/>
    </row>
    <row r="966" spans="1:30" s="56" customFormat="1" ht="110.25" x14ac:dyDescent="0.25">
      <c r="A966" s="43" t="s">
        <v>44</v>
      </c>
      <c r="B966" s="13" t="s">
        <v>1054</v>
      </c>
      <c r="C966" s="40" t="s">
        <v>976</v>
      </c>
      <c r="D966" s="52">
        <f t="shared" si="962"/>
        <v>286.2</v>
      </c>
      <c r="E966" s="18">
        <v>0</v>
      </c>
      <c r="F966" s="18">
        <v>0</v>
      </c>
      <c r="G966" s="18">
        <v>286.2</v>
      </c>
      <c r="H966" s="52">
        <f t="shared" si="968"/>
        <v>286.2</v>
      </c>
      <c r="I966" s="18">
        <v>0</v>
      </c>
      <c r="J966" s="18">
        <v>0</v>
      </c>
      <c r="K966" s="18">
        <v>286.2</v>
      </c>
      <c r="L966" s="51">
        <f t="shared" si="973"/>
        <v>280</v>
      </c>
      <c r="M966" s="18">
        <v>0</v>
      </c>
      <c r="N966" s="18">
        <v>0</v>
      </c>
      <c r="O966" s="18">
        <v>280</v>
      </c>
      <c r="P966" s="51">
        <f t="shared" si="970"/>
        <v>286.2</v>
      </c>
      <c r="Q966" s="18">
        <v>0</v>
      </c>
      <c r="R966" s="18">
        <v>0</v>
      </c>
      <c r="S966" s="18">
        <v>286.2</v>
      </c>
      <c r="T966" s="51">
        <f t="shared" si="971"/>
        <v>280</v>
      </c>
      <c r="U966" s="18">
        <v>0</v>
      </c>
      <c r="V966" s="18">
        <v>0</v>
      </c>
      <c r="W966" s="18">
        <v>280</v>
      </c>
      <c r="X966" s="51">
        <f t="shared" si="972"/>
        <v>280</v>
      </c>
      <c r="Y966" s="18">
        <v>0</v>
      </c>
      <c r="Z966" s="18">
        <v>0</v>
      </c>
      <c r="AA966" s="18">
        <v>280</v>
      </c>
      <c r="AB966" s="13" t="s">
        <v>1055</v>
      </c>
      <c r="AC966" s="79"/>
      <c r="AD966" s="79"/>
    </row>
    <row r="967" spans="1:30" s="56" customFormat="1" ht="110.25" x14ac:dyDescent="0.25">
      <c r="A967" s="43" t="s">
        <v>46</v>
      </c>
      <c r="B967" s="13" t="s">
        <v>977</v>
      </c>
      <c r="C967" s="40" t="s">
        <v>978</v>
      </c>
      <c r="D967" s="52">
        <f t="shared" si="962"/>
        <v>871.4</v>
      </c>
      <c r="E967" s="18">
        <v>0</v>
      </c>
      <c r="F967" s="18">
        <v>0</v>
      </c>
      <c r="G967" s="18">
        <v>871.4</v>
      </c>
      <c r="H967" s="52">
        <f t="shared" si="968"/>
        <v>871.4</v>
      </c>
      <c r="I967" s="18">
        <v>0</v>
      </c>
      <c r="J967" s="18">
        <v>0</v>
      </c>
      <c r="K967" s="18">
        <v>871.4</v>
      </c>
      <c r="L967" s="51">
        <f t="shared" si="973"/>
        <v>0</v>
      </c>
      <c r="M967" s="18">
        <v>0</v>
      </c>
      <c r="N967" s="18">
        <v>0</v>
      </c>
      <c r="O967" s="18">
        <v>0</v>
      </c>
      <c r="P967" s="51">
        <f t="shared" si="970"/>
        <v>871.4</v>
      </c>
      <c r="Q967" s="18">
        <v>0</v>
      </c>
      <c r="R967" s="18">
        <v>0</v>
      </c>
      <c r="S967" s="18">
        <v>871.4</v>
      </c>
      <c r="T967" s="51">
        <f t="shared" si="971"/>
        <v>0</v>
      </c>
      <c r="U967" s="18">
        <v>0</v>
      </c>
      <c r="V967" s="18">
        <v>0</v>
      </c>
      <c r="W967" s="18">
        <v>0</v>
      </c>
      <c r="X967" s="51">
        <f t="shared" si="972"/>
        <v>0</v>
      </c>
      <c r="Y967" s="18">
        <v>0</v>
      </c>
      <c r="Z967" s="18">
        <v>0</v>
      </c>
      <c r="AA967" s="18">
        <v>0</v>
      </c>
      <c r="AB967" s="13"/>
      <c r="AC967" s="79"/>
      <c r="AD967" s="79"/>
    </row>
    <row r="968" spans="1:30" s="56" customFormat="1" ht="31.5" x14ac:dyDescent="0.25">
      <c r="A968" s="43">
        <v>3</v>
      </c>
      <c r="B968" s="13" t="s">
        <v>448</v>
      </c>
      <c r="C968" s="40"/>
      <c r="D968" s="52">
        <f t="shared" si="962"/>
        <v>16598.2</v>
      </c>
      <c r="E968" s="18">
        <f>SUM(E969:E970)</f>
        <v>0</v>
      </c>
      <c r="F968" s="18">
        <f>SUM(F969:F970)</f>
        <v>0</v>
      </c>
      <c r="G968" s="18">
        <f>SUM(G969:G970)</f>
        <v>16598.2</v>
      </c>
      <c r="H968" s="52">
        <f t="shared" ref="H968:H972" si="974">SUM(I968:K968)</f>
        <v>16598.2</v>
      </c>
      <c r="I968" s="18">
        <f>SUM(I969:I970)</f>
        <v>0</v>
      </c>
      <c r="J968" s="18">
        <f>SUM(J969:J970)</f>
        <v>0</v>
      </c>
      <c r="K968" s="18">
        <f>SUM(K969:K970)</f>
        <v>16598.2</v>
      </c>
      <c r="L968" s="51">
        <f t="shared" si="973"/>
        <v>23521.600000000002</v>
      </c>
      <c r="M968" s="18">
        <f>SUM(M969:M970)</f>
        <v>0</v>
      </c>
      <c r="N968" s="18">
        <f>SUM(N969:N970)</f>
        <v>0</v>
      </c>
      <c r="O968" s="18">
        <f>SUM(O969:O970)</f>
        <v>23521.600000000002</v>
      </c>
      <c r="P968" s="51">
        <f t="shared" si="970"/>
        <v>16598.2</v>
      </c>
      <c r="Q968" s="18">
        <f>SUM(Q969:Q970)</f>
        <v>0</v>
      </c>
      <c r="R968" s="18">
        <f>SUM(R969:R970)</f>
        <v>0</v>
      </c>
      <c r="S968" s="18">
        <f>SUM(S969:S970)</f>
        <v>16598.2</v>
      </c>
      <c r="T968" s="51">
        <f t="shared" si="971"/>
        <v>23521.600000000002</v>
      </c>
      <c r="U968" s="18">
        <f>SUM(U969:U970)</f>
        <v>0</v>
      </c>
      <c r="V968" s="18">
        <f>SUM(V969:V970)</f>
        <v>0</v>
      </c>
      <c r="W968" s="18">
        <f>SUM(W969:W970)</f>
        <v>23521.600000000002</v>
      </c>
      <c r="X968" s="51">
        <f t="shared" si="972"/>
        <v>23521.600000000002</v>
      </c>
      <c r="Y968" s="18">
        <f>SUM(Y969:Y970)</f>
        <v>0</v>
      </c>
      <c r="Z968" s="18">
        <f>SUM(Z969:Z970)</f>
        <v>0</v>
      </c>
      <c r="AA968" s="18">
        <f>SUM(AA969:AA970)</f>
        <v>23521.600000000002</v>
      </c>
      <c r="AB968" s="13"/>
      <c r="AC968" s="79"/>
      <c r="AD968" s="79"/>
    </row>
    <row r="969" spans="1:30" s="56" customFormat="1" ht="63" x14ac:dyDescent="0.25">
      <c r="A969" s="43" t="s">
        <v>82</v>
      </c>
      <c r="B969" s="13" t="s">
        <v>449</v>
      </c>
      <c r="C969" s="40" t="s">
        <v>450</v>
      </c>
      <c r="D969" s="52">
        <f t="shared" si="962"/>
        <v>14708.4</v>
      </c>
      <c r="E969" s="18">
        <v>0</v>
      </c>
      <c r="F969" s="18">
        <v>0</v>
      </c>
      <c r="G969" s="18">
        <v>14708.4</v>
      </c>
      <c r="H969" s="52">
        <f t="shared" si="974"/>
        <v>14708.4</v>
      </c>
      <c r="I969" s="18">
        <v>0</v>
      </c>
      <c r="J969" s="18">
        <v>0</v>
      </c>
      <c r="K969" s="18">
        <v>14708.4</v>
      </c>
      <c r="L969" s="51">
        <f>SUM(M969:O969)</f>
        <v>21354.9</v>
      </c>
      <c r="M969" s="18">
        <v>0</v>
      </c>
      <c r="N969" s="18">
        <v>0</v>
      </c>
      <c r="O969" s="18">
        <v>21354.9</v>
      </c>
      <c r="P969" s="51">
        <f t="shared" ref="P969:P974" si="975">SUM(Q969:S969)</f>
        <v>14708.4</v>
      </c>
      <c r="Q969" s="18">
        <v>0</v>
      </c>
      <c r="R969" s="18">
        <v>0</v>
      </c>
      <c r="S969" s="18">
        <v>14708.4</v>
      </c>
      <c r="T969" s="51">
        <f t="shared" si="971"/>
        <v>21354.9</v>
      </c>
      <c r="U969" s="18">
        <v>0</v>
      </c>
      <c r="V969" s="18">
        <v>0</v>
      </c>
      <c r="W969" s="18">
        <v>21354.9</v>
      </c>
      <c r="X969" s="51">
        <f t="shared" si="972"/>
        <v>21354.9</v>
      </c>
      <c r="Y969" s="18">
        <v>0</v>
      </c>
      <c r="Z969" s="18">
        <v>0</v>
      </c>
      <c r="AA969" s="18">
        <v>21354.9</v>
      </c>
      <c r="AB969" s="13" t="s">
        <v>1056</v>
      </c>
      <c r="AC969" s="79"/>
      <c r="AD969" s="79"/>
    </row>
    <row r="970" spans="1:30" s="56" customFormat="1" ht="63" x14ac:dyDescent="0.25">
      <c r="A970" s="43" t="s">
        <v>84</v>
      </c>
      <c r="B970" s="13" t="s">
        <v>451</v>
      </c>
      <c r="C970" s="40" t="s">
        <v>450</v>
      </c>
      <c r="D970" s="52">
        <f t="shared" si="962"/>
        <v>1889.8</v>
      </c>
      <c r="E970" s="18">
        <v>0</v>
      </c>
      <c r="F970" s="18">
        <v>0</v>
      </c>
      <c r="G970" s="18">
        <v>1889.8</v>
      </c>
      <c r="H970" s="52">
        <f t="shared" si="974"/>
        <v>1889.8</v>
      </c>
      <c r="I970" s="18">
        <v>0</v>
      </c>
      <c r="J970" s="18">
        <v>0</v>
      </c>
      <c r="K970" s="18">
        <v>1889.8</v>
      </c>
      <c r="L970" s="51">
        <f>SUM(M970:O970)</f>
        <v>2166.6999999999998</v>
      </c>
      <c r="M970" s="18">
        <v>0</v>
      </c>
      <c r="N970" s="18">
        <v>0</v>
      </c>
      <c r="O970" s="18">
        <v>2166.6999999999998</v>
      </c>
      <c r="P970" s="51">
        <f t="shared" si="975"/>
        <v>1889.8</v>
      </c>
      <c r="Q970" s="18">
        <v>0</v>
      </c>
      <c r="R970" s="18">
        <v>0</v>
      </c>
      <c r="S970" s="18">
        <v>1889.8</v>
      </c>
      <c r="T970" s="51">
        <f t="shared" si="971"/>
        <v>2166.6999999999998</v>
      </c>
      <c r="U970" s="18">
        <v>0</v>
      </c>
      <c r="V970" s="18">
        <v>0</v>
      </c>
      <c r="W970" s="18">
        <v>2166.6999999999998</v>
      </c>
      <c r="X970" s="51">
        <f t="shared" si="972"/>
        <v>2166.6999999999998</v>
      </c>
      <c r="Y970" s="18">
        <v>0</v>
      </c>
      <c r="Z970" s="18">
        <v>0</v>
      </c>
      <c r="AA970" s="18">
        <v>2166.6999999999998</v>
      </c>
      <c r="AB970" s="13" t="s">
        <v>1057</v>
      </c>
      <c r="AC970" s="79"/>
      <c r="AD970" s="79"/>
    </row>
    <row r="971" spans="1:30" s="56" customFormat="1" ht="63" x14ac:dyDescent="0.25">
      <c r="A971" s="43" t="s">
        <v>15</v>
      </c>
      <c r="B971" s="13" t="s">
        <v>979</v>
      </c>
      <c r="C971" s="40" t="s">
        <v>976</v>
      </c>
      <c r="D971" s="52">
        <f t="shared" si="962"/>
        <v>710</v>
      </c>
      <c r="E971" s="18">
        <f>E972</f>
        <v>0</v>
      </c>
      <c r="F971" s="18">
        <f>F972</f>
        <v>0</v>
      </c>
      <c r="G971" s="18">
        <f>G972</f>
        <v>710</v>
      </c>
      <c r="H971" s="52">
        <f t="shared" si="974"/>
        <v>0</v>
      </c>
      <c r="I971" s="18">
        <f>I972</f>
        <v>0</v>
      </c>
      <c r="J971" s="18">
        <f>J972</f>
        <v>0</v>
      </c>
      <c r="K971" s="18">
        <v>0</v>
      </c>
      <c r="L971" s="51">
        <f>SUM(M971:O971)</f>
        <v>2600</v>
      </c>
      <c r="M971" s="18">
        <f>M972</f>
        <v>0</v>
      </c>
      <c r="N971" s="18">
        <f>N972</f>
        <v>0</v>
      </c>
      <c r="O971" s="18">
        <v>2600</v>
      </c>
      <c r="P971" s="51">
        <f t="shared" si="975"/>
        <v>0</v>
      </c>
      <c r="Q971" s="18">
        <f>Q972</f>
        <v>0</v>
      </c>
      <c r="R971" s="18">
        <f>R972</f>
        <v>0</v>
      </c>
      <c r="S971" s="18">
        <v>0</v>
      </c>
      <c r="T971" s="51">
        <f t="shared" si="971"/>
        <v>2700</v>
      </c>
      <c r="U971" s="18">
        <f>U972</f>
        <v>0</v>
      </c>
      <c r="V971" s="18">
        <f>V972</f>
        <v>0</v>
      </c>
      <c r="W971" s="18">
        <v>2700</v>
      </c>
      <c r="X971" s="51">
        <f t="shared" si="972"/>
        <v>2700</v>
      </c>
      <c r="Y971" s="18">
        <f>Y972</f>
        <v>0</v>
      </c>
      <c r="Z971" s="18">
        <f>Z972</f>
        <v>0</v>
      </c>
      <c r="AA971" s="18">
        <v>2700</v>
      </c>
      <c r="AB971" s="13"/>
      <c r="AC971" s="79"/>
      <c r="AD971" s="79"/>
    </row>
    <row r="972" spans="1:30" s="56" customFormat="1" ht="126" x14ac:dyDescent="0.25">
      <c r="A972" s="43" t="s">
        <v>16</v>
      </c>
      <c r="B972" s="13" t="s">
        <v>980</v>
      </c>
      <c r="C972" s="40" t="s">
        <v>976</v>
      </c>
      <c r="D972" s="52">
        <f t="shared" si="962"/>
        <v>710</v>
      </c>
      <c r="E972" s="18">
        <v>0</v>
      </c>
      <c r="F972" s="18">
        <v>0</v>
      </c>
      <c r="G972" s="18">
        <v>710</v>
      </c>
      <c r="H972" s="52">
        <f t="shared" si="974"/>
        <v>0</v>
      </c>
      <c r="I972" s="18">
        <v>0</v>
      </c>
      <c r="J972" s="18">
        <v>0</v>
      </c>
      <c r="K972" s="18">
        <v>0</v>
      </c>
      <c r="L972" s="51">
        <f>SUM(M972:O972)</f>
        <v>2600</v>
      </c>
      <c r="M972" s="18">
        <v>0</v>
      </c>
      <c r="N972" s="18">
        <v>0</v>
      </c>
      <c r="O972" s="18">
        <v>2600</v>
      </c>
      <c r="P972" s="51">
        <f t="shared" si="975"/>
        <v>0</v>
      </c>
      <c r="Q972" s="18">
        <v>0</v>
      </c>
      <c r="R972" s="18">
        <v>0</v>
      </c>
      <c r="S972" s="18">
        <v>0</v>
      </c>
      <c r="T972" s="51">
        <f t="shared" si="971"/>
        <v>2700</v>
      </c>
      <c r="U972" s="18">
        <v>0</v>
      </c>
      <c r="V972" s="18">
        <v>0</v>
      </c>
      <c r="W972" s="18">
        <v>2700</v>
      </c>
      <c r="X972" s="51">
        <f t="shared" si="972"/>
        <v>2700</v>
      </c>
      <c r="Y972" s="18">
        <v>0</v>
      </c>
      <c r="Z972" s="18">
        <v>0</v>
      </c>
      <c r="AA972" s="18">
        <v>2700</v>
      </c>
      <c r="AB972" s="13" t="s">
        <v>1058</v>
      </c>
      <c r="AC972" s="79"/>
      <c r="AD972" s="79"/>
    </row>
    <row r="973" spans="1:30" s="65" customFormat="1" ht="47.25" x14ac:dyDescent="0.25">
      <c r="A973" s="41" t="s">
        <v>154</v>
      </c>
      <c r="B973" s="95" t="s">
        <v>736</v>
      </c>
      <c r="C973" s="57"/>
      <c r="D973" s="15">
        <f t="shared" ref="D973:D984" si="976">SUM(E973:G973)</f>
        <v>423264.2</v>
      </c>
      <c r="E973" s="15">
        <f>SUM(E974,E977,E982)</f>
        <v>0</v>
      </c>
      <c r="F973" s="15">
        <f>SUM(F974,F977,F982)</f>
        <v>204659.8</v>
      </c>
      <c r="G973" s="15">
        <f>SUM(G974,G977,G982)</f>
        <v>218604.40000000002</v>
      </c>
      <c r="H973" s="15">
        <f>SUM(I973:K973)</f>
        <v>436925.69999999995</v>
      </c>
      <c r="I973" s="15">
        <f>SUM(I974,I977,I982)</f>
        <v>0</v>
      </c>
      <c r="J973" s="15">
        <f>SUM(J974,J977,J982)</f>
        <v>218124.79999999999</v>
      </c>
      <c r="K973" s="15">
        <f t="shared" ref="K973:W973" si="977">SUM(K974,K977,K982)</f>
        <v>218800.9</v>
      </c>
      <c r="L973" s="15">
        <f t="shared" ref="L973:L999" si="978">SUM(M973:O973)</f>
        <v>467093.1</v>
      </c>
      <c r="M973" s="15">
        <f t="shared" ref="M973" si="979">SUM(M974,M977,M982)</f>
        <v>0</v>
      </c>
      <c r="N973" s="15">
        <f>SUM(N974,N977,N982)</f>
        <v>218124.79999999999</v>
      </c>
      <c r="O973" s="15">
        <f>SUM(O974,O977,O982)</f>
        <v>248968.3</v>
      </c>
      <c r="P973" s="15">
        <f t="shared" si="975"/>
        <v>429276.4</v>
      </c>
      <c r="Q973" s="15">
        <f t="shared" ref="Q973:S973" si="980">SUM(Q974,Q977,Q982)</f>
        <v>0</v>
      </c>
      <c r="R973" s="15">
        <f t="shared" si="980"/>
        <v>210545.1</v>
      </c>
      <c r="S973" s="15">
        <f t="shared" si="980"/>
        <v>218731.3</v>
      </c>
      <c r="T973" s="15">
        <f>SUM(U973:W973)</f>
        <v>445400.69999999995</v>
      </c>
      <c r="U973" s="15">
        <f t="shared" si="977"/>
        <v>0</v>
      </c>
      <c r="V973" s="15">
        <f t="shared" si="977"/>
        <v>210545.1</v>
      </c>
      <c r="W973" s="15">
        <f t="shared" si="977"/>
        <v>234855.59999999998</v>
      </c>
      <c r="X973" s="15">
        <f>SUM(Y973:AA973)</f>
        <v>461205.6</v>
      </c>
      <c r="Y973" s="15">
        <f t="shared" ref="Y973:Z973" si="981">SUM(Y974,Y977,Y982)</f>
        <v>0</v>
      </c>
      <c r="Z973" s="15">
        <f t="shared" si="981"/>
        <v>210545.1</v>
      </c>
      <c r="AA973" s="15">
        <f>SUM(AA974,AA977,AA982)</f>
        <v>250660.5</v>
      </c>
      <c r="AB973" s="96"/>
      <c r="AC973" s="82"/>
      <c r="AD973" s="82"/>
    </row>
    <row r="974" spans="1:30" s="56" customFormat="1" ht="47.25" x14ac:dyDescent="0.25">
      <c r="A974" s="43" t="s">
        <v>10</v>
      </c>
      <c r="B974" s="13" t="s">
        <v>47</v>
      </c>
      <c r="C974" s="40"/>
      <c r="D974" s="52">
        <f t="shared" si="976"/>
        <v>361818.9</v>
      </c>
      <c r="E974" s="18">
        <f>E975</f>
        <v>0</v>
      </c>
      <c r="F974" s="18">
        <f>F975</f>
        <v>203818.9</v>
      </c>
      <c r="G974" s="18">
        <f t="shared" ref="G974" si="982">G975</f>
        <v>158000</v>
      </c>
      <c r="H974" s="52">
        <f>SUM(I974:K974)</f>
        <v>375283.9</v>
      </c>
      <c r="I974" s="18">
        <f t="shared" ref="I974:K975" si="983">I975</f>
        <v>0</v>
      </c>
      <c r="J974" s="18">
        <f t="shared" si="983"/>
        <v>217283.9</v>
      </c>
      <c r="K974" s="18">
        <f>K975</f>
        <v>158000</v>
      </c>
      <c r="L974" s="51">
        <f t="shared" si="978"/>
        <v>391083.9</v>
      </c>
      <c r="M974" s="18">
        <f t="shared" ref="M974:O976" si="984">M975</f>
        <v>0</v>
      </c>
      <c r="N974" s="18">
        <f t="shared" si="984"/>
        <v>217283.9</v>
      </c>
      <c r="O974" s="18">
        <f t="shared" si="984"/>
        <v>173800</v>
      </c>
      <c r="P974" s="51">
        <f t="shared" si="975"/>
        <v>367704.5</v>
      </c>
      <c r="Q974" s="18">
        <f t="shared" ref="Q974:S975" si="985">Q975</f>
        <v>0</v>
      </c>
      <c r="R974" s="18">
        <f t="shared" si="985"/>
        <v>209704.5</v>
      </c>
      <c r="S974" s="18">
        <f t="shared" si="985"/>
        <v>158000</v>
      </c>
      <c r="T974" s="51">
        <f>SUM(U974:W974)</f>
        <v>367704.5</v>
      </c>
      <c r="U974" s="18">
        <f t="shared" ref="U974:W975" si="986">U975</f>
        <v>0</v>
      </c>
      <c r="V974" s="18">
        <f t="shared" si="986"/>
        <v>209704.5</v>
      </c>
      <c r="W974" s="18">
        <f t="shared" si="986"/>
        <v>158000</v>
      </c>
      <c r="X974" s="51">
        <f>SUM(Y974:AA974)</f>
        <v>383504.5</v>
      </c>
      <c r="Y974" s="18">
        <f t="shared" ref="Y974:AA976" si="987">Y975</f>
        <v>0</v>
      </c>
      <c r="Z974" s="18">
        <f t="shared" si="987"/>
        <v>209704.5</v>
      </c>
      <c r="AA974" s="18">
        <f t="shared" si="987"/>
        <v>173800</v>
      </c>
      <c r="AB974" s="13"/>
      <c r="AC974" s="79"/>
      <c r="AD974" s="79"/>
    </row>
    <row r="975" spans="1:30" s="56" customFormat="1" ht="47.25" x14ac:dyDescent="0.25">
      <c r="A975" s="43" t="s">
        <v>32</v>
      </c>
      <c r="B975" s="13" t="s">
        <v>459</v>
      </c>
      <c r="C975" s="40"/>
      <c r="D975" s="52">
        <f t="shared" si="976"/>
        <v>361818.9</v>
      </c>
      <c r="E975" s="18">
        <f>E976</f>
        <v>0</v>
      </c>
      <c r="F975" s="18">
        <f>F976</f>
        <v>203818.9</v>
      </c>
      <c r="G975" s="18">
        <f>G976</f>
        <v>158000</v>
      </c>
      <c r="H975" s="52">
        <f t="shared" ref="H975:H984" si="988">SUM(I975:K975)</f>
        <v>375283.9</v>
      </c>
      <c r="I975" s="18">
        <f t="shared" si="983"/>
        <v>0</v>
      </c>
      <c r="J975" s="18">
        <f t="shared" si="983"/>
        <v>217283.9</v>
      </c>
      <c r="K975" s="18">
        <f t="shared" si="983"/>
        <v>158000</v>
      </c>
      <c r="L975" s="51">
        <f t="shared" si="978"/>
        <v>391083.9</v>
      </c>
      <c r="M975" s="18">
        <f t="shared" si="984"/>
        <v>0</v>
      </c>
      <c r="N975" s="18">
        <f t="shared" si="984"/>
        <v>217283.9</v>
      </c>
      <c r="O975" s="18">
        <f t="shared" si="984"/>
        <v>173800</v>
      </c>
      <c r="P975" s="51">
        <f t="shared" ref="P975:P976" si="989">SUM(Q975:S975)</f>
        <v>367704.5</v>
      </c>
      <c r="Q975" s="18">
        <f t="shared" si="985"/>
        <v>0</v>
      </c>
      <c r="R975" s="18">
        <f t="shared" si="985"/>
        <v>209704.5</v>
      </c>
      <c r="S975" s="18">
        <f t="shared" si="985"/>
        <v>158000</v>
      </c>
      <c r="T975" s="51">
        <f t="shared" ref="T975:T976" si="990">SUM(U975:W975)</f>
        <v>367704.5</v>
      </c>
      <c r="U975" s="18">
        <f t="shared" si="986"/>
        <v>0</v>
      </c>
      <c r="V975" s="18">
        <f t="shared" si="986"/>
        <v>209704.5</v>
      </c>
      <c r="W975" s="18">
        <v>158000</v>
      </c>
      <c r="X975" s="51">
        <f t="shared" ref="X975:X976" si="991">SUM(Y975:AA975)</f>
        <v>383504.5</v>
      </c>
      <c r="Y975" s="18">
        <f t="shared" si="987"/>
        <v>0</v>
      </c>
      <c r="Z975" s="18">
        <f t="shared" si="987"/>
        <v>209704.5</v>
      </c>
      <c r="AA975" s="18">
        <f t="shared" si="987"/>
        <v>173800</v>
      </c>
      <c r="AB975" s="13"/>
      <c r="AC975" s="79"/>
      <c r="AD975" s="79"/>
    </row>
    <row r="976" spans="1:30" s="56" customFormat="1" ht="31.5" x14ac:dyDescent="0.25">
      <c r="A976" s="43" t="s">
        <v>48</v>
      </c>
      <c r="B976" s="13" t="s">
        <v>49</v>
      </c>
      <c r="C976" s="40" t="s">
        <v>50</v>
      </c>
      <c r="D976" s="52">
        <f t="shared" ref="D976" si="992">SUM(E976:G976)</f>
        <v>361818.9</v>
      </c>
      <c r="E976" s="18">
        <v>0</v>
      </c>
      <c r="F976" s="18">
        <v>203818.9</v>
      </c>
      <c r="G976" s="18">
        <v>158000</v>
      </c>
      <c r="H976" s="52">
        <f t="shared" si="988"/>
        <v>375283.9</v>
      </c>
      <c r="I976" s="18">
        <v>0</v>
      </c>
      <c r="J976" s="18">
        <v>217283.9</v>
      </c>
      <c r="K976" s="18">
        <v>158000</v>
      </c>
      <c r="L976" s="51">
        <f t="shared" si="978"/>
        <v>391083.9</v>
      </c>
      <c r="M976" s="18">
        <f t="shared" si="984"/>
        <v>0</v>
      </c>
      <c r="N976" s="18">
        <v>217283.9</v>
      </c>
      <c r="O976" s="18">
        <v>173800</v>
      </c>
      <c r="P976" s="51">
        <f t="shared" si="989"/>
        <v>367704.5</v>
      </c>
      <c r="Q976" s="18">
        <f>Q977</f>
        <v>0</v>
      </c>
      <c r="R976" s="18">
        <v>209704.5</v>
      </c>
      <c r="S976" s="18">
        <v>158000</v>
      </c>
      <c r="T976" s="51">
        <f t="shared" si="990"/>
        <v>383504.5</v>
      </c>
      <c r="U976" s="18">
        <f>U977</f>
        <v>0</v>
      </c>
      <c r="V976" s="18">
        <v>209704.5</v>
      </c>
      <c r="W976" s="18">
        <v>173800</v>
      </c>
      <c r="X976" s="51">
        <f t="shared" si="991"/>
        <v>383504.5</v>
      </c>
      <c r="Y976" s="18">
        <f t="shared" si="987"/>
        <v>0</v>
      </c>
      <c r="Z976" s="18">
        <v>209704.5</v>
      </c>
      <c r="AA976" s="18">
        <v>173800</v>
      </c>
      <c r="AB976" s="13"/>
      <c r="AC976" s="79"/>
      <c r="AD976" s="79"/>
    </row>
    <row r="977" spans="1:30" s="56" customFormat="1" ht="31.5" x14ac:dyDescent="0.25">
      <c r="A977" s="43" t="s">
        <v>13</v>
      </c>
      <c r="B977" s="13" t="s">
        <v>51</v>
      </c>
      <c r="C977" s="40"/>
      <c r="D977" s="52">
        <f t="shared" si="976"/>
        <v>61178.1</v>
      </c>
      <c r="E977" s="18">
        <f t="shared" ref="E977:F977" si="993">E978+E980</f>
        <v>0</v>
      </c>
      <c r="F977" s="18">
        <f t="shared" si="993"/>
        <v>840.9</v>
      </c>
      <c r="G977" s="18">
        <f>G978+G980</f>
        <v>60337.2</v>
      </c>
      <c r="H977" s="52">
        <f t="shared" si="988"/>
        <v>61442.700000000004</v>
      </c>
      <c r="I977" s="18">
        <f t="shared" ref="I977:J977" si="994">I978+I980</f>
        <v>0</v>
      </c>
      <c r="J977" s="18">
        <f t="shared" si="994"/>
        <v>840.9</v>
      </c>
      <c r="K977" s="18">
        <f>K978+K980</f>
        <v>60601.8</v>
      </c>
      <c r="L977" s="51">
        <f t="shared" si="978"/>
        <v>75880.399999999994</v>
      </c>
      <c r="M977" s="18">
        <f>M978+M980</f>
        <v>0</v>
      </c>
      <c r="N977" s="18">
        <f t="shared" ref="N977:O977" si="995">N978+N980</f>
        <v>840.9</v>
      </c>
      <c r="O977" s="18">
        <f t="shared" si="995"/>
        <v>75039.5</v>
      </c>
      <c r="P977" s="51">
        <f>SUM(Q977:S977)</f>
        <v>61442.400000000001</v>
      </c>
      <c r="Q977" s="18">
        <f t="shared" ref="Q977:S977" si="996">Q978+Q980</f>
        <v>0</v>
      </c>
      <c r="R977" s="18">
        <f t="shared" si="996"/>
        <v>840.6</v>
      </c>
      <c r="S977" s="18">
        <f t="shared" si="996"/>
        <v>60601.8</v>
      </c>
      <c r="T977" s="51">
        <f>SUM(U977:W977)</f>
        <v>77558.400000000009</v>
      </c>
      <c r="U977" s="18">
        <f>U978+U980</f>
        <v>0</v>
      </c>
      <c r="V977" s="18">
        <f t="shared" ref="V977" si="997">V978+V980</f>
        <v>840.6</v>
      </c>
      <c r="W977" s="18">
        <f>W978+W980</f>
        <v>76717.8</v>
      </c>
      <c r="X977" s="51">
        <f>SUM(Y977:AA977)</f>
        <v>77558.400000000009</v>
      </c>
      <c r="Y977" s="18">
        <f>Y978+Y980</f>
        <v>0</v>
      </c>
      <c r="Z977" s="18">
        <f t="shared" ref="Z977" si="998">Z978+Z980</f>
        <v>840.6</v>
      </c>
      <c r="AA977" s="18">
        <f>AA978+AA980</f>
        <v>76717.8</v>
      </c>
      <c r="AB977" s="13"/>
      <c r="AC977" s="79"/>
      <c r="AD977" s="79"/>
    </row>
    <row r="978" spans="1:30" s="56" customFormat="1" ht="31.5" x14ac:dyDescent="0.25">
      <c r="A978" s="43" t="s">
        <v>40</v>
      </c>
      <c r="B978" s="13" t="s">
        <v>52</v>
      </c>
      <c r="C978" s="40"/>
      <c r="D978" s="52">
        <f t="shared" si="976"/>
        <v>13577</v>
      </c>
      <c r="E978" s="18">
        <f t="shared" ref="E978:G978" si="999">E979</f>
        <v>0</v>
      </c>
      <c r="F978" s="18">
        <f t="shared" si="999"/>
        <v>0</v>
      </c>
      <c r="G978" s="18">
        <f t="shared" si="999"/>
        <v>13577</v>
      </c>
      <c r="H978" s="52">
        <f t="shared" si="988"/>
        <v>15000</v>
      </c>
      <c r="I978" s="18">
        <f t="shared" ref="I978:J978" si="1000">I979</f>
        <v>0</v>
      </c>
      <c r="J978" s="18">
        <f t="shared" si="1000"/>
        <v>0</v>
      </c>
      <c r="K978" s="18">
        <f>K979</f>
        <v>15000</v>
      </c>
      <c r="L978" s="51">
        <f t="shared" ref="L978:AA978" si="1001">L979</f>
        <v>15000</v>
      </c>
      <c r="M978" s="18">
        <f t="shared" si="1001"/>
        <v>0</v>
      </c>
      <c r="N978" s="18">
        <f t="shared" si="1001"/>
        <v>0</v>
      </c>
      <c r="O978" s="18">
        <f t="shared" si="1001"/>
        <v>15000</v>
      </c>
      <c r="P978" s="51">
        <f t="shared" si="1001"/>
        <v>15000</v>
      </c>
      <c r="Q978" s="18">
        <f t="shared" si="1001"/>
        <v>0</v>
      </c>
      <c r="R978" s="18">
        <f t="shared" si="1001"/>
        <v>0</v>
      </c>
      <c r="S978" s="18">
        <f t="shared" si="1001"/>
        <v>15000</v>
      </c>
      <c r="T978" s="51">
        <f t="shared" si="1001"/>
        <v>15000</v>
      </c>
      <c r="U978" s="18">
        <f t="shared" si="1001"/>
        <v>0</v>
      </c>
      <c r="V978" s="18">
        <f t="shared" si="1001"/>
        <v>0</v>
      </c>
      <c r="W978" s="18">
        <f t="shared" si="1001"/>
        <v>15000</v>
      </c>
      <c r="X978" s="51">
        <f t="shared" si="1001"/>
        <v>15000</v>
      </c>
      <c r="Y978" s="18">
        <f t="shared" si="1001"/>
        <v>0</v>
      </c>
      <c r="Z978" s="18">
        <f t="shared" si="1001"/>
        <v>0</v>
      </c>
      <c r="AA978" s="18">
        <f t="shared" si="1001"/>
        <v>15000</v>
      </c>
      <c r="AB978" s="13"/>
      <c r="AC978" s="79"/>
      <c r="AD978" s="79"/>
    </row>
    <row r="979" spans="1:30" s="56" customFormat="1" x14ac:dyDescent="0.25">
      <c r="A979" s="43" t="s">
        <v>53</v>
      </c>
      <c r="B979" s="13" t="s">
        <v>54</v>
      </c>
      <c r="C979" s="40" t="s">
        <v>50</v>
      </c>
      <c r="D979" s="52">
        <f t="shared" si="976"/>
        <v>13577</v>
      </c>
      <c r="E979" s="18">
        <v>0</v>
      </c>
      <c r="F979" s="18">
        <v>0</v>
      </c>
      <c r="G979" s="18">
        <v>13577</v>
      </c>
      <c r="H979" s="52">
        <f t="shared" si="988"/>
        <v>15000</v>
      </c>
      <c r="I979" s="18">
        <v>0</v>
      </c>
      <c r="J979" s="18">
        <v>0</v>
      </c>
      <c r="K979" s="18">
        <v>15000</v>
      </c>
      <c r="L979" s="51">
        <f t="shared" si="978"/>
        <v>15000</v>
      </c>
      <c r="M979" s="18">
        <v>0</v>
      </c>
      <c r="N979" s="18">
        <v>0</v>
      </c>
      <c r="O979" s="18">
        <v>15000</v>
      </c>
      <c r="P979" s="51">
        <f>Q979+R979+S979</f>
        <v>15000</v>
      </c>
      <c r="Q979" s="18">
        <v>0</v>
      </c>
      <c r="R979" s="18">
        <v>0</v>
      </c>
      <c r="S979" s="18">
        <v>15000</v>
      </c>
      <c r="T979" s="51">
        <f>U979+V979+W979</f>
        <v>15000</v>
      </c>
      <c r="U979" s="18">
        <v>0</v>
      </c>
      <c r="V979" s="18">
        <v>0</v>
      </c>
      <c r="W979" s="18">
        <v>15000</v>
      </c>
      <c r="X979" s="51">
        <f>Y979+Z979+AA979</f>
        <v>15000</v>
      </c>
      <c r="Y979" s="18">
        <v>0</v>
      </c>
      <c r="Z979" s="18">
        <v>0</v>
      </c>
      <c r="AA979" s="18">
        <v>15000</v>
      </c>
      <c r="AB979" s="13"/>
      <c r="AC979" s="79"/>
      <c r="AD979" s="79"/>
    </row>
    <row r="980" spans="1:30" s="56" customFormat="1" ht="31.5" x14ac:dyDescent="0.25">
      <c r="A980" s="43" t="s">
        <v>55</v>
      </c>
      <c r="B980" s="13" t="s">
        <v>56</v>
      </c>
      <c r="C980" s="40"/>
      <c r="D980" s="52">
        <f t="shared" si="976"/>
        <v>47601.1</v>
      </c>
      <c r="E980" s="18">
        <f t="shared" ref="E980:G980" si="1002">E981</f>
        <v>0</v>
      </c>
      <c r="F980" s="18">
        <f t="shared" si="1002"/>
        <v>840.9</v>
      </c>
      <c r="G980" s="18">
        <f t="shared" si="1002"/>
        <v>46760.2</v>
      </c>
      <c r="H980" s="52">
        <f t="shared" si="988"/>
        <v>46442.700000000004</v>
      </c>
      <c r="I980" s="18">
        <f t="shared" ref="I980:K980" si="1003">I981</f>
        <v>0</v>
      </c>
      <c r="J980" s="18">
        <f t="shared" si="1003"/>
        <v>840.9</v>
      </c>
      <c r="K980" s="18">
        <f t="shared" si="1003"/>
        <v>45601.8</v>
      </c>
      <c r="L980" s="51">
        <f t="shared" si="978"/>
        <v>60880.4</v>
      </c>
      <c r="M980" s="18">
        <f>M981</f>
        <v>0</v>
      </c>
      <c r="N980" s="18">
        <f t="shared" ref="N980:O980" si="1004">N981</f>
        <v>840.9</v>
      </c>
      <c r="O980" s="18">
        <f t="shared" si="1004"/>
        <v>60039.5</v>
      </c>
      <c r="P980" s="51">
        <f t="shared" ref="P980" si="1005">SUM(Q980:S980)</f>
        <v>46442.400000000001</v>
      </c>
      <c r="Q980" s="18">
        <f t="shared" ref="Q980:S980" si="1006">Q981</f>
        <v>0</v>
      </c>
      <c r="R980" s="18">
        <f t="shared" si="1006"/>
        <v>840.6</v>
      </c>
      <c r="S980" s="18">
        <f t="shared" si="1006"/>
        <v>45601.8</v>
      </c>
      <c r="T980" s="51">
        <f t="shared" ref="T980" si="1007">SUM(U980:W980)</f>
        <v>62558.400000000001</v>
      </c>
      <c r="U980" s="18">
        <f>U981</f>
        <v>0</v>
      </c>
      <c r="V980" s="18">
        <f t="shared" ref="V980:W980" si="1008">V981</f>
        <v>840.6</v>
      </c>
      <c r="W980" s="18">
        <f t="shared" si="1008"/>
        <v>61717.8</v>
      </c>
      <c r="X980" s="51">
        <f t="shared" ref="X980" si="1009">SUM(Y980:AA980)</f>
        <v>62558.400000000001</v>
      </c>
      <c r="Y980" s="18">
        <f>Y981</f>
        <v>0</v>
      </c>
      <c r="Z980" s="18">
        <f t="shared" ref="Z980:AA980" si="1010">Z981</f>
        <v>840.6</v>
      </c>
      <c r="AA980" s="18">
        <f t="shared" si="1010"/>
        <v>61717.8</v>
      </c>
      <c r="AB980" s="13"/>
      <c r="AC980" s="79"/>
      <c r="AD980" s="79"/>
    </row>
    <row r="981" spans="1:30" s="56" customFormat="1" ht="31.5" x14ac:dyDescent="0.25">
      <c r="A981" s="43" t="s">
        <v>57</v>
      </c>
      <c r="B981" s="13" t="s">
        <v>58</v>
      </c>
      <c r="C981" s="40" t="s">
        <v>50</v>
      </c>
      <c r="D981" s="52">
        <f t="shared" si="976"/>
        <v>47601.1</v>
      </c>
      <c r="E981" s="18">
        <v>0</v>
      </c>
      <c r="F981" s="18">
        <v>840.9</v>
      </c>
      <c r="G981" s="18">
        <v>46760.2</v>
      </c>
      <c r="H981" s="52">
        <f t="shared" si="988"/>
        <v>46442.700000000004</v>
      </c>
      <c r="I981" s="18">
        <v>0</v>
      </c>
      <c r="J981" s="18">
        <v>840.9</v>
      </c>
      <c r="K981" s="18">
        <v>45601.8</v>
      </c>
      <c r="L981" s="51">
        <f t="shared" si="978"/>
        <v>60880.4</v>
      </c>
      <c r="M981" s="18">
        <v>0</v>
      </c>
      <c r="N981" s="18">
        <v>840.9</v>
      </c>
      <c r="O981" s="18">
        <v>60039.5</v>
      </c>
      <c r="P981" s="51">
        <f>Q981+R981+S981</f>
        <v>46442.400000000001</v>
      </c>
      <c r="Q981" s="18">
        <v>0</v>
      </c>
      <c r="R981" s="18">
        <v>840.6</v>
      </c>
      <c r="S981" s="18">
        <v>45601.8</v>
      </c>
      <c r="T981" s="51">
        <f>U981+V981+W981</f>
        <v>62558.400000000001</v>
      </c>
      <c r="U981" s="18">
        <v>0</v>
      </c>
      <c r="V981" s="18">
        <v>840.6</v>
      </c>
      <c r="W981" s="18">
        <v>61717.8</v>
      </c>
      <c r="X981" s="51">
        <f>Y981+Z981+AA981</f>
        <v>62558.400000000001</v>
      </c>
      <c r="Y981" s="18">
        <v>0</v>
      </c>
      <c r="Z981" s="18">
        <v>840.6</v>
      </c>
      <c r="AA981" s="18">
        <v>61717.8</v>
      </c>
      <c r="AB981" s="13"/>
      <c r="AC981" s="79"/>
      <c r="AD981" s="79"/>
    </row>
    <row r="982" spans="1:30" s="56" customFormat="1" ht="31.5" x14ac:dyDescent="0.25">
      <c r="A982" s="43" t="s">
        <v>14</v>
      </c>
      <c r="B982" s="13" t="s">
        <v>59</v>
      </c>
      <c r="C982" s="40"/>
      <c r="D982" s="52">
        <f t="shared" si="976"/>
        <v>267.2</v>
      </c>
      <c r="E982" s="18">
        <f t="shared" ref="E982:G983" si="1011">E983</f>
        <v>0</v>
      </c>
      <c r="F982" s="18">
        <f t="shared" si="1011"/>
        <v>0</v>
      </c>
      <c r="G982" s="18">
        <f t="shared" si="1011"/>
        <v>267.2</v>
      </c>
      <c r="H982" s="52">
        <f t="shared" si="988"/>
        <v>199.1</v>
      </c>
      <c r="I982" s="18">
        <f t="shared" ref="I982:K983" si="1012">I983</f>
        <v>0</v>
      </c>
      <c r="J982" s="18">
        <f t="shared" si="1012"/>
        <v>0</v>
      </c>
      <c r="K982" s="18">
        <f t="shared" si="1012"/>
        <v>199.1</v>
      </c>
      <c r="L982" s="51">
        <f t="shared" si="978"/>
        <v>128.80000000000001</v>
      </c>
      <c r="M982" s="18">
        <f>M983</f>
        <v>0</v>
      </c>
      <c r="N982" s="18">
        <f t="shared" ref="N982:O982" si="1013">N983</f>
        <v>0</v>
      </c>
      <c r="O982" s="18">
        <f t="shared" si="1013"/>
        <v>128.80000000000001</v>
      </c>
      <c r="P982" s="51">
        <f t="shared" ref="P982:P983" si="1014">SUM(Q982:S982)</f>
        <v>129.5</v>
      </c>
      <c r="Q982" s="18">
        <f t="shared" ref="Q982:S983" si="1015">Q983</f>
        <v>0</v>
      </c>
      <c r="R982" s="18">
        <f t="shared" si="1015"/>
        <v>0</v>
      </c>
      <c r="S982" s="18">
        <f t="shared" si="1015"/>
        <v>129.5</v>
      </c>
      <c r="T982" s="51">
        <f t="shared" ref="T982:T983" si="1016">SUM(U982:W982)</f>
        <v>137.80000000000001</v>
      </c>
      <c r="U982" s="18">
        <f>U983</f>
        <v>0</v>
      </c>
      <c r="V982" s="18">
        <f t="shared" ref="V982:W982" si="1017">V983</f>
        <v>0</v>
      </c>
      <c r="W982" s="18">
        <f t="shared" si="1017"/>
        <v>137.80000000000001</v>
      </c>
      <c r="X982" s="51">
        <f t="shared" ref="X982:X983" si="1018">SUM(Y982:AA982)</f>
        <v>142.69999999999999</v>
      </c>
      <c r="Y982" s="18">
        <f>Y983</f>
        <v>0</v>
      </c>
      <c r="Z982" s="18">
        <f t="shared" ref="Z982:AA982" si="1019">Z983</f>
        <v>0</v>
      </c>
      <c r="AA982" s="18">
        <f t="shared" si="1019"/>
        <v>142.69999999999999</v>
      </c>
      <c r="AB982" s="13"/>
      <c r="AC982" s="79"/>
      <c r="AD982" s="79"/>
    </row>
    <row r="983" spans="1:30" s="56" customFormat="1" ht="31.5" x14ac:dyDescent="0.25">
      <c r="A983" s="43" t="s">
        <v>60</v>
      </c>
      <c r="B983" s="13" t="s">
        <v>61</v>
      </c>
      <c r="C983" s="40"/>
      <c r="D983" s="52">
        <f t="shared" si="976"/>
        <v>267.2</v>
      </c>
      <c r="E983" s="18">
        <f t="shared" si="1011"/>
        <v>0</v>
      </c>
      <c r="F983" s="18">
        <f t="shared" si="1011"/>
        <v>0</v>
      </c>
      <c r="G983" s="18">
        <f t="shared" si="1011"/>
        <v>267.2</v>
      </c>
      <c r="H983" s="52">
        <f>SUM(I983:K983)</f>
        <v>199.1</v>
      </c>
      <c r="I983" s="18">
        <f t="shared" si="1012"/>
        <v>0</v>
      </c>
      <c r="J983" s="18">
        <f t="shared" si="1012"/>
        <v>0</v>
      </c>
      <c r="K983" s="18">
        <f t="shared" si="1012"/>
        <v>199.1</v>
      </c>
      <c r="L983" s="51">
        <f t="shared" si="978"/>
        <v>128.80000000000001</v>
      </c>
      <c r="M983" s="18">
        <f>SUM(M984)</f>
        <v>0</v>
      </c>
      <c r="N983" s="18">
        <f>SUM(N984)</f>
        <v>0</v>
      </c>
      <c r="O983" s="18">
        <v>128.80000000000001</v>
      </c>
      <c r="P983" s="51">
        <f t="shared" si="1014"/>
        <v>129.5</v>
      </c>
      <c r="Q983" s="18">
        <f t="shared" si="1015"/>
        <v>0</v>
      </c>
      <c r="R983" s="18">
        <f t="shared" si="1015"/>
        <v>0</v>
      </c>
      <c r="S983" s="18">
        <f t="shared" si="1015"/>
        <v>129.5</v>
      </c>
      <c r="T983" s="51">
        <f t="shared" si="1016"/>
        <v>137.80000000000001</v>
      </c>
      <c r="U983" s="18">
        <f>SUM(U984)</f>
        <v>0</v>
      </c>
      <c r="V983" s="18">
        <f>SUM(V984)</f>
        <v>0</v>
      </c>
      <c r="W983" s="18">
        <v>137.80000000000001</v>
      </c>
      <c r="X983" s="51">
        <f t="shared" si="1018"/>
        <v>142.69999999999999</v>
      </c>
      <c r="Y983" s="18">
        <f>SUM(Y984)</f>
        <v>0</v>
      </c>
      <c r="Z983" s="18">
        <f>SUM(Z984)</f>
        <v>0</v>
      </c>
      <c r="AA983" s="18">
        <v>142.69999999999999</v>
      </c>
      <c r="AB983" s="13"/>
      <c r="AC983" s="79"/>
      <c r="AD983" s="79"/>
    </row>
    <row r="984" spans="1:30" s="56" customFormat="1" ht="31.5" x14ac:dyDescent="0.25">
      <c r="A984" s="43" t="s">
        <v>62</v>
      </c>
      <c r="B984" s="13" t="s">
        <v>63</v>
      </c>
      <c r="C984" s="40" t="s">
        <v>50</v>
      </c>
      <c r="D984" s="52">
        <f t="shared" si="976"/>
        <v>267.2</v>
      </c>
      <c r="E984" s="18">
        <v>0</v>
      </c>
      <c r="F984" s="18">
        <v>0</v>
      </c>
      <c r="G984" s="18">
        <v>267.2</v>
      </c>
      <c r="H984" s="52">
        <f t="shared" si="988"/>
        <v>199.1</v>
      </c>
      <c r="I984" s="18">
        <v>0</v>
      </c>
      <c r="J984" s="18">
        <v>0</v>
      </c>
      <c r="K984" s="18">
        <v>199.1</v>
      </c>
      <c r="L984" s="51">
        <f t="shared" si="978"/>
        <v>128.80000000000001</v>
      </c>
      <c r="M984" s="18">
        <v>0</v>
      </c>
      <c r="N984" s="18">
        <v>0</v>
      </c>
      <c r="O984" s="18">
        <v>128.80000000000001</v>
      </c>
      <c r="P984" s="51">
        <f>S984</f>
        <v>129.5</v>
      </c>
      <c r="Q984" s="18">
        <v>0</v>
      </c>
      <c r="R984" s="18">
        <v>0</v>
      </c>
      <c r="S984" s="18">
        <v>129.5</v>
      </c>
      <c r="T984" s="51">
        <f>W984</f>
        <v>137.80000000000001</v>
      </c>
      <c r="U984" s="18">
        <v>0</v>
      </c>
      <c r="V984" s="18">
        <v>0</v>
      </c>
      <c r="W984" s="18">
        <v>137.80000000000001</v>
      </c>
      <c r="X984" s="51">
        <f>AA984</f>
        <v>142.69999999999999</v>
      </c>
      <c r="Y984" s="18">
        <v>0</v>
      </c>
      <c r="Z984" s="18">
        <v>0</v>
      </c>
      <c r="AA984" s="18">
        <v>142.69999999999999</v>
      </c>
      <c r="AB984" s="13"/>
      <c r="AC984" s="79"/>
      <c r="AD984" s="79"/>
    </row>
    <row r="985" spans="1:30" s="65" customFormat="1" ht="31.5" x14ac:dyDescent="0.25">
      <c r="A985" s="41" t="s">
        <v>167</v>
      </c>
      <c r="B985" s="95" t="s">
        <v>741</v>
      </c>
      <c r="C985" s="57"/>
      <c r="D985" s="15">
        <f t="shared" ref="D985:D1041" si="1020">SUM(E985:G985)</f>
        <v>117452.7</v>
      </c>
      <c r="E985" s="15">
        <f>E986+E988+E994+E998+E1000</f>
        <v>0</v>
      </c>
      <c r="F985" s="15">
        <f>F986+F988+F994+F998+F1000</f>
        <v>110890.7</v>
      </c>
      <c r="G985" s="15">
        <f>G986+G988+G994+G998+G1000</f>
        <v>6562</v>
      </c>
      <c r="H985" s="15">
        <f t="shared" ref="H985:H1003" si="1021">SUM(I985:K985)</f>
        <v>109292</v>
      </c>
      <c r="I985" s="15">
        <f>I986+I988+I994+I998+I1000</f>
        <v>0</v>
      </c>
      <c r="J985" s="15">
        <f>J986+J988+J994+J998+J1000</f>
        <v>109292</v>
      </c>
      <c r="K985" s="15">
        <f>K986+K988+K994+K998+K1000</f>
        <v>0</v>
      </c>
      <c r="L985" s="15">
        <f t="shared" si="978"/>
        <v>121854.1</v>
      </c>
      <c r="M985" s="15">
        <f>M986+M988+M994+M998+M1000</f>
        <v>0</v>
      </c>
      <c r="N985" s="15">
        <f>N986+N988+N994+N998+N1000</f>
        <v>108963.8</v>
      </c>
      <c r="O985" s="15">
        <f>O986+O988+O994+O998+O1000</f>
        <v>12890.3</v>
      </c>
      <c r="P985" s="15">
        <f t="shared" ref="P985:P1003" si="1022">SUM(Q985:S985)</f>
        <v>108907.40000000001</v>
      </c>
      <c r="Q985" s="15">
        <f>Q986+Q988+Q994+Q998+Q1000</f>
        <v>0</v>
      </c>
      <c r="R985" s="15">
        <f>R986+R988+R994+R998+R1000</f>
        <v>108907.40000000001</v>
      </c>
      <c r="S985" s="15">
        <f>S986+S988+S994+S998+S1000</f>
        <v>0</v>
      </c>
      <c r="T985" s="15">
        <f t="shared" ref="T985:T999" si="1023">SUM(U985:W985)</f>
        <v>117695.3</v>
      </c>
      <c r="U985" s="15">
        <f>U986+U988+U994+U998+U1000</f>
        <v>0</v>
      </c>
      <c r="V985" s="15">
        <f>V986+V988+V994+V998+V1000</f>
        <v>108630</v>
      </c>
      <c r="W985" s="15">
        <f>W986+W988+W994+W998+W1000</f>
        <v>9065.2999999999993</v>
      </c>
      <c r="X985" s="15">
        <f t="shared" ref="X985:X999" si="1024">SUM(Y985:AA985)</f>
        <v>117696.3</v>
      </c>
      <c r="Y985" s="15">
        <f>Y986+Y988+Y994+Y998+Y1000</f>
        <v>0</v>
      </c>
      <c r="Z985" s="15">
        <f>Z986+Z988+Z994+Z998+Z1000</f>
        <v>108631</v>
      </c>
      <c r="AA985" s="15">
        <f>AA986+AA988+AA994+AA998+AA1000</f>
        <v>9065.2999999999993</v>
      </c>
      <c r="AB985" s="96"/>
      <c r="AC985" s="82"/>
      <c r="AD985" s="82"/>
    </row>
    <row r="986" spans="1:30" s="56" customFormat="1" x14ac:dyDescent="0.25">
      <c r="A986" s="43"/>
      <c r="B986" s="13" t="s">
        <v>105</v>
      </c>
      <c r="C986" s="40"/>
      <c r="D986" s="52">
        <f t="shared" si="1020"/>
        <v>26008.799999999999</v>
      </c>
      <c r="E986" s="18">
        <f>E987</f>
        <v>0</v>
      </c>
      <c r="F986" s="18">
        <f t="shared" ref="F986:AA986" si="1025">F987</f>
        <v>26008.799999999999</v>
      </c>
      <c r="G986" s="18">
        <f t="shared" si="1025"/>
        <v>0</v>
      </c>
      <c r="H986" s="52">
        <f t="shared" si="1021"/>
        <v>26008.799999999999</v>
      </c>
      <c r="I986" s="18">
        <f t="shared" si="1025"/>
        <v>0</v>
      </c>
      <c r="J986" s="18">
        <f t="shared" si="1025"/>
        <v>26008.799999999999</v>
      </c>
      <c r="K986" s="18">
        <f>K987</f>
        <v>0</v>
      </c>
      <c r="L986" s="51">
        <f t="shared" si="978"/>
        <v>30809.599999999999</v>
      </c>
      <c r="M986" s="18">
        <f t="shared" si="1025"/>
        <v>0</v>
      </c>
      <c r="N986" s="18">
        <f t="shared" si="1025"/>
        <v>30809.599999999999</v>
      </c>
      <c r="O986" s="18">
        <f t="shared" si="1025"/>
        <v>0</v>
      </c>
      <c r="P986" s="51">
        <f t="shared" si="1022"/>
        <v>26008.799999999999</v>
      </c>
      <c r="Q986" s="18">
        <f t="shared" si="1025"/>
        <v>0</v>
      </c>
      <c r="R986" s="18">
        <f t="shared" si="1025"/>
        <v>26008.799999999999</v>
      </c>
      <c r="S986" s="18">
        <f t="shared" si="1025"/>
        <v>0</v>
      </c>
      <c r="T986" s="51">
        <f t="shared" si="1023"/>
        <v>31049.599999999999</v>
      </c>
      <c r="U986" s="18">
        <f t="shared" si="1025"/>
        <v>0</v>
      </c>
      <c r="V986" s="18">
        <f t="shared" si="1025"/>
        <v>31049.599999999999</v>
      </c>
      <c r="W986" s="18">
        <f t="shared" si="1025"/>
        <v>0</v>
      </c>
      <c r="X986" s="51">
        <f t="shared" si="1024"/>
        <v>31050.6</v>
      </c>
      <c r="Y986" s="18">
        <f t="shared" si="1025"/>
        <v>0</v>
      </c>
      <c r="Z986" s="18">
        <f t="shared" si="1025"/>
        <v>31050.6</v>
      </c>
      <c r="AA986" s="18">
        <f t="shared" si="1025"/>
        <v>0</v>
      </c>
      <c r="AB986" s="13"/>
      <c r="AC986" s="79"/>
      <c r="AD986" s="79"/>
    </row>
    <row r="987" spans="1:30" s="56" customFormat="1" ht="31.5" x14ac:dyDescent="0.25">
      <c r="A987" s="43">
        <v>1</v>
      </c>
      <c r="B987" s="13" t="s">
        <v>106</v>
      </c>
      <c r="C987" s="40" t="s">
        <v>102</v>
      </c>
      <c r="D987" s="52">
        <f t="shared" si="1020"/>
        <v>26008.799999999999</v>
      </c>
      <c r="E987" s="18"/>
      <c r="F987" s="18">
        <v>26008.799999999999</v>
      </c>
      <c r="G987" s="18"/>
      <c r="H987" s="52">
        <f t="shared" si="1021"/>
        <v>26008.799999999999</v>
      </c>
      <c r="I987" s="18"/>
      <c r="J987" s="18">
        <v>26008.799999999999</v>
      </c>
      <c r="K987" s="18"/>
      <c r="L987" s="51">
        <f t="shared" si="978"/>
        <v>30809.599999999999</v>
      </c>
      <c r="M987" s="18"/>
      <c r="N987" s="18">
        <v>30809.599999999999</v>
      </c>
      <c r="O987" s="18"/>
      <c r="P987" s="51">
        <f t="shared" si="1022"/>
        <v>26008.799999999999</v>
      </c>
      <c r="Q987" s="18"/>
      <c r="R987" s="18">
        <v>26008.799999999999</v>
      </c>
      <c r="S987" s="18"/>
      <c r="T987" s="51">
        <f t="shared" si="1023"/>
        <v>31049.599999999999</v>
      </c>
      <c r="U987" s="18"/>
      <c r="V987" s="18">
        <v>31049.599999999999</v>
      </c>
      <c r="W987" s="18"/>
      <c r="X987" s="51">
        <f t="shared" si="1024"/>
        <v>31050.6</v>
      </c>
      <c r="Y987" s="18"/>
      <c r="Z987" s="18">
        <v>31050.6</v>
      </c>
      <c r="AA987" s="18"/>
      <c r="AB987" s="13"/>
      <c r="AC987" s="79"/>
      <c r="AD987" s="79"/>
    </row>
    <row r="988" spans="1:30" s="56" customFormat="1" x14ac:dyDescent="0.25">
      <c r="A988" s="43"/>
      <c r="B988" s="13" t="s">
        <v>107</v>
      </c>
      <c r="C988" s="40"/>
      <c r="D988" s="52">
        <f t="shared" si="1020"/>
        <v>78881.600000000006</v>
      </c>
      <c r="E988" s="18">
        <f t="shared" ref="E988:AA988" si="1026">E989</f>
        <v>0</v>
      </c>
      <c r="F988" s="18">
        <f t="shared" si="1026"/>
        <v>78881.600000000006</v>
      </c>
      <c r="G988" s="18">
        <f t="shared" si="1026"/>
        <v>0</v>
      </c>
      <c r="H988" s="52">
        <f t="shared" si="1021"/>
        <v>77398.7</v>
      </c>
      <c r="I988" s="18">
        <f t="shared" si="1026"/>
        <v>0</v>
      </c>
      <c r="J988" s="18">
        <f t="shared" si="1026"/>
        <v>77398.7</v>
      </c>
      <c r="K988" s="18">
        <f>K989</f>
        <v>0</v>
      </c>
      <c r="L988" s="51">
        <f t="shared" si="978"/>
        <v>72797.899999999994</v>
      </c>
      <c r="M988" s="18">
        <f t="shared" si="1026"/>
        <v>0</v>
      </c>
      <c r="N988" s="18">
        <f t="shared" si="1026"/>
        <v>72597.899999999994</v>
      </c>
      <c r="O988" s="18">
        <f t="shared" si="1026"/>
        <v>200</v>
      </c>
      <c r="P988" s="51">
        <f t="shared" si="1022"/>
        <v>77529.600000000006</v>
      </c>
      <c r="Q988" s="18">
        <f>Q989</f>
        <v>0</v>
      </c>
      <c r="R988" s="18">
        <f t="shared" si="1026"/>
        <v>77529.600000000006</v>
      </c>
      <c r="S988" s="18">
        <f t="shared" si="1026"/>
        <v>0</v>
      </c>
      <c r="T988" s="51">
        <f t="shared" si="1023"/>
        <v>72688.800000000003</v>
      </c>
      <c r="U988" s="18">
        <f t="shared" si="1026"/>
        <v>0</v>
      </c>
      <c r="V988" s="18">
        <f t="shared" si="1026"/>
        <v>72488.800000000003</v>
      </c>
      <c r="W988" s="18">
        <f t="shared" si="1026"/>
        <v>200</v>
      </c>
      <c r="X988" s="51">
        <f t="shared" si="1024"/>
        <v>72688.800000000003</v>
      </c>
      <c r="Y988" s="18">
        <f t="shared" si="1026"/>
        <v>0</v>
      </c>
      <c r="Z988" s="18">
        <f t="shared" si="1026"/>
        <v>72488.800000000003</v>
      </c>
      <c r="AA988" s="18">
        <f t="shared" si="1026"/>
        <v>200</v>
      </c>
      <c r="AB988" s="13"/>
      <c r="AC988" s="79"/>
      <c r="AD988" s="79"/>
    </row>
    <row r="989" spans="1:30" s="56" customFormat="1" x14ac:dyDescent="0.25">
      <c r="A989" s="43" t="s">
        <v>13</v>
      </c>
      <c r="B989" s="13" t="s">
        <v>108</v>
      </c>
      <c r="C989" s="40"/>
      <c r="D989" s="52">
        <f t="shared" si="1020"/>
        <v>78881.600000000006</v>
      </c>
      <c r="E989" s="18">
        <f t="shared" ref="E989:J989" si="1027">SUM(E990:E992)</f>
        <v>0</v>
      </c>
      <c r="F989" s="18">
        <f t="shared" si="1027"/>
        <v>78881.600000000006</v>
      </c>
      <c r="G989" s="18">
        <f>SUM(G990:G992)</f>
        <v>0</v>
      </c>
      <c r="H989" s="52">
        <f t="shared" si="1021"/>
        <v>77398.7</v>
      </c>
      <c r="I989" s="18">
        <f t="shared" si="1027"/>
        <v>0</v>
      </c>
      <c r="J989" s="18">
        <f t="shared" si="1027"/>
        <v>77398.7</v>
      </c>
      <c r="K989" s="18">
        <f>SUM(K990:K992)</f>
        <v>0</v>
      </c>
      <c r="L989" s="51">
        <f t="shared" si="978"/>
        <v>72797.899999999994</v>
      </c>
      <c r="M989" s="18">
        <f t="shared" ref="M989" si="1028">SUM(M990:M992)</f>
        <v>0</v>
      </c>
      <c r="N989" s="18">
        <f>SUM(N990:N993)</f>
        <v>72597.899999999994</v>
      </c>
      <c r="O989" s="18">
        <f>SUM(O990:O993)</f>
        <v>200</v>
      </c>
      <c r="P989" s="51">
        <f>SUM(Q989:S989)</f>
        <v>77529.600000000006</v>
      </c>
      <c r="Q989" s="18">
        <f>SUM(Q990:Q993)</f>
        <v>0</v>
      </c>
      <c r="R989" s="18">
        <f t="shared" ref="R989:S989" si="1029">SUM(R990:R993)</f>
        <v>77529.600000000006</v>
      </c>
      <c r="S989" s="18">
        <f t="shared" si="1029"/>
        <v>0</v>
      </c>
      <c r="T989" s="51">
        <f t="shared" si="1023"/>
        <v>72688.800000000003</v>
      </c>
      <c r="U989" s="18">
        <f>SUM(U990:U993)</f>
        <v>0</v>
      </c>
      <c r="V989" s="18">
        <f t="shared" ref="V989:W989" si="1030">SUM(V990:V993)</f>
        <v>72488.800000000003</v>
      </c>
      <c r="W989" s="18">
        <f t="shared" si="1030"/>
        <v>200</v>
      </c>
      <c r="X989" s="51">
        <f t="shared" si="1024"/>
        <v>72688.800000000003</v>
      </c>
      <c r="Y989" s="18">
        <f>SUM(Y990:Y993)</f>
        <v>0</v>
      </c>
      <c r="Z989" s="18">
        <f t="shared" ref="Z989:AA989" si="1031">SUM(Z990:Z993)</f>
        <v>72488.800000000003</v>
      </c>
      <c r="AA989" s="18">
        <f t="shared" si="1031"/>
        <v>200</v>
      </c>
      <c r="AB989" s="13"/>
      <c r="AC989" s="79"/>
      <c r="AD989" s="79"/>
    </row>
    <row r="990" spans="1:30" s="56" customFormat="1" ht="31.5" x14ac:dyDescent="0.25">
      <c r="A990" s="43" t="s">
        <v>40</v>
      </c>
      <c r="B990" s="13" t="s">
        <v>109</v>
      </c>
      <c r="C990" s="40" t="s">
        <v>110</v>
      </c>
      <c r="D990" s="52">
        <f t="shared" si="1020"/>
        <v>70683.600000000006</v>
      </c>
      <c r="E990" s="18"/>
      <c r="F990" s="18">
        <v>70683.600000000006</v>
      </c>
      <c r="G990" s="18"/>
      <c r="H990" s="52">
        <f t="shared" si="1021"/>
        <v>72597.899999999994</v>
      </c>
      <c r="I990" s="18"/>
      <c r="J990" s="18">
        <v>72597.899999999994</v>
      </c>
      <c r="K990" s="18"/>
      <c r="L990" s="51">
        <f t="shared" si="978"/>
        <v>72597.899999999994</v>
      </c>
      <c r="M990" s="18"/>
      <c r="N990" s="18">
        <v>72597.899999999994</v>
      </c>
      <c r="O990" s="18"/>
      <c r="P990" s="51">
        <f t="shared" si="1022"/>
        <v>72488.800000000003</v>
      </c>
      <c r="Q990" s="18"/>
      <c r="R990" s="18">
        <v>72488.800000000003</v>
      </c>
      <c r="S990" s="18"/>
      <c r="T990" s="51">
        <f t="shared" si="1023"/>
        <v>72488.800000000003</v>
      </c>
      <c r="U990" s="18"/>
      <c r="V990" s="18">
        <v>72488.800000000003</v>
      </c>
      <c r="W990" s="18"/>
      <c r="X990" s="51">
        <f t="shared" si="1024"/>
        <v>72488.800000000003</v>
      </c>
      <c r="Y990" s="18"/>
      <c r="Z990" s="18">
        <v>72488.800000000003</v>
      </c>
      <c r="AA990" s="18"/>
      <c r="AB990" s="13"/>
      <c r="AC990" s="79"/>
      <c r="AD990" s="79"/>
    </row>
    <row r="991" spans="1:30" s="56" customFormat="1" ht="47.25" x14ac:dyDescent="0.25">
      <c r="A991" s="43" t="s">
        <v>41</v>
      </c>
      <c r="B991" s="13" t="s">
        <v>111</v>
      </c>
      <c r="C991" s="40" t="s">
        <v>110</v>
      </c>
      <c r="D991" s="52">
        <f t="shared" si="1020"/>
        <v>8198</v>
      </c>
      <c r="E991" s="18"/>
      <c r="F991" s="18">
        <v>8198</v>
      </c>
      <c r="G991" s="18"/>
      <c r="H991" s="52">
        <f t="shared" si="1021"/>
        <v>4800.8</v>
      </c>
      <c r="I991" s="18"/>
      <c r="J991" s="18">
        <v>4800.8</v>
      </c>
      <c r="K991" s="18"/>
      <c r="L991" s="51">
        <f t="shared" si="978"/>
        <v>0</v>
      </c>
      <c r="M991" s="18"/>
      <c r="N991" s="18"/>
      <c r="O991" s="18"/>
      <c r="P991" s="51">
        <f t="shared" si="1022"/>
        <v>5040.8</v>
      </c>
      <c r="Q991" s="18"/>
      <c r="R991" s="18">
        <v>5040.8</v>
      </c>
      <c r="S991" s="18"/>
      <c r="T991" s="51">
        <f t="shared" si="1023"/>
        <v>0</v>
      </c>
      <c r="U991" s="18"/>
      <c r="V991" s="18"/>
      <c r="W991" s="18"/>
      <c r="X991" s="51">
        <f t="shared" si="1024"/>
        <v>0</v>
      </c>
      <c r="Y991" s="18"/>
      <c r="Z991" s="18"/>
      <c r="AA991" s="18"/>
      <c r="AB991" s="13"/>
      <c r="AC991" s="79"/>
      <c r="AD991" s="79"/>
    </row>
    <row r="992" spans="1:30" s="56" customFormat="1" ht="31.5" x14ac:dyDescent="0.25">
      <c r="A992" s="43" t="s">
        <v>43</v>
      </c>
      <c r="B992" s="13" t="s">
        <v>462</v>
      </c>
      <c r="C992" s="40" t="s">
        <v>27</v>
      </c>
      <c r="D992" s="52">
        <f>SUM(E992:G992)</f>
        <v>0</v>
      </c>
      <c r="E992" s="18"/>
      <c r="F992" s="18"/>
      <c r="G992" s="18"/>
      <c r="H992" s="52">
        <f t="shared" si="1021"/>
        <v>0</v>
      </c>
      <c r="I992" s="18"/>
      <c r="J992" s="18"/>
      <c r="K992" s="18"/>
      <c r="L992" s="51">
        <f t="shared" si="978"/>
        <v>0</v>
      </c>
      <c r="M992" s="18"/>
      <c r="N992" s="18"/>
      <c r="O992" s="18"/>
      <c r="P992" s="51">
        <f t="shared" si="1022"/>
        <v>0</v>
      </c>
      <c r="Q992" s="18">
        <v>0</v>
      </c>
      <c r="R992" s="18">
        <v>0</v>
      </c>
      <c r="S992" s="18">
        <v>0</v>
      </c>
      <c r="T992" s="51">
        <f t="shared" si="1023"/>
        <v>0</v>
      </c>
      <c r="U992" s="18"/>
      <c r="V992" s="18"/>
      <c r="W992" s="18"/>
      <c r="X992" s="51">
        <f t="shared" si="1024"/>
        <v>0</v>
      </c>
      <c r="Y992" s="18"/>
      <c r="Z992" s="18"/>
      <c r="AA992" s="18"/>
      <c r="AB992" s="13"/>
      <c r="AC992" s="79"/>
      <c r="AD992" s="79"/>
    </row>
    <row r="993" spans="1:30" s="56" customFormat="1" ht="31.5" x14ac:dyDescent="0.25">
      <c r="A993" s="43" t="s">
        <v>44</v>
      </c>
      <c r="B993" s="13" t="s">
        <v>1059</v>
      </c>
      <c r="C993" s="40" t="s">
        <v>985</v>
      </c>
      <c r="D993" s="52">
        <f>SUM(E993:G993)</f>
        <v>0</v>
      </c>
      <c r="E993" s="18"/>
      <c r="F993" s="18"/>
      <c r="G993" s="18"/>
      <c r="H993" s="52">
        <f t="shared" si="1021"/>
        <v>0</v>
      </c>
      <c r="I993" s="18"/>
      <c r="J993" s="18"/>
      <c r="K993" s="18"/>
      <c r="L993" s="51">
        <f t="shared" si="978"/>
        <v>200</v>
      </c>
      <c r="M993" s="18"/>
      <c r="N993" s="18"/>
      <c r="O993" s="18">
        <v>200</v>
      </c>
      <c r="P993" s="51">
        <f t="shared" si="1022"/>
        <v>0</v>
      </c>
      <c r="Q993" s="18"/>
      <c r="R993" s="18"/>
      <c r="S993" s="18"/>
      <c r="T993" s="51">
        <f t="shared" si="1023"/>
        <v>200</v>
      </c>
      <c r="U993" s="18"/>
      <c r="V993" s="18"/>
      <c r="W993" s="18">
        <v>200</v>
      </c>
      <c r="X993" s="51">
        <f t="shared" si="1024"/>
        <v>200</v>
      </c>
      <c r="Y993" s="18"/>
      <c r="Z993" s="18"/>
      <c r="AA993" s="18">
        <v>200</v>
      </c>
      <c r="AB993" s="13"/>
      <c r="AC993" s="79"/>
      <c r="AD993" s="79"/>
    </row>
    <row r="994" spans="1:30" s="56" customFormat="1" x14ac:dyDescent="0.25">
      <c r="A994" s="43"/>
      <c r="B994" s="13" t="s">
        <v>112</v>
      </c>
      <c r="C994" s="40"/>
      <c r="D994" s="52">
        <f t="shared" si="1020"/>
        <v>460</v>
      </c>
      <c r="E994" s="18">
        <f t="shared" ref="E994:AA994" si="1032">E995</f>
        <v>0</v>
      </c>
      <c r="F994" s="18">
        <f t="shared" si="1032"/>
        <v>460</v>
      </c>
      <c r="G994" s="18">
        <f t="shared" si="1032"/>
        <v>0</v>
      </c>
      <c r="H994" s="52">
        <f t="shared" si="1021"/>
        <v>460</v>
      </c>
      <c r="I994" s="18">
        <f t="shared" si="1032"/>
        <v>0</v>
      </c>
      <c r="J994" s="18">
        <f t="shared" si="1032"/>
        <v>460</v>
      </c>
      <c r="K994" s="18">
        <f t="shared" si="1032"/>
        <v>0</v>
      </c>
      <c r="L994" s="51">
        <f t="shared" si="978"/>
        <v>660</v>
      </c>
      <c r="M994" s="18">
        <f>M995</f>
        <v>0</v>
      </c>
      <c r="N994" s="18">
        <f t="shared" si="1032"/>
        <v>460</v>
      </c>
      <c r="O994" s="18">
        <f t="shared" si="1032"/>
        <v>200</v>
      </c>
      <c r="P994" s="51">
        <f t="shared" si="1022"/>
        <v>500</v>
      </c>
      <c r="Q994" s="18">
        <f t="shared" si="1032"/>
        <v>0</v>
      </c>
      <c r="R994" s="18">
        <f t="shared" si="1032"/>
        <v>500</v>
      </c>
      <c r="S994" s="18">
        <f t="shared" si="1032"/>
        <v>0</v>
      </c>
      <c r="T994" s="51">
        <f t="shared" si="1023"/>
        <v>700</v>
      </c>
      <c r="U994" s="18">
        <f>U995</f>
        <v>0</v>
      </c>
      <c r="V994" s="18">
        <f t="shared" si="1032"/>
        <v>500</v>
      </c>
      <c r="W994" s="18">
        <f t="shared" si="1032"/>
        <v>200</v>
      </c>
      <c r="X994" s="51">
        <f t="shared" si="1024"/>
        <v>700</v>
      </c>
      <c r="Y994" s="18">
        <f>Y995</f>
        <v>0</v>
      </c>
      <c r="Z994" s="18">
        <f t="shared" si="1032"/>
        <v>500</v>
      </c>
      <c r="AA994" s="18">
        <f t="shared" si="1032"/>
        <v>200</v>
      </c>
      <c r="AB994" s="13"/>
      <c r="AC994" s="79"/>
      <c r="AD994" s="79"/>
    </row>
    <row r="995" spans="1:30" s="56" customFormat="1" ht="31.5" x14ac:dyDescent="0.25">
      <c r="A995" s="43" t="s">
        <v>14</v>
      </c>
      <c r="B995" s="13" t="s">
        <v>463</v>
      </c>
      <c r="C995" s="40" t="s">
        <v>110</v>
      </c>
      <c r="D995" s="52">
        <f t="shared" si="1020"/>
        <v>460</v>
      </c>
      <c r="E995" s="18"/>
      <c r="F995" s="18">
        <v>460</v>
      </c>
      <c r="G995" s="18"/>
      <c r="H995" s="52">
        <f t="shared" si="1021"/>
        <v>460</v>
      </c>
      <c r="I995" s="18"/>
      <c r="J995" s="18">
        <v>460</v>
      </c>
      <c r="K995" s="18"/>
      <c r="L995" s="51">
        <f t="shared" si="978"/>
        <v>660</v>
      </c>
      <c r="M995" s="18"/>
      <c r="N995" s="18">
        <f>SUM(N996:N997)</f>
        <v>460</v>
      </c>
      <c r="O995" s="18">
        <f>SUM(O996:O997)</f>
        <v>200</v>
      </c>
      <c r="P995" s="51">
        <f>SUM(Q995:S995)</f>
        <v>500</v>
      </c>
      <c r="Q995" s="18">
        <f t="shared" ref="Q995:S995" si="1033">SUM(Q996:Q997)</f>
        <v>0</v>
      </c>
      <c r="R995" s="18">
        <f t="shared" si="1033"/>
        <v>500</v>
      </c>
      <c r="S995" s="18">
        <f t="shared" si="1033"/>
        <v>0</v>
      </c>
      <c r="T995" s="51">
        <f t="shared" si="1023"/>
        <v>700</v>
      </c>
      <c r="U995" s="18">
        <f t="shared" ref="U995:W995" si="1034">SUM(U996:U997)</f>
        <v>0</v>
      </c>
      <c r="V995" s="18">
        <f t="shared" si="1034"/>
        <v>500</v>
      </c>
      <c r="W995" s="18">
        <f t="shared" si="1034"/>
        <v>200</v>
      </c>
      <c r="X995" s="51">
        <f t="shared" si="1024"/>
        <v>700</v>
      </c>
      <c r="Y995" s="18">
        <f t="shared" ref="Y995:AA995" si="1035">SUM(Y996:Y997)</f>
        <v>0</v>
      </c>
      <c r="Z995" s="18">
        <f t="shared" si="1035"/>
        <v>500</v>
      </c>
      <c r="AA995" s="18">
        <f t="shared" si="1035"/>
        <v>200</v>
      </c>
      <c r="AB995" s="13"/>
      <c r="AC995" s="79"/>
      <c r="AD995" s="79"/>
    </row>
    <row r="996" spans="1:30" s="56" customFormat="1" ht="31.5" x14ac:dyDescent="0.25">
      <c r="A996" s="43" t="s">
        <v>82</v>
      </c>
      <c r="B996" s="13" t="s">
        <v>1060</v>
      </c>
      <c r="C996" s="40" t="s">
        <v>110</v>
      </c>
      <c r="D996" s="52">
        <f t="shared" si="1020"/>
        <v>0</v>
      </c>
      <c r="E996" s="18"/>
      <c r="F996" s="18"/>
      <c r="G996" s="18"/>
      <c r="H996" s="52">
        <f t="shared" si="1021"/>
        <v>460</v>
      </c>
      <c r="I996" s="18"/>
      <c r="J996" s="18">
        <v>460</v>
      </c>
      <c r="K996" s="18"/>
      <c r="L996" s="51">
        <f t="shared" si="978"/>
        <v>460</v>
      </c>
      <c r="M996" s="18"/>
      <c r="N996" s="18">
        <v>460</v>
      </c>
      <c r="O996" s="18"/>
      <c r="P996" s="51">
        <f t="shared" ref="P996:P997" si="1036">SUM(Q996:S996)</f>
        <v>500</v>
      </c>
      <c r="Q996" s="18"/>
      <c r="R996" s="18">
        <v>500</v>
      </c>
      <c r="S996" s="18"/>
      <c r="T996" s="51">
        <f t="shared" si="1023"/>
        <v>500</v>
      </c>
      <c r="U996" s="18"/>
      <c r="V996" s="18">
        <v>500</v>
      </c>
      <c r="W996" s="18"/>
      <c r="X996" s="51">
        <f t="shared" si="1024"/>
        <v>500</v>
      </c>
      <c r="Y996" s="18"/>
      <c r="Z996" s="18">
        <v>500</v>
      </c>
      <c r="AA996" s="18"/>
      <c r="AB996" s="13"/>
      <c r="AC996" s="79"/>
      <c r="AD996" s="79"/>
    </row>
    <row r="997" spans="1:30" s="56" customFormat="1" ht="31.5" x14ac:dyDescent="0.25">
      <c r="A997" s="43" t="s">
        <v>84</v>
      </c>
      <c r="B997" s="13" t="s">
        <v>1061</v>
      </c>
      <c r="C997" s="40" t="s">
        <v>985</v>
      </c>
      <c r="D997" s="52">
        <f t="shared" si="1020"/>
        <v>0</v>
      </c>
      <c r="E997" s="18"/>
      <c r="F997" s="18"/>
      <c r="G997" s="18"/>
      <c r="H997" s="52">
        <f t="shared" si="1021"/>
        <v>0</v>
      </c>
      <c r="I997" s="18"/>
      <c r="J997" s="18"/>
      <c r="K997" s="18"/>
      <c r="L997" s="51">
        <f t="shared" si="978"/>
        <v>200</v>
      </c>
      <c r="M997" s="18"/>
      <c r="N997" s="18"/>
      <c r="O997" s="18">
        <v>200</v>
      </c>
      <c r="P997" s="51">
        <f t="shared" si="1036"/>
        <v>0</v>
      </c>
      <c r="Q997" s="18"/>
      <c r="R997" s="18"/>
      <c r="S997" s="18"/>
      <c r="T997" s="51">
        <f t="shared" si="1023"/>
        <v>200</v>
      </c>
      <c r="U997" s="18"/>
      <c r="V997" s="18"/>
      <c r="W997" s="18">
        <v>200</v>
      </c>
      <c r="X997" s="51">
        <f t="shared" si="1024"/>
        <v>200</v>
      </c>
      <c r="Y997" s="18"/>
      <c r="Z997" s="18"/>
      <c r="AA997" s="18">
        <v>200</v>
      </c>
      <c r="AB997" s="13"/>
      <c r="AC997" s="79"/>
      <c r="AD997" s="79"/>
    </row>
    <row r="998" spans="1:30" s="56" customFormat="1" ht="31.5" x14ac:dyDescent="0.25">
      <c r="A998" s="43"/>
      <c r="B998" s="13" t="s">
        <v>464</v>
      </c>
      <c r="C998" s="40"/>
      <c r="D998" s="52">
        <f t="shared" si="1020"/>
        <v>5095.3999999999996</v>
      </c>
      <c r="E998" s="18">
        <f>E999</f>
        <v>0</v>
      </c>
      <c r="F998" s="18">
        <f t="shared" ref="F998:AA998" si="1037">F999</f>
        <v>5095.3999999999996</v>
      </c>
      <c r="G998" s="18">
        <f t="shared" si="1037"/>
        <v>0</v>
      </c>
      <c r="H998" s="52">
        <f t="shared" si="1021"/>
        <v>5096.3</v>
      </c>
      <c r="I998" s="18">
        <f t="shared" si="1037"/>
        <v>0</v>
      </c>
      <c r="J998" s="18">
        <f t="shared" si="1037"/>
        <v>5096.3</v>
      </c>
      <c r="K998" s="18">
        <f t="shared" si="1037"/>
        <v>0</v>
      </c>
      <c r="L998" s="51">
        <f t="shared" si="978"/>
        <v>5096.3</v>
      </c>
      <c r="M998" s="18">
        <f>M999</f>
        <v>0</v>
      </c>
      <c r="N998" s="18">
        <f t="shared" si="1037"/>
        <v>5096.3</v>
      </c>
      <c r="O998" s="18">
        <f t="shared" si="1037"/>
        <v>0</v>
      </c>
      <c r="P998" s="51">
        <f t="shared" si="1022"/>
        <v>4591.6000000000004</v>
      </c>
      <c r="Q998" s="18">
        <f t="shared" si="1037"/>
        <v>0</v>
      </c>
      <c r="R998" s="18">
        <f t="shared" si="1037"/>
        <v>4591.6000000000004</v>
      </c>
      <c r="S998" s="18">
        <f t="shared" si="1037"/>
        <v>0</v>
      </c>
      <c r="T998" s="51">
        <f t="shared" si="1023"/>
        <v>4591.6000000000004</v>
      </c>
      <c r="U998" s="18">
        <f>U999</f>
        <v>0</v>
      </c>
      <c r="V998" s="18">
        <f t="shared" si="1037"/>
        <v>4591.6000000000004</v>
      </c>
      <c r="W998" s="18">
        <f t="shared" si="1037"/>
        <v>0</v>
      </c>
      <c r="X998" s="51">
        <f t="shared" si="1024"/>
        <v>4591.6000000000004</v>
      </c>
      <c r="Y998" s="18">
        <f>Y999</f>
        <v>0</v>
      </c>
      <c r="Z998" s="18">
        <f t="shared" si="1037"/>
        <v>4591.6000000000004</v>
      </c>
      <c r="AA998" s="18">
        <f t="shared" si="1037"/>
        <v>0</v>
      </c>
      <c r="AB998" s="13"/>
      <c r="AC998" s="79"/>
      <c r="AD998" s="79"/>
    </row>
    <row r="999" spans="1:30" s="56" customFormat="1" ht="31.5" x14ac:dyDescent="0.25">
      <c r="A999" s="43" t="s">
        <v>15</v>
      </c>
      <c r="B999" s="13" t="s">
        <v>484</v>
      </c>
      <c r="C999" s="40" t="s">
        <v>110</v>
      </c>
      <c r="D999" s="52">
        <f t="shared" si="1020"/>
        <v>5095.3999999999996</v>
      </c>
      <c r="E999" s="18"/>
      <c r="F999" s="18">
        <v>5095.3999999999996</v>
      </c>
      <c r="G999" s="18"/>
      <c r="H999" s="52">
        <f t="shared" si="1021"/>
        <v>5096.3</v>
      </c>
      <c r="I999" s="18"/>
      <c r="J999" s="18">
        <v>5096.3</v>
      </c>
      <c r="K999" s="18"/>
      <c r="L999" s="51">
        <f t="shared" si="978"/>
        <v>5096.3</v>
      </c>
      <c r="M999" s="18"/>
      <c r="N999" s="18">
        <v>5096.3</v>
      </c>
      <c r="O999" s="18"/>
      <c r="P999" s="51">
        <f t="shared" si="1022"/>
        <v>4591.6000000000004</v>
      </c>
      <c r="Q999" s="18"/>
      <c r="R999" s="18">
        <v>4591.6000000000004</v>
      </c>
      <c r="S999" s="18"/>
      <c r="T999" s="51">
        <f t="shared" si="1023"/>
        <v>4591.6000000000004</v>
      </c>
      <c r="U999" s="18"/>
      <c r="V999" s="18">
        <v>4591.6000000000004</v>
      </c>
      <c r="W999" s="18"/>
      <c r="X999" s="51">
        <f t="shared" si="1024"/>
        <v>4591.6000000000004</v>
      </c>
      <c r="Y999" s="18"/>
      <c r="Z999" s="18">
        <v>4591.6000000000004</v>
      </c>
      <c r="AA999" s="18"/>
      <c r="AB999" s="13"/>
      <c r="AC999" s="79"/>
      <c r="AD999" s="79"/>
    </row>
    <row r="1000" spans="1:30" s="56" customFormat="1" ht="63" x14ac:dyDescent="0.25">
      <c r="A1000" s="43"/>
      <c r="B1000" s="13" t="s">
        <v>113</v>
      </c>
      <c r="C1000" s="40"/>
      <c r="D1000" s="52">
        <f t="shared" si="1020"/>
        <v>7006.9</v>
      </c>
      <c r="E1000" s="18">
        <f>SUM(E1003:E1015)</f>
        <v>0</v>
      </c>
      <c r="F1000" s="18">
        <f>SUM(F1003:F1015)</f>
        <v>444.9</v>
      </c>
      <c r="G1000" s="18">
        <f>SUM(G1003:G1015)</f>
        <v>6562</v>
      </c>
      <c r="H1000" s="52">
        <f t="shared" si="1021"/>
        <v>328.2</v>
      </c>
      <c r="I1000" s="18">
        <f>SUM(I1003:I1015)</f>
        <v>0</v>
      </c>
      <c r="J1000" s="18">
        <f>SUM(J1003:J1015)</f>
        <v>328.2</v>
      </c>
      <c r="K1000" s="18">
        <f>SUM(K1003:K1015)</f>
        <v>0</v>
      </c>
      <c r="L1000" s="51">
        <f>SUM(M1000:O1000)</f>
        <v>12490.3</v>
      </c>
      <c r="M1000" s="18">
        <f>SUM(M1001)</f>
        <v>0</v>
      </c>
      <c r="N1000" s="18">
        <f>SUM(N1001)</f>
        <v>0</v>
      </c>
      <c r="O1000" s="18">
        <f>SUM(O1001)</f>
        <v>12490.3</v>
      </c>
      <c r="P1000" s="51">
        <f t="shared" si="1022"/>
        <v>277.39999999999998</v>
      </c>
      <c r="Q1000" s="18">
        <f>SUM(Q1003:Q1015)</f>
        <v>0</v>
      </c>
      <c r="R1000" s="18">
        <f>SUM(R1003:R1015)</f>
        <v>277.39999999999998</v>
      </c>
      <c r="S1000" s="18">
        <f>SUM(S1003:S1015)</f>
        <v>0</v>
      </c>
      <c r="T1000" s="51">
        <f>SUM(U1000:W1000)</f>
        <v>8665.2999999999993</v>
      </c>
      <c r="U1000" s="18">
        <f>SUM(U1001)</f>
        <v>0</v>
      </c>
      <c r="V1000" s="18">
        <f>SUM(V1001)</f>
        <v>0</v>
      </c>
      <c r="W1000" s="18">
        <f>SUM(W1001)</f>
        <v>8665.2999999999993</v>
      </c>
      <c r="X1000" s="51">
        <f>SUM(Y1000:AA1000)</f>
        <v>8665.2999999999993</v>
      </c>
      <c r="Y1000" s="18">
        <f>SUM(Y1001)</f>
        <v>0</v>
      </c>
      <c r="Z1000" s="18">
        <f>SUM(Z1001)</f>
        <v>0</v>
      </c>
      <c r="AA1000" s="18">
        <f>SUM(AA1001)</f>
        <v>8665.2999999999993</v>
      </c>
      <c r="AB1000" s="13"/>
      <c r="AC1000" s="79"/>
      <c r="AD1000" s="79"/>
    </row>
    <row r="1001" spans="1:30" s="56" customFormat="1" ht="47.25" x14ac:dyDescent="0.25">
      <c r="A1001" s="43" t="s">
        <v>19</v>
      </c>
      <c r="B1001" s="13" t="s">
        <v>114</v>
      </c>
      <c r="C1001" s="40"/>
      <c r="D1001" s="52">
        <f t="shared" si="1020"/>
        <v>7006.9</v>
      </c>
      <c r="E1001" s="18">
        <f>E1002+E1014</f>
        <v>0</v>
      </c>
      <c r="F1001" s="18">
        <f>F1002+F1014+F1015</f>
        <v>444.9</v>
      </c>
      <c r="G1001" s="18">
        <f>G1002+G1014+G1015</f>
        <v>6562</v>
      </c>
      <c r="H1001" s="52">
        <f t="shared" si="1021"/>
        <v>328.2</v>
      </c>
      <c r="I1001" s="18">
        <f t="shared" ref="I1001:N1001" si="1038">I1002+I1014</f>
        <v>0</v>
      </c>
      <c r="J1001" s="18">
        <f t="shared" si="1038"/>
        <v>328.2</v>
      </c>
      <c r="K1001" s="18">
        <f>K1002+K1014+K1015</f>
        <v>0</v>
      </c>
      <c r="L1001" s="51">
        <f t="shared" ref="L1001:L1016" si="1039">SUM(M1001:O1001)</f>
        <v>12490.3</v>
      </c>
      <c r="M1001" s="18">
        <f>M1002+M1014</f>
        <v>0</v>
      </c>
      <c r="N1001" s="18">
        <f t="shared" si="1038"/>
        <v>0</v>
      </c>
      <c r="O1001" s="18">
        <f>O1002+O1014+O1015</f>
        <v>12490.3</v>
      </c>
      <c r="P1001" s="51">
        <f t="shared" si="1022"/>
        <v>277.39999999999998</v>
      </c>
      <c r="Q1001" s="18">
        <f t="shared" ref="Q1001:S1001" si="1040">Q1002+Q1014</f>
        <v>0</v>
      </c>
      <c r="R1001" s="18">
        <f t="shared" si="1040"/>
        <v>277.39999999999998</v>
      </c>
      <c r="S1001" s="18">
        <f t="shared" si="1040"/>
        <v>0</v>
      </c>
      <c r="T1001" s="51">
        <f t="shared" ref="T1001:T1016" si="1041">SUM(U1001:W1001)</f>
        <v>8665.2999999999993</v>
      </c>
      <c r="U1001" s="18">
        <f>U1002+U1014</f>
        <v>0</v>
      </c>
      <c r="V1001" s="18">
        <f t="shared" ref="V1001" si="1042">V1002+V1014</f>
        <v>0</v>
      </c>
      <c r="W1001" s="18">
        <f>W1002+W1014+W1015</f>
        <v>8665.2999999999993</v>
      </c>
      <c r="X1001" s="51">
        <f t="shared" ref="X1001:X1016" si="1043">SUM(Y1001:AA1001)</f>
        <v>8665.2999999999993</v>
      </c>
      <c r="Y1001" s="18">
        <f>Y1002+Y1014</f>
        <v>0</v>
      </c>
      <c r="Z1001" s="18">
        <f t="shared" ref="Z1001" si="1044">Z1002+Z1014</f>
        <v>0</v>
      </c>
      <c r="AA1001" s="18">
        <f>AA1002+AA1014+AA1015</f>
        <v>8665.2999999999993</v>
      </c>
      <c r="AB1001" s="13"/>
      <c r="AC1001" s="79"/>
      <c r="AD1001" s="79"/>
    </row>
    <row r="1002" spans="1:30" s="56" customFormat="1" ht="94.5" x14ac:dyDescent="0.25">
      <c r="A1002" s="43" t="s">
        <v>21</v>
      </c>
      <c r="B1002" s="13" t="s">
        <v>115</v>
      </c>
      <c r="C1002" s="40" t="s">
        <v>6</v>
      </c>
      <c r="D1002" s="52">
        <f t="shared" si="1020"/>
        <v>4382.8999999999996</v>
      </c>
      <c r="E1002" s="18">
        <f>SUM(E1003:E1013)</f>
        <v>0</v>
      </c>
      <c r="F1002" s="18">
        <f>SUM(F1003:F1013)</f>
        <v>444.9</v>
      </c>
      <c r="G1002" s="18">
        <f>SUM(G1003:G1013)</f>
        <v>3938</v>
      </c>
      <c r="H1002" s="52">
        <f t="shared" si="1021"/>
        <v>328.2</v>
      </c>
      <c r="I1002" s="18">
        <f>SUM(I1003:I1013)</f>
        <v>0</v>
      </c>
      <c r="J1002" s="18">
        <f>SUM(J1003:J1013)</f>
        <v>328.2</v>
      </c>
      <c r="K1002" s="18">
        <f>SUM(K1003:K1013)</f>
        <v>0</v>
      </c>
      <c r="L1002" s="51">
        <f t="shared" si="1039"/>
        <v>3825</v>
      </c>
      <c r="M1002" s="18">
        <f>SUM(M1003:M1013)</f>
        <v>0</v>
      </c>
      <c r="N1002" s="18">
        <f>SUM(N1003:N1013)</f>
        <v>0</v>
      </c>
      <c r="O1002" s="18">
        <f>SUM(O1003:O1013)</f>
        <v>3825</v>
      </c>
      <c r="P1002" s="51">
        <f t="shared" si="1022"/>
        <v>277.39999999999998</v>
      </c>
      <c r="Q1002" s="18">
        <f>SUM(Q1003:Q1013)</f>
        <v>0</v>
      </c>
      <c r="R1002" s="18">
        <f>SUM(R1003:R1013)</f>
        <v>277.39999999999998</v>
      </c>
      <c r="S1002" s="18">
        <f>SUM(S1003:S1013)</f>
        <v>0</v>
      </c>
      <c r="T1002" s="51">
        <f t="shared" si="1041"/>
        <v>0</v>
      </c>
      <c r="U1002" s="18">
        <f>SUM(U1003:U1013)</f>
        <v>0</v>
      </c>
      <c r="V1002" s="18">
        <f>SUM(V1003:V1013)</f>
        <v>0</v>
      </c>
      <c r="W1002" s="18">
        <f>SUM(W1003:W1013)</f>
        <v>0</v>
      </c>
      <c r="X1002" s="51">
        <f t="shared" si="1043"/>
        <v>0</v>
      </c>
      <c r="Y1002" s="18">
        <f>SUM(Y1003:Y1013)</f>
        <v>0</v>
      </c>
      <c r="Z1002" s="18">
        <f>SUM(Z1003:Z1013)</f>
        <v>0</v>
      </c>
      <c r="AA1002" s="18">
        <f>SUM(AA1003:AA1013)</f>
        <v>0</v>
      </c>
      <c r="AB1002" s="13"/>
      <c r="AC1002" s="79"/>
      <c r="AD1002" s="79"/>
    </row>
    <row r="1003" spans="1:30" s="56" customFormat="1" x14ac:dyDescent="0.25">
      <c r="A1003" s="43"/>
      <c r="B1003" s="13"/>
      <c r="C1003" s="40" t="s">
        <v>116</v>
      </c>
      <c r="D1003" s="52">
        <f t="shared" si="1020"/>
        <v>4382.8999999999996</v>
      </c>
      <c r="E1003" s="18"/>
      <c r="F1003" s="18">
        <v>444.9</v>
      </c>
      <c r="G1003" s="18">
        <v>3938</v>
      </c>
      <c r="H1003" s="52">
        <f t="shared" si="1021"/>
        <v>328.2</v>
      </c>
      <c r="I1003" s="18"/>
      <c r="J1003" s="18">
        <v>328.2</v>
      </c>
      <c r="K1003" s="18"/>
      <c r="L1003" s="51">
        <f t="shared" si="1039"/>
        <v>3825</v>
      </c>
      <c r="M1003" s="18"/>
      <c r="N1003" s="18"/>
      <c r="O1003" s="18">
        <v>3825</v>
      </c>
      <c r="P1003" s="51">
        <f t="shared" si="1022"/>
        <v>277.39999999999998</v>
      </c>
      <c r="Q1003" s="18"/>
      <c r="R1003" s="18">
        <v>277.39999999999998</v>
      </c>
      <c r="S1003" s="18"/>
      <c r="T1003" s="51">
        <f t="shared" si="1041"/>
        <v>0</v>
      </c>
      <c r="U1003" s="18"/>
      <c r="V1003" s="18"/>
      <c r="W1003" s="18"/>
      <c r="X1003" s="51">
        <f t="shared" si="1043"/>
        <v>0</v>
      </c>
      <c r="Y1003" s="18"/>
      <c r="Z1003" s="18"/>
      <c r="AA1003" s="18"/>
      <c r="AB1003" s="13"/>
      <c r="AC1003" s="79"/>
      <c r="AD1003" s="79"/>
    </row>
    <row r="1004" spans="1:30" s="56" customFormat="1" ht="31.5" x14ac:dyDescent="0.25">
      <c r="A1004" s="43"/>
      <c r="B1004" s="13"/>
      <c r="C1004" s="40" t="s">
        <v>117</v>
      </c>
      <c r="D1004" s="52">
        <f t="shared" si="1020"/>
        <v>0</v>
      </c>
      <c r="E1004" s="18"/>
      <c r="F1004" s="18"/>
      <c r="G1004" s="18"/>
      <c r="H1004" s="52">
        <f t="shared" ref="H1004:H1041" si="1045">SUM(I1004:K1004)</f>
        <v>0</v>
      </c>
      <c r="I1004" s="18"/>
      <c r="J1004" s="18"/>
      <c r="K1004" s="18"/>
      <c r="L1004" s="51">
        <f t="shared" si="1039"/>
        <v>0</v>
      </c>
      <c r="M1004" s="18"/>
      <c r="N1004" s="18"/>
      <c r="O1004" s="18"/>
      <c r="P1004" s="51">
        <f t="shared" ref="P1004:P1016" si="1046">SUM(Q1004:S1004)</f>
        <v>0</v>
      </c>
      <c r="Q1004" s="18"/>
      <c r="R1004" s="18"/>
      <c r="S1004" s="18"/>
      <c r="T1004" s="51">
        <f t="shared" si="1041"/>
        <v>0</v>
      </c>
      <c r="U1004" s="18"/>
      <c r="V1004" s="18"/>
      <c r="W1004" s="18"/>
      <c r="X1004" s="51">
        <f t="shared" si="1043"/>
        <v>0</v>
      </c>
      <c r="Y1004" s="18"/>
      <c r="Z1004" s="18"/>
      <c r="AA1004" s="18"/>
      <c r="AB1004" s="13"/>
      <c r="AC1004" s="79"/>
      <c r="AD1004" s="79"/>
    </row>
    <row r="1005" spans="1:30" s="56" customFormat="1" x14ac:dyDescent="0.25">
      <c r="A1005" s="43"/>
      <c r="B1005" s="13"/>
      <c r="C1005" s="40" t="s">
        <v>27</v>
      </c>
      <c r="D1005" s="52">
        <f t="shared" si="1020"/>
        <v>0</v>
      </c>
      <c r="E1005" s="18"/>
      <c r="F1005" s="18"/>
      <c r="G1005" s="18"/>
      <c r="H1005" s="52">
        <f t="shared" si="1045"/>
        <v>0</v>
      </c>
      <c r="I1005" s="18"/>
      <c r="J1005" s="18"/>
      <c r="K1005" s="18"/>
      <c r="L1005" s="51">
        <f t="shared" si="1039"/>
        <v>0</v>
      </c>
      <c r="M1005" s="18"/>
      <c r="N1005" s="18"/>
      <c r="O1005" s="18"/>
      <c r="P1005" s="51">
        <f t="shared" si="1046"/>
        <v>0</v>
      </c>
      <c r="Q1005" s="18"/>
      <c r="R1005" s="18"/>
      <c r="S1005" s="18"/>
      <c r="T1005" s="51">
        <f t="shared" si="1041"/>
        <v>0</v>
      </c>
      <c r="U1005" s="18"/>
      <c r="V1005" s="18"/>
      <c r="W1005" s="18"/>
      <c r="X1005" s="51">
        <f t="shared" si="1043"/>
        <v>0</v>
      </c>
      <c r="Y1005" s="18"/>
      <c r="Z1005" s="18"/>
      <c r="AA1005" s="18"/>
      <c r="AB1005" s="13"/>
      <c r="AC1005" s="79"/>
      <c r="AD1005" s="79"/>
    </row>
    <row r="1006" spans="1:30" s="56" customFormat="1" x14ac:dyDescent="0.25">
      <c r="A1006" s="43"/>
      <c r="B1006" s="13"/>
      <c r="C1006" s="40" t="s">
        <v>118</v>
      </c>
      <c r="D1006" s="52">
        <f t="shared" si="1020"/>
        <v>0</v>
      </c>
      <c r="E1006" s="18"/>
      <c r="F1006" s="18"/>
      <c r="G1006" s="18"/>
      <c r="H1006" s="52">
        <f t="shared" si="1045"/>
        <v>0</v>
      </c>
      <c r="I1006" s="18"/>
      <c r="J1006" s="18"/>
      <c r="K1006" s="18"/>
      <c r="L1006" s="51">
        <f t="shared" si="1039"/>
        <v>0</v>
      </c>
      <c r="M1006" s="18"/>
      <c r="N1006" s="18"/>
      <c r="O1006" s="18"/>
      <c r="P1006" s="51">
        <f t="shared" si="1046"/>
        <v>0</v>
      </c>
      <c r="Q1006" s="18"/>
      <c r="R1006" s="18"/>
      <c r="S1006" s="18"/>
      <c r="T1006" s="51">
        <f t="shared" si="1041"/>
        <v>0</v>
      </c>
      <c r="U1006" s="18"/>
      <c r="V1006" s="18"/>
      <c r="W1006" s="18"/>
      <c r="X1006" s="51">
        <f t="shared" si="1043"/>
        <v>0</v>
      </c>
      <c r="Y1006" s="18"/>
      <c r="Z1006" s="18"/>
      <c r="AA1006" s="18"/>
      <c r="AB1006" s="13"/>
      <c r="AC1006" s="79"/>
      <c r="AD1006" s="79"/>
    </row>
    <row r="1007" spans="1:30" s="56" customFormat="1" x14ac:dyDescent="0.25">
      <c r="A1007" s="43"/>
      <c r="B1007" s="13"/>
      <c r="C1007" s="40" t="s">
        <v>119</v>
      </c>
      <c r="D1007" s="52">
        <f t="shared" si="1020"/>
        <v>0</v>
      </c>
      <c r="E1007" s="18"/>
      <c r="F1007" s="18"/>
      <c r="G1007" s="18"/>
      <c r="H1007" s="52">
        <f t="shared" si="1045"/>
        <v>0</v>
      </c>
      <c r="I1007" s="18"/>
      <c r="J1007" s="18"/>
      <c r="K1007" s="18"/>
      <c r="L1007" s="51">
        <f t="shared" si="1039"/>
        <v>0</v>
      </c>
      <c r="M1007" s="18"/>
      <c r="N1007" s="18"/>
      <c r="O1007" s="18"/>
      <c r="P1007" s="51">
        <f t="shared" si="1046"/>
        <v>0</v>
      </c>
      <c r="Q1007" s="18"/>
      <c r="R1007" s="18"/>
      <c r="S1007" s="18"/>
      <c r="T1007" s="51">
        <f t="shared" si="1041"/>
        <v>0</v>
      </c>
      <c r="U1007" s="18"/>
      <c r="V1007" s="18"/>
      <c r="W1007" s="18"/>
      <c r="X1007" s="51">
        <f t="shared" si="1043"/>
        <v>0</v>
      </c>
      <c r="Y1007" s="18"/>
      <c r="Z1007" s="18"/>
      <c r="AA1007" s="18"/>
      <c r="AB1007" s="13"/>
      <c r="AC1007" s="79"/>
      <c r="AD1007" s="79"/>
    </row>
    <row r="1008" spans="1:30" s="56" customFormat="1" x14ac:dyDescent="0.25">
      <c r="A1008" s="43"/>
      <c r="B1008" s="13"/>
      <c r="C1008" s="40" t="s">
        <v>120</v>
      </c>
      <c r="D1008" s="52">
        <f t="shared" si="1020"/>
        <v>0</v>
      </c>
      <c r="E1008" s="18"/>
      <c r="F1008" s="18"/>
      <c r="G1008" s="18"/>
      <c r="H1008" s="52">
        <f t="shared" si="1045"/>
        <v>0</v>
      </c>
      <c r="I1008" s="18"/>
      <c r="J1008" s="18"/>
      <c r="K1008" s="18"/>
      <c r="L1008" s="51">
        <f t="shared" si="1039"/>
        <v>0</v>
      </c>
      <c r="M1008" s="18"/>
      <c r="N1008" s="18"/>
      <c r="O1008" s="18"/>
      <c r="P1008" s="51">
        <f t="shared" si="1046"/>
        <v>0</v>
      </c>
      <c r="Q1008" s="18"/>
      <c r="R1008" s="18"/>
      <c r="S1008" s="18"/>
      <c r="T1008" s="51">
        <f t="shared" si="1041"/>
        <v>0</v>
      </c>
      <c r="U1008" s="18"/>
      <c r="V1008" s="18"/>
      <c r="W1008" s="18"/>
      <c r="X1008" s="51">
        <f t="shared" si="1043"/>
        <v>0</v>
      </c>
      <c r="Y1008" s="18"/>
      <c r="Z1008" s="18"/>
      <c r="AA1008" s="18"/>
      <c r="AB1008" s="13"/>
      <c r="AC1008" s="79"/>
      <c r="AD1008" s="79"/>
    </row>
    <row r="1009" spans="1:30" s="56" customFormat="1" x14ac:dyDescent="0.25">
      <c r="A1009" s="43"/>
      <c r="B1009" s="13"/>
      <c r="C1009" s="40" t="s">
        <v>121</v>
      </c>
      <c r="D1009" s="52">
        <f t="shared" si="1020"/>
        <v>0</v>
      </c>
      <c r="E1009" s="18"/>
      <c r="F1009" s="18"/>
      <c r="G1009" s="18"/>
      <c r="H1009" s="52">
        <f t="shared" si="1045"/>
        <v>0</v>
      </c>
      <c r="I1009" s="18"/>
      <c r="J1009" s="18"/>
      <c r="K1009" s="18"/>
      <c r="L1009" s="51">
        <f t="shared" si="1039"/>
        <v>0</v>
      </c>
      <c r="M1009" s="18"/>
      <c r="N1009" s="18"/>
      <c r="O1009" s="18"/>
      <c r="P1009" s="51">
        <f t="shared" si="1046"/>
        <v>0</v>
      </c>
      <c r="Q1009" s="18"/>
      <c r="R1009" s="18"/>
      <c r="S1009" s="18"/>
      <c r="T1009" s="51">
        <f t="shared" si="1041"/>
        <v>0</v>
      </c>
      <c r="U1009" s="18"/>
      <c r="V1009" s="18"/>
      <c r="W1009" s="18"/>
      <c r="X1009" s="51">
        <f t="shared" si="1043"/>
        <v>0</v>
      </c>
      <c r="Y1009" s="18"/>
      <c r="Z1009" s="18"/>
      <c r="AA1009" s="18"/>
      <c r="AB1009" s="13"/>
      <c r="AC1009" s="79"/>
      <c r="AD1009" s="79"/>
    </row>
    <row r="1010" spans="1:30" s="56" customFormat="1" x14ac:dyDescent="0.25">
      <c r="A1010" s="43"/>
      <c r="B1010" s="13"/>
      <c r="C1010" s="40" t="s">
        <v>122</v>
      </c>
      <c r="D1010" s="52">
        <f t="shared" si="1020"/>
        <v>0</v>
      </c>
      <c r="E1010" s="18"/>
      <c r="F1010" s="18"/>
      <c r="G1010" s="18"/>
      <c r="H1010" s="52">
        <f t="shared" si="1045"/>
        <v>0</v>
      </c>
      <c r="I1010" s="18"/>
      <c r="J1010" s="18"/>
      <c r="K1010" s="18"/>
      <c r="L1010" s="51">
        <f t="shared" si="1039"/>
        <v>0</v>
      </c>
      <c r="M1010" s="18"/>
      <c r="N1010" s="18"/>
      <c r="O1010" s="18"/>
      <c r="P1010" s="51">
        <f t="shared" si="1046"/>
        <v>0</v>
      </c>
      <c r="Q1010" s="18"/>
      <c r="R1010" s="18"/>
      <c r="S1010" s="18"/>
      <c r="T1010" s="51">
        <f t="shared" si="1041"/>
        <v>0</v>
      </c>
      <c r="U1010" s="18"/>
      <c r="V1010" s="18"/>
      <c r="W1010" s="18"/>
      <c r="X1010" s="51">
        <f t="shared" si="1043"/>
        <v>0</v>
      </c>
      <c r="Y1010" s="18"/>
      <c r="Z1010" s="18"/>
      <c r="AA1010" s="18"/>
      <c r="AB1010" s="13"/>
      <c r="AC1010" s="79"/>
      <c r="AD1010" s="79"/>
    </row>
    <row r="1011" spans="1:30" s="56" customFormat="1" x14ac:dyDescent="0.25">
      <c r="A1011" s="43"/>
      <c r="B1011" s="13"/>
      <c r="C1011" s="40" t="s">
        <v>123</v>
      </c>
      <c r="D1011" s="52">
        <f t="shared" si="1020"/>
        <v>0</v>
      </c>
      <c r="E1011" s="18"/>
      <c r="F1011" s="18"/>
      <c r="G1011" s="18"/>
      <c r="H1011" s="52">
        <f t="shared" si="1045"/>
        <v>0</v>
      </c>
      <c r="I1011" s="18"/>
      <c r="J1011" s="18"/>
      <c r="K1011" s="18"/>
      <c r="L1011" s="51">
        <f t="shared" si="1039"/>
        <v>0</v>
      </c>
      <c r="M1011" s="18"/>
      <c r="N1011" s="18"/>
      <c r="O1011" s="18"/>
      <c r="P1011" s="51">
        <f t="shared" si="1046"/>
        <v>0</v>
      </c>
      <c r="Q1011" s="18"/>
      <c r="R1011" s="18"/>
      <c r="S1011" s="18"/>
      <c r="T1011" s="51">
        <f t="shared" si="1041"/>
        <v>0</v>
      </c>
      <c r="U1011" s="18"/>
      <c r="V1011" s="18"/>
      <c r="W1011" s="18"/>
      <c r="X1011" s="51">
        <f t="shared" si="1043"/>
        <v>0</v>
      </c>
      <c r="Y1011" s="18"/>
      <c r="Z1011" s="18"/>
      <c r="AA1011" s="18"/>
      <c r="AB1011" s="13"/>
      <c r="AC1011" s="79"/>
      <c r="AD1011" s="79"/>
    </row>
    <row r="1012" spans="1:30" s="56" customFormat="1" x14ac:dyDescent="0.25">
      <c r="A1012" s="43"/>
      <c r="B1012" s="13"/>
      <c r="C1012" s="40" t="s">
        <v>212</v>
      </c>
      <c r="D1012" s="52">
        <f t="shared" si="1020"/>
        <v>0</v>
      </c>
      <c r="E1012" s="18"/>
      <c r="F1012" s="18"/>
      <c r="G1012" s="18"/>
      <c r="H1012" s="52">
        <f t="shared" si="1045"/>
        <v>0</v>
      </c>
      <c r="I1012" s="18"/>
      <c r="J1012" s="18"/>
      <c r="K1012" s="18"/>
      <c r="L1012" s="51">
        <f t="shared" si="1039"/>
        <v>0</v>
      </c>
      <c r="M1012" s="18"/>
      <c r="N1012" s="18"/>
      <c r="O1012" s="18"/>
      <c r="P1012" s="51">
        <f t="shared" si="1046"/>
        <v>0</v>
      </c>
      <c r="Q1012" s="18"/>
      <c r="R1012" s="18"/>
      <c r="S1012" s="18"/>
      <c r="T1012" s="51">
        <f t="shared" si="1041"/>
        <v>0</v>
      </c>
      <c r="U1012" s="18"/>
      <c r="V1012" s="18"/>
      <c r="W1012" s="18"/>
      <c r="X1012" s="51">
        <f t="shared" si="1043"/>
        <v>0</v>
      </c>
      <c r="Y1012" s="18"/>
      <c r="Z1012" s="18"/>
      <c r="AA1012" s="18"/>
      <c r="AB1012" s="13"/>
      <c r="AC1012" s="79"/>
      <c r="AD1012" s="79"/>
    </row>
    <row r="1013" spans="1:30" s="56" customFormat="1" x14ac:dyDescent="0.25">
      <c r="A1013" s="43"/>
      <c r="B1013" s="13"/>
      <c r="C1013" s="40" t="s">
        <v>124</v>
      </c>
      <c r="D1013" s="52">
        <f t="shared" si="1020"/>
        <v>0</v>
      </c>
      <c r="E1013" s="18"/>
      <c r="F1013" s="18"/>
      <c r="G1013" s="18"/>
      <c r="H1013" s="52">
        <f t="shared" si="1045"/>
        <v>0</v>
      </c>
      <c r="I1013" s="18"/>
      <c r="J1013" s="18"/>
      <c r="K1013" s="18"/>
      <c r="L1013" s="51">
        <f t="shared" si="1039"/>
        <v>0</v>
      </c>
      <c r="M1013" s="18"/>
      <c r="N1013" s="18"/>
      <c r="O1013" s="18"/>
      <c r="P1013" s="51">
        <f t="shared" si="1046"/>
        <v>0</v>
      </c>
      <c r="Q1013" s="18"/>
      <c r="R1013" s="18"/>
      <c r="S1013" s="18"/>
      <c r="T1013" s="51">
        <f t="shared" si="1041"/>
        <v>0</v>
      </c>
      <c r="U1013" s="18"/>
      <c r="V1013" s="18"/>
      <c r="W1013" s="18"/>
      <c r="X1013" s="51">
        <f t="shared" si="1043"/>
        <v>0</v>
      </c>
      <c r="Y1013" s="18"/>
      <c r="Z1013" s="18"/>
      <c r="AA1013" s="18"/>
      <c r="AB1013" s="13"/>
      <c r="AC1013" s="79"/>
      <c r="AD1013" s="79"/>
    </row>
    <row r="1014" spans="1:30" s="56" customFormat="1" ht="31.5" x14ac:dyDescent="0.25">
      <c r="A1014" s="43" t="s">
        <v>22</v>
      </c>
      <c r="B1014" s="13" t="s">
        <v>702</v>
      </c>
      <c r="C1014" s="40" t="s">
        <v>116</v>
      </c>
      <c r="D1014" s="52">
        <f t="shared" si="1020"/>
        <v>0</v>
      </c>
      <c r="E1014" s="18"/>
      <c r="F1014" s="18"/>
      <c r="G1014" s="18"/>
      <c r="H1014" s="52">
        <f t="shared" si="1045"/>
        <v>0</v>
      </c>
      <c r="I1014" s="18"/>
      <c r="J1014" s="18"/>
      <c r="K1014" s="18"/>
      <c r="L1014" s="51">
        <f t="shared" si="1039"/>
        <v>0</v>
      </c>
      <c r="M1014" s="18"/>
      <c r="N1014" s="18"/>
      <c r="O1014" s="18"/>
      <c r="P1014" s="51">
        <f t="shared" si="1046"/>
        <v>0</v>
      </c>
      <c r="Q1014" s="18"/>
      <c r="R1014" s="18"/>
      <c r="S1014" s="18"/>
      <c r="T1014" s="51">
        <f t="shared" si="1041"/>
        <v>0</v>
      </c>
      <c r="U1014" s="18"/>
      <c r="V1014" s="18"/>
      <c r="W1014" s="18"/>
      <c r="X1014" s="51">
        <f t="shared" si="1043"/>
        <v>0</v>
      </c>
      <c r="Y1014" s="18"/>
      <c r="Z1014" s="18"/>
      <c r="AA1014" s="18"/>
      <c r="AB1014" s="13"/>
      <c r="AC1014" s="79"/>
      <c r="AD1014" s="79"/>
    </row>
    <row r="1015" spans="1:30" s="56" customFormat="1" ht="47.25" x14ac:dyDescent="0.25">
      <c r="A1015" s="43" t="s">
        <v>389</v>
      </c>
      <c r="B1015" s="13" t="s">
        <v>755</v>
      </c>
      <c r="C1015" s="40" t="s">
        <v>116</v>
      </c>
      <c r="D1015" s="52">
        <f t="shared" si="1020"/>
        <v>2624</v>
      </c>
      <c r="E1015" s="18"/>
      <c r="F1015" s="18"/>
      <c r="G1015" s="18">
        <v>2624</v>
      </c>
      <c r="H1015" s="52">
        <f t="shared" si="1045"/>
        <v>0</v>
      </c>
      <c r="I1015" s="18"/>
      <c r="J1015" s="18"/>
      <c r="K1015" s="18"/>
      <c r="L1015" s="51">
        <f t="shared" si="1039"/>
        <v>8665.2999999999993</v>
      </c>
      <c r="M1015" s="18"/>
      <c r="N1015" s="18"/>
      <c r="O1015" s="18">
        <v>8665.2999999999993</v>
      </c>
      <c r="P1015" s="51">
        <f t="shared" si="1046"/>
        <v>0</v>
      </c>
      <c r="Q1015" s="18"/>
      <c r="R1015" s="18"/>
      <c r="S1015" s="18"/>
      <c r="T1015" s="51">
        <f t="shared" si="1041"/>
        <v>8665.2999999999993</v>
      </c>
      <c r="U1015" s="18"/>
      <c r="V1015" s="18"/>
      <c r="W1015" s="18">
        <v>8665.2999999999993</v>
      </c>
      <c r="X1015" s="51">
        <f t="shared" si="1043"/>
        <v>8665.2999999999993</v>
      </c>
      <c r="Y1015" s="18"/>
      <c r="Z1015" s="18"/>
      <c r="AA1015" s="18">
        <v>8665.2999999999993</v>
      </c>
      <c r="AB1015" s="13"/>
      <c r="AC1015" s="79"/>
      <c r="AD1015" s="79"/>
    </row>
    <row r="1016" spans="1:30" s="65" customFormat="1" ht="31.5" x14ac:dyDescent="0.25">
      <c r="A1016" s="41" t="s">
        <v>182</v>
      </c>
      <c r="B1016" s="95" t="s">
        <v>742</v>
      </c>
      <c r="C1016" s="57"/>
      <c r="D1016" s="15">
        <f t="shared" si="1020"/>
        <v>9019.6</v>
      </c>
      <c r="E1016" s="15">
        <f t="shared" ref="E1016:K1016" si="1047">SUM(E1017,E1025,E1031,E1039)</f>
        <v>0</v>
      </c>
      <c r="F1016" s="15">
        <f t="shared" si="1047"/>
        <v>3569.6</v>
      </c>
      <c r="G1016" s="15">
        <f t="shared" si="1047"/>
        <v>5450</v>
      </c>
      <c r="H1016" s="15">
        <f t="shared" si="1045"/>
        <v>5018.1000000000004</v>
      </c>
      <c r="I1016" s="15">
        <f t="shared" si="1047"/>
        <v>0</v>
      </c>
      <c r="J1016" s="15">
        <f t="shared" si="1047"/>
        <v>3568.1</v>
      </c>
      <c r="K1016" s="15">
        <f t="shared" si="1047"/>
        <v>1450</v>
      </c>
      <c r="L1016" s="15">
        <f t="shared" si="1039"/>
        <v>8328.1</v>
      </c>
      <c r="M1016" s="15">
        <f>SUM(M1017,M1025,M1031,M1039)</f>
        <v>0</v>
      </c>
      <c r="N1016" s="15">
        <f t="shared" ref="N1016:O1016" si="1048">SUM(N1017,N1025,N1031,N1039)</f>
        <v>3568.1</v>
      </c>
      <c r="O1016" s="15">
        <f t="shared" si="1048"/>
        <v>4760</v>
      </c>
      <c r="P1016" s="15">
        <f t="shared" si="1046"/>
        <v>5018.1000000000004</v>
      </c>
      <c r="Q1016" s="15">
        <f t="shared" ref="Q1016:S1016" si="1049">SUM(Q1017,Q1025,Q1031,Q1039)</f>
        <v>0</v>
      </c>
      <c r="R1016" s="15">
        <f t="shared" si="1049"/>
        <v>3568.1</v>
      </c>
      <c r="S1016" s="15">
        <f t="shared" si="1049"/>
        <v>1450</v>
      </c>
      <c r="T1016" s="15">
        <f t="shared" si="1041"/>
        <v>6793.1</v>
      </c>
      <c r="U1016" s="15">
        <f>SUM(U1017,U1025,U1031,U1039)</f>
        <v>0</v>
      </c>
      <c r="V1016" s="15">
        <f t="shared" ref="V1016:W1016" si="1050">SUM(V1017,V1025,V1031,V1039)</f>
        <v>3568.1</v>
      </c>
      <c r="W1016" s="15">
        <f t="shared" si="1050"/>
        <v>3225</v>
      </c>
      <c r="X1016" s="15">
        <f t="shared" si="1043"/>
        <v>6793.1</v>
      </c>
      <c r="Y1016" s="15">
        <f>SUM(Y1017,Y1025,Y1031,Y1039)</f>
        <v>0</v>
      </c>
      <c r="Z1016" s="15">
        <f t="shared" ref="Z1016:AA1016" si="1051">SUM(Z1017,Z1025,Z1031,Z1039)</f>
        <v>3568.1</v>
      </c>
      <c r="AA1016" s="15">
        <f t="shared" si="1051"/>
        <v>3225</v>
      </c>
      <c r="AB1016" s="96"/>
      <c r="AC1016" s="82"/>
      <c r="AD1016" s="82"/>
    </row>
    <row r="1017" spans="1:30" s="56" customFormat="1" ht="78.75" x14ac:dyDescent="0.25">
      <c r="A1017" s="43"/>
      <c r="B1017" s="13" t="s">
        <v>126</v>
      </c>
      <c r="C1017" s="40"/>
      <c r="D1017" s="52">
        <f t="shared" si="1020"/>
        <v>3569.6</v>
      </c>
      <c r="E1017" s="18">
        <f>E1018</f>
        <v>0</v>
      </c>
      <c r="F1017" s="18">
        <f>F1018</f>
        <v>3569.6</v>
      </c>
      <c r="G1017" s="18">
        <f t="shared" ref="G1017" si="1052">G1018</f>
        <v>0</v>
      </c>
      <c r="H1017" s="52">
        <f>SUM(I1017:K1017)</f>
        <v>3568.1</v>
      </c>
      <c r="I1017" s="18">
        <f>I1018</f>
        <v>0</v>
      </c>
      <c r="J1017" s="18">
        <f>J1018</f>
        <v>3568.1</v>
      </c>
      <c r="K1017" s="18">
        <f>K1018</f>
        <v>0</v>
      </c>
      <c r="L1017" s="51">
        <f>SUM(M1017:O1017)</f>
        <v>3568.1</v>
      </c>
      <c r="M1017" s="18">
        <f>M1018</f>
        <v>0</v>
      </c>
      <c r="N1017" s="18">
        <f>N1018</f>
        <v>3568.1</v>
      </c>
      <c r="O1017" s="18">
        <f>O1018</f>
        <v>0</v>
      </c>
      <c r="P1017" s="51">
        <f>SUM(Q1017:S1017)</f>
        <v>3568.1</v>
      </c>
      <c r="Q1017" s="18">
        <f>Q1018</f>
        <v>0</v>
      </c>
      <c r="R1017" s="18">
        <f>R1018</f>
        <v>3568.1</v>
      </c>
      <c r="S1017" s="18">
        <f>S1018</f>
        <v>0</v>
      </c>
      <c r="T1017" s="51">
        <f>SUM(U1017:W1017)</f>
        <v>3568.1</v>
      </c>
      <c r="U1017" s="18">
        <f>U1018</f>
        <v>0</v>
      </c>
      <c r="V1017" s="18">
        <f>V1018</f>
        <v>3568.1</v>
      </c>
      <c r="W1017" s="18">
        <f>W1018</f>
        <v>0</v>
      </c>
      <c r="X1017" s="51">
        <f>SUM(Y1017:AA1017)</f>
        <v>3568.1</v>
      </c>
      <c r="Y1017" s="18">
        <f>Y1018</f>
        <v>0</v>
      </c>
      <c r="Z1017" s="18">
        <f>Z1018</f>
        <v>3568.1</v>
      </c>
      <c r="AA1017" s="18">
        <f>AA1018</f>
        <v>0</v>
      </c>
      <c r="AB1017" s="13"/>
      <c r="AC1017" s="79"/>
      <c r="AD1017" s="79"/>
    </row>
    <row r="1018" spans="1:30" s="56" customFormat="1" ht="63" x14ac:dyDescent="0.25">
      <c r="A1018" s="43" t="s">
        <v>10</v>
      </c>
      <c r="B1018" s="13" t="s">
        <v>465</v>
      </c>
      <c r="C1018" s="40" t="s">
        <v>99</v>
      </c>
      <c r="D1018" s="52">
        <f t="shared" si="1020"/>
        <v>3569.6</v>
      </c>
      <c r="E1018" s="18">
        <f>SUM(E1019:E1024)</f>
        <v>0</v>
      </c>
      <c r="F1018" s="18">
        <f>SUM(F1019:F1024)</f>
        <v>3569.6</v>
      </c>
      <c r="G1018" s="18">
        <f>SUM(G1019:G1024)</f>
        <v>0</v>
      </c>
      <c r="H1018" s="52">
        <f t="shared" si="1045"/>
        <v>3568.1</v>
      </c>
      <c r="I1018" s="18">
        <f>SUM(I1019:I1024)</f>
        <v>0</v>
      </c>
      <c r="J1018" s="18">
        <f>SUM(J1019:J1024)</f>
        <v>3568.1</v>
      </c>
      <c r="K1018" s="18">
        <f>SUM(K1019:K1024)</f>
        <v>0</v>
      </c>
      <c r="L1018" s="51">
        <f t="shared" ref="L1018:L1041" si="1053">SUM(M1018:O1018)</f>
        <v>3568.1</v>
      </c>
      <c r="M1018" s="18">
        <f>SUM(M1019:M1024)</f>
        <v>0</v>
      </c>
      <c r="N1018" s="18">
        <f>SUM(N1019:N1024)</f>
        <v>3568.1</v>
      </c>
      <c r="O1018" s="18">
        <f>SUM(O1019:O1024)</f>
        <v>0</v>
      </c>
      <c r="P1018" s="51">
        <f t="shared" ref="P1018:P1041" si="1054">SUM(Q1018:S1018)</f>
        <v>3568.1</v>
      </c>
      <c r="Q1018" s="18">
        <f>SUM(Q1019:Q1024)</f>
        <v>0</v>
      </c>
      <c r="R1018" s="18">
        <f>SUM(R1019:R1024)</f>
        <v>3568.1</v>
      </c>
      <c r="S1018" s="18">
        <f>SUM(S1019:S1024)</f>
        <v>0</v>
      </c>
      <c r="T1018" s="51">
        <f t="shared" ref="T1018:T1039" si="1055">SUM(U1018:W1018)</f>
        <v>3568.1</v>
      </c>
      <c r="U1018" s="18">
        <f>SUM(U1019:U1024)</f>
        <v>0</v>
      </c>
      <c r="V1018" s="18">
        <f>SUM(V1019:V1024)</f>
        <v>3568.1</v>
      </c>
      <c r="W1018" s="18">
        <f>SUM(W1019:W1024)</f>
        <v>0</v>
      </c>
      <c r="X1018" s="51">
        <f t="shared" ref="X1018:X1039" si="1056">SUM(Y1018:AA1018)</f>
        <v>3568.1</v>
      </c>
      <c r="Y1018" s="18">
        <f>SUM(Y1019:Y1024)</f>
        <v>0</v>
      </c>
      <c r="Z1018" s="18">
        <f>SUM(Z1019:Z1024)</f>
        <v>3568.1</v>
      </c>
      <c r="AA1018" s="18">
        <f>SUM(AA1019:AA1024)</f>
        <v>0</v>
      </c>
      <c r="AB1018" s="13"/>
      <c r="AC1018" s="79"/>
      <c r="AD1018" s="79"/>
    </row>
    <row r="1019" spans="1:30" s="56" customFormat="1" ht="94.5" x14ac:dyDescent="0.25">
      <c r="A1019" s="43" t="s">
        <v>32</v>
      </c>
      <c r="B1019" s="13" t="s">
        <v>127</v>
      </c>
      <c r="C1019" s="40" t="s">
        <v>99</v>
      </c>
      <c r="D1019" s="52">
        <f t="shared" si="1020"/>
        <v>1303.4000000000001</v>
      </c>
      <c r="E1019" s="18"/>
      <c r="F1019" s="18">
        <v>1303.4000000000001</v>
      </c>
      <c r="G1019" s="18"/>
      <c r="H1019" s="52">
        <f t="shared" si="1045"/>
        <v>1321.9</v>
      </c>
      <c r="I1019" s="18"/>
      <c r="J1019" s="18">
        <v>1321.9</v>
      </c>
      <c r="K1019" s="18"/>
      <c r="L1019" s="51">
        <f t="shared" si="1053"/>
        <v>1321.9</v>
      </c>
      <c r="M1019" s="18"/>
      <c r="N1019" s="18">
        <v>1321.9</v>
      </c>
      <c r="O1019" s="18"/>
      <c r="P1019" s="51">
        <f t="shared" si="1054"/>
        <v>1321.9</v>
      </c>
      <c r="Q1019" s="18"/>
      <c r="R1019" s="18">
        <v>1321.9</v>
      </c>
      <c r="S1019" s="18"/>
      <c r="T1019" s="51">
        <f t="shared" si="1055"/>
        <v>1321.9</v>
      </c>
      <c r="U1019" s="18"/>
      <c r="V1019" s="18">
        <v>1321.9</v>
      </c>
      <c r="W1019" s="18"/>
      <c r="X1019" s="51">
        <f t="shared" si="1056"/>
        <v>1321.9</v>
      </c>
      <c r="Y1019" s="18"/>
      <c r="Z1019" s="18">
        <v>1321.9</v>
      </c>
      <c r="AA1019" s="18"/>
      <c r="AB1019" s="13"/>
      <c r="AC1019" s="79"/>
      <c r="AD1019" s="79"/>
    </row>
    <row r="1020" spans="1:30" s="56" customFormat="1" x14ac:dyDescent="0.25">
      <c r="A1020" s="43" t="s">
        <v>33</v>
      </c>
      <c r="B1020" s="13" t="s">
        <v>128</v>
      </c>
      <c r="C1020" s="40" t="s">
        <v>99</v>
      </c>
      <c r="D1020" s="52">
        <f t="shared" si="1020"/>
        <v>999</v>
      </c>
      <c r="E1020" s="18"/>
      <c r="F1020" s="18">
        <v>999</v>
      </c>
      <c r="G1020" s="18"/>
      <c r="H1020" s="52">
        <f t="shared" si="1045"/>
        <v>999</v>
      </c>
      <c r="I1020" s="18"/>
      <c r="J1020" s="18">
        <v>999</v>
      </c>
      <c r="K1020" s="18"/>
      <c r="L1020" s="51">
        <f t="shared" si="1053"/>
        <v>999</v>
      </c>
      <c r="M1020" s="18"/>
      <c r="N1020" s="18">
        <v>999</v>
      </c>
      <c r="O1020" s="18"/>
      <c r="P1020" s="51">
        <f t="shared" si="1054"/>
        <v>999</v>
      </c>
      <c r="Q1020" s="18"/>
      <c r="R1020" s="18">
        <v>999</v>
      </c>
      <c r="S1020" s="18"/>
      <c r="T1020" s="51">
        <f t="shared" si="1055"/>
        <v>999</v>
      </c>
      <c r="U1020" s="18"/>
      <c r="V1020" s="18">
        <v>999</v>
      </c>
      <c r="W1020" s="18"/>
      <c r="X1020" s="51">
        <f t="shared" si="1056"/>
        <v>999</v>
      </c>
      <c r="Y1020" s="18"/>
      <c r="Z1020" s="18">
        <v>999</v>
      </c>
      <c r="AA1020" s="18"/>
      <c r="AB1020" s="13"/>
      <c r="AC1020" s="79"/>
      <c r="AD1020" s="79"/>
    </row>
    <row r="1021" spans="1:30" s="56" customFormat="1" ht="78.75" x14ac:dyDescent="0.25">
      <c r="A1021" s="43" t="s">
        <v>34</v>
      </c>
      <c r="B1021" s="13" t="s">
        <v>466</v>
      </c>
      <c r="C1021" s="40" t="s">
        <v>99</v>
      </c>
      <c r="D1021" s="52">
        <f t="shared" si="1020"/>
        <v>20</v>
      </c>
      <c r="E1021" s="18"/>
      <c r="F1021" s="18">
        <v>20</v>
      </c>
      <c r="G1021" s="18"/>
      <c r="H1021" s="52">
        <f t="shared" si="1045"/>
        <v>0</v>
      </c>
      <c r="I1021" s="18"/>
      <c r="J1021" s="18"/>
      <c r="K1021" s="18"/>
      <c r="L1021" s="51">
        <f t="shared" si="1053"/>
        <v>20</v>
      </c>
      <c r="M1021" s="18"/>
      <c r="N1021" s="18">
        <v>20</v>
      </c>
      <c r="O1021" s="18"/>
      <c r="P1021" s="51">
        <f t="shared" si="1054"/>
        <v>0</v>
      </c>
      <c r="Q1021" s="18"/>
      <c r="R1021" s="18"/>
      <c r="S1021" s="18"/>
      <c r="T1021" s="51">
        <f t="shared" si="1055"/>
        <v>20</v>
      </c>
      <c r="U1021" s="18"/>
      <c r="V1021" s="18">
        <v>20</v>
      </c>
      <c r="W1021" s="18"/>
      <c r="X1021" s="51">
        <f t="shared" si="1056"/>
        <v>20</v>
      </c>
      <c r="Y1021" s="18"/>
      <c r="Z1021" s="18">
        <v>20</v>
      </c>
      <c r="AA1021" s="18"/>
      <c r="AB1021" s="13"/>
      <c r="AC1021" s="79"/>
      <c r="AD1021" s="79"/>
    </row>
    <row r="1022" spans="1:30" s="56" customFormat="1" ht="94.5" x14ac:dyDescent="0.25">
      <c r="A1022" s="43" t="s">
        <v>35</v>
      </c>
      <c r="B1022" s="13" t="s">
        <v>129</v>
      </c>
      <c r="C1022" s="40" t="s">
        <v>99</v>
      </c>
      <c r="D1022" s="52">
        <f t="shared" si="1020"/>
        <v>0</v>
      </c>
      <c r="E1022" s="18"/>
      <c r="F1022" s="18"/>
      <c r="G1022" s="18"/>
      <c r="H1022" s="52">
        <f t="shared" si="1045"/>
        <v>0</v>
      </c>
      <c r="I1022" s="18"/>
      <c r="J1022" s="18"/>
      <c r="K1022" s="18"/>
      <c r="L1022" s="51">
        <f t="shared" si="1053"/>
        <v>0</v>
      </c>
      <c r="M1022" s="18"/>
      <c r="N1022" s="18"/>
      <c r="O1022" s="18"/>
      <c r="P1022" s="51">
        <f t="shared" si="1054"/>
        <v>0</v>
      </c>
      <c r="Q1022" s="18"/>
      <c r="R1022" s="18"/>
      <c r="S1022" s="18"/>
      <c r="T1022" s="51">
        <f t="shared" si="1055"/>
        <v>0</v>
      </c>
      <c r="U1022" s="18"/>
      <c r="V1022" s="18"/>
      <c r="W1022" s="18"/>
      <c r="X1022" s="51">
        <f t="shared" si="1056"/>
        <v>0</v>
      </c>
      <c r="Y1022" s="18"/>
      <c r="Z1022" s="18"/>
      <c r="AA1022" s="18"/>
      <c r="AB1022" s="13"/>
      <c r="AC1022" s="79"/>
      <c r="AD1022" s="79"/>
    </row>
    <row r="1023" spans="1:30" s="56" customFormat="1" ht="31.5" x14ac:dyDescent="0.25">
      <c r="A1023" s="43" t="s">
        <v>73</v>
      </c>
      <c r="B1023" s="13" t="s">
        <v>130</v>
      </c>
      <c r="C1023" s="40" t="s">
        <v>99</v>
      </c>
      <c r="D1023" s="52">
        <f t="shared" si="1020"/>
        <v>67.2</v>
      </c>
      <c r="E1023" s="18"/>
      <c r="F1023" s="18">
        <v>67.2</v>
      </c>
      <c r="G1023" s="18"/>
      <c r="H1023" s="52">
        <f t="shared" si="1045"/>
        <v>67.2</v>
      </c>
      <c r="I1023" s="18"/>
      <c r="J1023" s="18">
        <v>67.2</v>
      </c>
      <c r="K1023" s="18"/>
      <c r="L1023" s="51">
        <f t="shared" si="1053"/>
        <v>67.2</v>
      </c>
      <c r="M1023" s="18"/>
      <c r="N1023" s="18">
        <v>67.2</v>
      </c>
      <c r="O1023" s="18"/>
      <c r="P1023" s="51">
        <f t="shared" si="1054"/>
        <v>67.2</v>
      </c>
      <c r="Q1023" s="18"/>
      <c r="R1023" s="18">
        <v>67.2</v>
      </c>
      <c r="S1023" s="18"/>
      <c r="T1023" s="51">
        <f t="shared" si="1055"/>
        <v>67.2</v>
      </c>
      <c r="U1023" s="18"/>
      <c r="V1023" s="18">
        <v>67.2</v>
      </c>
      <c r="W1023" s="18"/>
      <c r="X1023" s="51">
        <f t="shared" si="1056"/>
        <v>67.2</v>
      </c>
      <c r="Y1023" s="18"/>
      <c r="Z1023" s="18">
        <v>67.2</v>
      </c>
      <c r="AA1023" s="18"/>
      <c r="AB1023" s="13"/>
      <c r="AC1023" s="79"/>
      <c r="AD1023" s="79"/>
    </row>
    <row r="1024" spans="1:30" s="56" customFormat="1" ht="47.25" x14ac:dyDescent="0.25">
      <c r="A1024" s="43" t="s">
        <v>444</v>
      </c>
      <c r="B1024" s="13" t="s">
        <v>499</v>
      </c>
      <c r="C1024" s="40" t="s">
        <v>99</v>
      </c>
      <c r="D1024" s="52">
        <f t="shared" si="1020"/>
        <v>1180</v>
      </c>
      <c r="E1024" s="18"/>
      <c r="F1024" s="18">
        <v>1180</v>
      </c>
      <c r="G1024" s="18"/>
      <c r="H1024" s="52">
        <f t="shared" si="1045"/>
        <v>1180</v>
      </c>
      <c r="I1024" s="18"/>
      <c r="J1024" s="18">
        <v>1180</v>
      </c>
      <c r="K1024" s="18"/>
      <c r="L1024" s="51">
        <f t="shared" si="1053"/>
        <v>1160</v>
      </c>
      <c r="M1024" s="18"/>
      <c r="N1024" s="18">
        <v>1160</v>
      </c>
      <c r="O1024" s="18"/>
      <c r="P1024" s="51">
        <f t="shared" si="1054"/>
        <v>1180</v>
      </c>
      <c r="Q1024" s="18"/>
      <c r="R1024" s="18">
        <v>1180</v>
      </c>
      <c r="S1024" s="18"/>
      <c r="T1024" s="51">
        <f t="shared" si="1055"/>
        <v>1160</v>
      </c>
      <c r="U1024" s="18"/>
      <c r="V1024" s="18">
        <v>1160</v>
      </c>
      <c r="W1024" s="18"/>
      <c r="X1024" s="51">
        <f t="shared" si="1056"/>
        <v>1160</v>
      </c>
      <c r="Y1024" s="18"/>
      <c r="Z1024" s="18">
        <v>1160</v>
      </c>
      <c r="AA1024" s="18"/>
      <c r="AB1024" s="13"/>
      <c r="AC1024" s="79"/>
      <c r="AD1024" s="79"/>
    </row>
    <row r="1025" spans="1:30" s="56" customFormat="1" ht="47.25" x14ac:dyDescent="0.25">
      <c r="A1025" s="43"/>
      <c r="B1025" s="13" t="s">
        <v>131</v>
      </c>
      <c r="C1025" s="40"/>
      <c r="D1025" s="52">
        <f t="shared" si="1020"/>
        <v>5350</v>
      </c>
      <c r="E1025" s="18">
        <f>E1026</f>
        <v>0</v>
      </c>
      <c r="F1025" s="18">
        <f t="shared" ref="F1025:G1025" si="1057">F1026</f>
        <v>0</v>
      </c>
      <c r="G1025" s="18">
        <f t="shared" si="1057"/>
        <v>5350</v>
      </c>
      <c r="H1025" s="52">
        <f t="shared" si="1045"/>
        <v>1350</v>
      </c>
      <c r="I1025" s="18">
        <f>I1026</f>
        <v>0</v>
      </c>
      <c r="J1025" s="18">
        <f t="shared" ref="J1025:K1025" si="1058">J1026</f>
        <v>0</v>
      </c>
      <c r="K1025" s="18">
        <f t="shared" si="1058"/>
        <v>1350</v>
      </c>
      <c r="L1025" s="51">
        <f t="shared" si="1053"/>
        <v>4660</v>
      </c>
      <c r="M1025" s="18">
        <f>M1026</f>
        <v>0</v>
      </c>
      <c r="N1025" s="18">
        <f t="shared" ref="N1025:O1025" si="1059">N1026</f>
        <v>0</v>
      </c>
      <c r="O1025" s="18">
        <f t="shared" si="1059"/>
        <v>4660</v>
      </c>
      <c r="P1025" s="51">
        <f t="shared" si="1054"/>
        <v>1350</v>
      </c>
      <c r="Q1025" s="18">
        <f>Q1026</f>
        <v>0</v>
      </c>
      <c r="R1025" s="18">
        <f t="shared" ref="R1025:S1025" si="1060">R1026</f>
        <v>0</v>
      </c>
      <c r="S1025" s="18">
        <f t="shared" si="1060"/>
        <v>1350</v>
      </c>
      <c r="T1025" s="51">
        <f t="shared" si="1055"/>
        <v>3125</v>
      </c>
      <c r="U1025" s="18">
        <f>U1026</f>
        <v>0</v>
      </c>
      <c r="V1025" s="18">
        <f t="shared" ref="V1025:W1025" si="1061">V1026</f>
        <v>0</v>
      </c>
      <c r="W1025" s="18">
        <f t="shared" si="1061"/>
        <v>3125</v>
      </c>
      <c r="X1025" s="51">
        <f t="shared" si="1056"/>
        <v>3125</v>
      </c>
      <c r="Y1025" s="18">
        <f>Y1026</f>
        <v>0</v>
      </c>
      <c r="Z1025" s="18">
        <f t="shared" ref="Z1025:AA1025" si="1062">Z1026</f>
        <v>0</v>
      </c>
      <c r="AA1025" s="18">
        <f t="shared" si="1062"/>
        <v>3125</v>
      </c>
      <c r="AB1025" s="13"/>
      <c r="AC1025" s="79"/>
      <c r="AD1025" s="79"/>
    </row>
    <row r="1026" spans="1:30" s="56" customFormat="1" ht="78.75" x14ac:dyDescent="0.25">
      <c r="A1026" s="43" t="s">
        <v>132</v>
      </c>
      <c r="B1026" s="13" t="s">
        <v>467</v>
      </c>
      <c r="C1026" s="40"/>
      <c r="D1026" s="52">
        <f t="shared" si="1020"/>
        <v>5350</v>
      </c>
      <c r="E1026" s="18">
        <f t="shared" ref="E1026:G1026" si="1063">SUM(E1027,E1028,E1029,E1030)</f>
        <v>0</v>
      </c>
      <c r="F1026" s="18">
        <f t="shared" si="1063"/>
        <v>0</v>
      </c>
      <c r="G1026" s="18">
        <f t="shared" si="1063"/>
        <v>5350</v>
      </c>
      <c r="H1026" s="52">
        <f t="shared" si="1045"/>
        <v>1350</v>
      </c>
      <c r="I1026" s="18">
        <f t="shared" ref="I1026:K1026" si="1064">SUM(I1027,I1028,I1029,I1030)</f>
        <v>0</v>
      </c>
      <c r="J1026" s="18">
        <f t="shared" si="1064"/>
        <v>0</v>
      </c>
      <c r="K1026" s="18">
        <f t="shared" si="1064"/>
        <v>1350</v>
      </c>
      <c r="L1026" s="51">
        <f t="shared" si="1053"/>
        <v>4660</v>
      </c>
      <c r="M1026" s="18">
        <f t="shared" ref="M1026:O1026" si="1065">SUM(M1027,M1028,M1029,M1030)</f>
        <v>0</v>
      </c>
      <c r="N1026" s="18">
        <f t="shared" si="1065"/>
        <v>0</v>
      </c>
      <c r="O1026" s="18">
        <f t="shared" si="1065"/>
        <v>4660</v>
      </c>
      <c r="P1026" s="51">
        <f t="shared" si="1054"/>
        <v>1350</v>
      </c>
      <c r="Q1026" s="18">
        <f t="shared" ref="Q1026:S1026" si="1066">SUM(Q1027,Q1028,Q1029,Q1030)</f>
        <v>0</v>
      </c>
      <c r="R1026" s="18">
        <f t="shared" si="1066"/>
        <v>0</v>
      </c>
      <c r="S1026" s="18">
        <f t="shared" si="1066"/>
        <v>1350</v>
      </c>
      <c r="T1026" s="51">
        <f t="shared" si="1055"/>
        <v>3125</v>
      </c>
      <c r="U1026" s="18">
        <f t="shared" ref="U1026:W1026" si="1067">SUM(U1027,U1028,U1029,U1030)</f>
        <v>0</v>
      </c>
      <c r="V1026" s="18">
        <f t="shared" si="1067"/>
        <v>0</v>
      </c>
      <c r="W1026" s="18">
        <f t="shared" si="1067"/>
        <v>3125</v>
      </c>
      <c r="X1026" s="51">
        <f t="shared" si="1056"/>
        <v>3125</v>
      </c>
      <c r="Y1026" s="18">
        <f t="shared" ref="Y1026:AA1026" si="1068">SUM(Y1027,Y1028,Y1029,Y1030)</f>
        <v>0</v>
      </c>
      <c r="Z1026" s="18">
        <f t="shared" si="1068"/>
        <v>0</v>
      </c>
      <c r="AA1026" s="18">
        <f t="shared" si="1068"/>
        <v>3125</v>
      </c>
      <c r="AB1026" s="13"/>
      <c r="AC1026" s="79"/>
      <c r="AD1026" s="79"/>
    </row>
    <row r="1027" spans="1:30" s="56" customFormat="1" ht="78.75" x14ac:dyDescent="0.25">
      <c r="A1027" s="43" t="s">
        <v>133</v>
      </c>
      <c r="B1027" s="13" t="s">
        <v>1062</v>
      </c>
      <c r="C1027" s="40" t="s">
        <v>1063</v>
      </c>
      <c r="D1027" s="52">
        <f t="shared" si="1020"/>
        <v>800</v>
      </c>
      <c r="E1027" s="18"/>
      <c r="F1027" s="18"/>
      <c r="G1027" s="18">
        <v>800</v>
      </c>
      <c r="H1027" s="52">
        <f t="shared" si="1045"/>
        <v>600</v>
      </c>
      <c r="I1027" s="18"/>
      <c r="J1027" s="18"/>
      <c r="K1027" s="18">
        <v>600</v>
      </c>
      <c r="L1027" s="51">
        <f t="shared" si="1053"/>
        <v>1010</v>
      </c>
      <c r="M1027" s="18"/>
      <c r="N1027" s="18"/>
      <c r="O1027" s="18">
        <v>1010</v>
      </c>
      <c r="P1027" s="51">
        <f t="shared" si="1054"/>
        <v>600</v>
      </c>
      <c r="Q1027" s="18"/>
      <c r="R1027" s="18"/>
      <c r="S1027" s="18">
        <v>600</v>
      </c>
      <c r="T1027" s="51">
        <f t="shared" si="1055"/>
        <v>1010</v>
      </c>
      <c r="U1027" s="18"/>
      <c r="V1027" s="18"/>
      <c r="W1027" s="18">
        <v>1010</v>
      </c>
      <c r="X1027" s="51">
        <f t="shared" si="1056"/>
        <v>1010</v>
      </c>
      <c r="Y1027" s="18"/>
      <c r="Z1027" s="18"/>
      <c r="AA1027" s="18">
        <v>1010</v>
      </c>
      <c r="AB1027" s="13"/>
      <c r="AC1027" s="79"/>
      <c r="AD1027" s="79"/>
    </row>
    <row r="1028" spans="1:30" s="56" customFormat="1" ht="78.75" x14ac:dyDescent="0.25">
      <c r="A1028" s="43" t="s">
        <v>55</v>
      </c>
      <c r="B1028" s="13" t="s">
        <v>1064</v>
      </c>
      <c r="C1028" s="40" t="s">
        <v>1065</v>
      </c>
      <c r="D1028" s="52">
        <f t="shared" si="1020"/>
        <v>4400</v>
      </c>
      <c r="E1028" s="18"/>
      <c r="F1028" s="18"/>
      <c r="G1028" s="18">
        <v>4400</v>
      </c>
      <c r="H1028" s="52">
        <f t="shared" si="1045"/>
        <v>600</v>
      </c>
      <c r="I1028" s="18"/>
      <c r="J1028" s="18">
        <v>0</v>
      </c>
      <c r="K1028" s="18">
        <v>600</v>
      </c>
      <c r="L1028" s="51">
        <f t="shared" si="1053"/>
        <v>3300</v>
      </c>
      <c r="M1028" s="18"/>
      <c r="N1028" s="18"/>
      <c r="O1028" s="18">
        <v>3300</v>
      </c>
      <c r="P1028" s="51">
        <f t="shared" si="1054"/>
        <v>600</v>
      </c>
      <c r="Q1028" s="18"/>
      <c r="R1028" s="18"/>
      <c r="S1028" s="18">
        <v>600</v>
      </c>
      <c r="T1028" s="51">
        <f t="shared" si="1055"/>
        <v>1765</v>
      </c>
      <c r="U1028" s="18"/>
      <c r="V1028" s="18"/>
      <c r="W1028" s="18">
        <v>1765</v>
      </c>
      <c r="X1028" s="51">
        <f t="shared" si="1056"/>
        <v>1765</v>
      </c>
      <c r="Y1028" s="18"/>
      <c r="Z1028" s="18"/>
      <c r="AA1028" s="18">
        <v>1765</v>
      </c>
      <c r="AB1028" s="13"/>
      <c r="AC1028" s="79"/>
      <c r="AD1028" s="79"/>
    </row>
    <row r="1029" spans="1:30" s="56" customFormat="1" ht="94.5" x14ac:dyDescent="0.25">
      <c r="A1029" s="43" t="s">
        <v>136</v>
      </c>
      <c r="B1029" s="13" t="s">
        <v>468</v>
      </c>
      <c r="C1029" s="40" t="s">
        <v>137</v>
      </c>
      <c r="D1029" s="52">
        <f t="shared" si="1020"/>
        <v>150</v>
      </c>
      <c r="E1029" s="18"/>
      <c r="F1029" s="18"/>
      <c r="G1029" s="18">
        <v>150</v>
      </c>
      <c r="H1029" s="52">
        <f t="shared" si="1045"/>
        <v>150</v>
      </c>
      <c r="I1029" s="18"/>
      <c r="J1029" s="18"/>
      <c r="K1029" s="18">
        <v>150</v>
      </c>
      <c r="L1029" s="51">
        <f t="shared" si="1053"/>
        <v>350</v>
      </c>
      <c r="M1029" s="18"/>
      <c r="N1029" s="18"/>
      <c r="O1029" s="18">
        <v>350</v>
      </c>
      <c r="P1029" s="51">
        <f t="shared" si="1054"/>
        <v>150</v>
      </c>
      <c r="Q1029" s="18"/>
      <c r="R1029" s="18"/>
      <c r="S1029" s="18">
        <v>150</v>
      </c>
      <c r="T1029" s="51">
        <f t="shared" si="1055"/>
        <v>350</v>
      </c>
      <c r="U1029" s="18"/>
      <c r="V1029" s="18"/>
      <c r="W1029" s="18">
        <v>350</v>
      </c>
      <c r="X1029" s="51">
        <f t="shared" si="1056"/>
        <v>350</v>
      </c>
      <c r="Y1029" s="18"/>
      <c r="Z1029" s="18"/>
      <c r="AA1029" s="18">
        <v>350</v>
      </c>
      <c r="AB1029" s="13"/>
      <c r="AC1029" s="79"/>
      <c r="AD1029" s="79"/>
    </row>
    <row r="1030" spans="1:30" s="56" customFormat="1" ht="47.25" x14ac:dyDescent="0.25">
      <c r="A1030" s="43" t="s">
        <v>44</v>
      </c>
      <c r="B1030" s="13" t="s">
        <v>138</v>
      </c>
      <c r="C1030" s="40" t="s">
        <v>139</v>
      </c>
      <c r="D1030" s="52">
        <f t="shared" si="1020"/>
        <v>0</v>
      </c>
      <c r="E1030" s="18"/>
      <c r="F1030" s="18"/>
      <c r="G1030" s="18"/>
      <c r="H1030" s="52">
        <f t="shared" si="1045"/>
        <v>0</v>
      </c>
      <c r="I1030" s="18"/>
      <c r="J1030" s="18"/>
      <c r="K1030" s="18"/>
      <c r="L1030" s="51">
        <f t="shared" si="1053"/>
        <v>0</v>
      </c>
      <c r="M1030" s="18"/>
      <c r="N1030" s="18"/>
      <c r="O1030" s="18"/>
      <c r="P1030" s="51">
        <f t="shared" si="1054"/>
        <v>0</v>
      </c>
      <c r="Q1030" s="18"/>
      <c r="R1030" s="18"/>
      <c r="S1030" s="18"/>
      <c r="T1030" s="51">
        <f t="shared" si="1055"/>
        <v>0</v>
      </c>
      <c r="U1030" s="18"/>
      <c r="V1030" s="18"/>
      <c r="W1030" s="18"/>
      <c r="X1030" s="51">
        <f t="shared" si="1056"/>
        <v>0</v>
      </c>
      <c r="Y1030" s="18"/>
      <c r="Z1030" s="18"/>
      <c r="AA1030" s="18"/>
      <c r="AB1030" s="13"/>
      <c r="AC1030" s="79"/>
      <c r="AD1030" s="79"/>
    </row>
    <row r="1031" spans="1:30" s="56" customFormat="1" ht="78.75" x14ac:dyDescent="0.25">
      <c r="A1031" s="43"/>
      <c r="B1031" s="13" t="s">
        <v>469</v>
      </c>
      <c r="C1031" s="40"/>
      <c r="D1031" s="52">
        <f t="shared" si="1020"/>
        <v>100</v>
      </c>
      <c r="E1031" s="18">
        <f>E1032</f>
        <v>0</v>
      </c>
      <c r="F1031" s="18">
        <f t="shared" ref="F1031:G1031" si="1069">F1032</f>
        <v>0</v>
      </c>
      <c r="G1031" s="18">
        <f t="shared" si="1069"/>
        <v>100</v>
      </c>
      <c r="H1031" s="52">
        <f t="shared" si="1045"/>
        <v>100</v>
      </c>
      <c r="I1031" s="18">
        <f>I1032</f>
        <v>0</v>
      </c>
      <c r="J1031" s="18">
        <f>J1032</f>
        <v>0</v>
      </c>
      <c r="K1031" s="18">
        <f t="shared" ref="K1031" si="1070">K1032</f>
        <v>100</v>
      </c>
      <c r="L1031" s="51">
        <f t="shared" si="1053"/>
        <v>100</v>
      </c>
      <c r="M1031" s="18">
        <f>M1032</f>
        <v>0</v>
      </c>
      <c r="N1031" s="18">
        <f>N1032</f>
        <v>0</v>
      </c>
      <c r="O1031" s="18">
        <f t="shared" ref="O1031" si="1071">O1032</f>
        <v>100</v>
      </c>
      <c r="P1031" s="51">
        <f t="shared" si="1054"/>
        <v>100</v>
      </c>
      <c r="Q1031" s="18">
        <f>Q1032</f>
        <v>0</v>
      </c>
      <c r="R1031" s="18">
        <f>R1032</f>
        <v>0</v>
      </c>
      <c r="S1031" s="18">
        <f t="shared" ref="S1031" si="1072">S1032</f>
        <v>100</v>
      </c>
      <c r="T1031" s="51">
        <f t="shared" si="1055"/>
        <v>100</v>
      </c>
      <c r="U1031" s="18">
        <f>U1032</f>
        <v>0</v>
      </c>
      <c r="V1031" s="18">
        <f>V1032</f>
        <v>0</v>
      </c>
      <c r="W1031" s="18">
        <f t="shared" ref="W1031" si="1073">W1032</f>
        <v>100</v>
      </c>
      <c r="X1031" s="51">
        <f t="shared" si="1056"/>
        <v>100</v>
      </c>
      <c r="Y1031" s="18">
        <f>Y1032</f>
        <v>0</v>
      </c>
      <c r="Z1031" s="18">
        <f>Z1032</f>
        <v>0</v>
      </c>
      <c r="AA1031" s="18">
        <f t="shared" ref="AA1031" si="1074">AA1032</f>
        <v>100</v>
      </c>
      <c r="AB1031" s="13"/>
      <c r="AC1031" s="79"/>
      <c r="AD1031" s="79"/>
    </row>
    <row r="1032" spans="1:30" s="56" customFormat="1" ht="31.5" x14ac:dyDescent="0.25">
      <c r="A1032" s="43" t="s">
        <v>14</v>
      </c>
      <c r="B1032" s="13" t="s">
        <v>140</v>
      </c>
      <c r="C1032" s="40"/>
      <c r="D1032" s="52">
        <f t="shared" si="1020"/>
        <v>100</v>
      </c>
      <c r="E1032" s="18">
        <f>SUM(E1033:E1038)</f>
        <v>0</v>
      </c>
      <c r="F1032" s="18">
        <f>SUM(F1033:F1038)</f>
        <v>0</v>
      </c>
      <c r="G1032" s="18">
        <f>SUM(G1033:G1038)</f>
        <v>100</v>
      </c>
      <c r="H1032" s="52">
        <f t="shared" si="1045"/>
        <v>100</v>
      </c>
      <c r="I1032" s="18">
        <f>SUM(I1033:I1038)</f>
        <v>0</v>
      </c>
      <c r="J1032" s="18">
        <f>SUM(J1033:J1038)</f>
        <v>0</v>
      </c>
      <c r="K1032" s="18">
        <f>SUM(K1033:K1038)</f>
        <v>100</v>
      </c>
      <c r="L1032" s="51">
        <f t="shared" si="1053"/>
        <v>100</v>
      </c>
      <c r="M1032" s="18">
        <f>SUM(M1033:M1038)</f>
        <v>0</v>
      </c>
      <c r="N1032" s="18">
        <f>SUM(N1033:N1038)</f>
        <v>0</v>
      </c>
      <c r="O1032" s="18">
        <f>SUM(O1033:O1038)</f>
        <v>100</v>
      </c>
      <c r="P1032" s="51">
        <f t="shared" si="1054"/>
        <v>100</v>
      </c>
      <c r="Q1032" s="18">
        <f>SUM(Q1033:Q1038)</f>
        <v>0</v>
      </c>
      <c r="R1032" s="18">
        <f>SUM(R1033:R1038)</f>
        <v>0</v>
      </c>
      <c r="S1032" s="18">
        <f>SUM(S1033:S1038)</f>
        <v>100</v>
      </c>
      <c r="T1032" s="51">
        <f t="shared" si="1055"/>
        <v>100</v>
      </c>
      <c r="U1032" s="18">
        <f>SUM(U1033:U1038)</f>
        <v>0</v>
      </c>
      <c r="V1032" s="18">
        <f>SUM(V1033:V1038)</f>
        <v>0</v>
      </c>
      <c r="W1032" s="18">
        <f>SUM(W1033:W1038)</f>
        <v>100</v>
      </c>
      <c r="X1032" s="51">
        <f t="shared" si="1056"/>
        <v>100</v>
      </c>
      <c r="Y1032" s="18">
        <f>SUM(Y1033:Y1038)</f>
        <v>0</v>
      </c>
      <c r="Z1032" s="18">
        <f>SUM(Z1033:Z1038)</f>
        <v>0</v>
      </c>
      <c r="AA1032" s="18">
        <f>SUM(AA1033:AA1038)</f>
        <v>100</v>
      </c>
      <c r="AB1032" s="13"/>
      <c r="AC1032" s="79"/>
      <c r="AD1032" s="79"/>
    </row>
    <row r="1033" spans="1:30" s="56" customFormat="1" ht="63" x14ac:dyDescent="0.25">
      <c r="A1033" s="43" t="s">
        <v>82</v>
      </c>
      <c r="B1033" s="13" t="s">
        <v>141</v>
      </c>
      <c r="C1033" s="40" t="s">
        <v>142</v>
      </c>
      <c r="D1033" s="52">
        <f t="shared" si="1020"/>
        <v>0</v>
      </c>
      <c r="E1033" s="18"/>
      <c r="F1033" s="18"/>
      <c r="G1033" s="18"/>
      <c r="H1033" s="52">
        <f t="shared" si="1045"/>
        <v>0</v>
      </c>
      <c r="I1033" s="18"/>
      <c r="J1033" s="18"/>
      <c r="K1033" s="18"/>
      <c r="L1033" s="51">
        <f t="shared" si="1053"/>
        <v>0</v>
      </c>
      <c r="M1033" s="18"/>
      <c r="N1033" s="18"/>
      <c r="O1033" s="18"/>
      <c r="P1033" s="51">
        <f t="shared" si="1054"/>
        <v>0</v>
      </c>
      <c r="Q1033" s="18"/>
      <c r="R1033" s="18"/>
      <c r="S1033" s="18"/>
      <c r="T1033" s="51">
        <f t="shared" si="1055"/>
        <v>0</v>
      </c>
      <c r="U1033" s="18"/>
      <c r="V1033" s="18"/>
      <c r="W1033" s="18"/>
      <c r="X1033" s="51">
        <f t="shared" si="1056"/>
        <v>0</v>
      </c>
      <c r="Y1033" s="18"/>
      <c r="Z1033" s="18"/>
      <c r="AA1033" s="18"/>
      <c r="AB1033" s="13"/>
      <c r="AC1033" s="79"/>
      <c r="AD1033" s="79"/>
    </row>
    <row r="1034" spans="1:30" s="56" customFormat="1" ht="63" x14ac:dyDescent="0.25">
      <c r="A1034" s="43" t="s">
        <v>143</v>
      </c>
      <c r="B1034" s="13" t="s">
        <v>144</v>
      </c>
      <c r="C1034" s="40" t="s">
        <v>145</v>
      </c>
      <c r="D1034" s="52">
        <f t="shared" si="1020"/>
        <v>0</v>
      </c>
      <c r="E1034" s="18"/>
      <c r="F1034" s="18"/>
      <c r="G1034" s="18"/>
      <c r="H1034" s="52">
        <f t="shared" si="1045"/>
        <v>0</v>
      </c>
      <c r="I1034" s="18"/>
      <c r="J1034" s="18"/>
      <c r="K1034" s="18"/>
      <c r="L1034" s="51">
        <f t="shared" si="1053"/>
        <v>0</v>
      </c>
      <c r="M1034" s="18"/>
      <c r="N1034" s="18"/>
      <c r="O1034" s="18"/>
      <c r="P1034" s="51">
        <f t="shared" si="1054"/>
        <v>0</v>
      </c>
      <c r="Q1034" s="18"/>
      <c r="R1034" s="18"/>
      <c r="S1034" s="18"/>
      <c r="T1034" s="51">
        <f t="shared" si="1055"/>
        <v>0</v>
      </c>
      <c r="U1034" s="18"/>
      <c r="V1034" s="18"/>
      <c r="W1034" s="18"/>
      <c r="X1034" s="51">
        <f t="shared" si="1056"/>
        <v>0</v>
      </c>
      <c r="Y1034" s="18"/>
      <c r="Z1034" s="18"/>
      <c r="AA1034" s="18"/>
      <c r="AB1034" s="13"/>
      <c r="AC1034" s="79"/>
      <c r="AD1034" s="79"/>
    </row>
    <row r="1035" spans="1:30" s="56" customFormat="1" ht="47.25" x14ac:dyDescent="0.25">
      <c r="A1035" s="43" t="s">
        <v>146</v>
      </c>
      <c r="B1035" s="13" t="s">
        <v>147</v>
      </c>
      <c r="C1035" s="40" t="s">
        <v>99</v>
      </c>
      <c r="D1035" s="52">
        <f t="shared" si="1020"/>
        <v>100</v>
      </c>
      <c r="E1035" s="18"/>
      <c r="F1035" s="18"/>
      <c r="G1035" s="18">
        <v>100</v>
      </c>
      <c r="H1035" s="52">
        <f t="shared" si="1045"/>
        <v>100</v>
      </c>
      <c r="I1035" s="18"/>
      <c r="J1035" s="18"/>
      <c r="K1035" s="18">
        <v>100</v>
      </c>
      <c r="L1035" s="51">
        <f t="shared" si="1053"/>
        <v>100</v>
      </c>
      <c r="M1035" s="18"/>
      <c r="N1035" s="18"/>
      <c r="O1035" s="18">
        <v>100</v>
      </c>
      <c r="P1035" s="51">
        <f t="shared" si="1054"/>
        <v>100</v>
      </c>
      <c r="Q1035" s="18"/>
      <c r="R1035" s="18"/>
      <c r="S1035" s="18">
        <v>100</v>
      </c>
      <c r="T1035" s="51">
        <f t="shared" si="1055"/>
        <v>100</v>
      </c>
      <c r="U1035" s="18"/>
      <c r="V1035" s="18"/>
      <c r="W1035" s="18">
        <v>100</v>
      </c>
      <c r="X1035" s="51">
        <f t="shared" si="1056"/>
        <v>100</v>
      </c>
      <c r="Y1035" s="18"/>
      <c r="Z1035" s="18"/>
      <c r="AA1035" s="18">
        <v>100</v>
      </c>
      <c r="AB1035" s="13"/>
      <c r="AC1035" s="79"/>
      <c r="AD1035" s="79"/>
    </row>
    <row r="1036" spans="1:30" s="56" customFormat="1" ht="31.5" x14ac:dyDescent="0.25">
      <c r="A1036" s="43" t="s">
        <v>148</v>
      </c>
      <c r="B1036" s="13" t="s">
        <v>905</v>
      </c>
      <c r="C1036" s="40" t="s">
        <v>908</v>
      </c>
      <c r="D1036" s="52">
        <f t="shared" si="1020"/>
        <v>0</v>
      </c>
      <c r="E1036" s="18"/>
      <c r="F1036" s="18"/>
      <c r="G1036" s="18"/>
      <c r="H1036" s="52">
        <f t="shared" si="1045"/>
        <v>0</v>
      </c>
      <c r="I1036" s="18"/>
      <c r="J1036" s="18"/>
      <c r="K1036" s="18"/>
      <c r="L1036" s="51">
        <f t="shared" si="1053"/>
        <v>0</v>
      </c>
      <c r="M1036" s="18"/>
      <c r="N1036" s="18"/>
      <c r="O1036" s="18"/>
      <c r="P1036" s="51">
        <f t="shared" si="1054"/>
        <v>0</v>
      </c>
      <c r="Q1036" s="18"/>
      <c r="R1036" s="18"/>
      <c r="S1036" s="18"/>
      <c r="T1036" s="51">
        <f t="shared" si="1055"/>
        <v>0</v>
      </c>
      <c r="U1036" s="18"/>
      <c r="V1036" s="18"/>
      <c r="W1036" s="18"/>
      <c r="X1036" s="51">
        <f t="shared" si="1056"/>
        <v>0</v>
      </c>
      <c r="Y1036" s="18"/>
      <c r="Z1036" s="18"/>
      <c r="AA1036" s="18"/>
      <c r="AB1036" s="13"/>
      <c r="AC1036" s="79"/>
      <c r="AD1036" s="79"/>
    </row>
    <row r="1037" spans="1:30" s="56" customFormat="1" ht="47.25" x14ac:dyDescent="0.25">
      <c r="A1037" s="43" t="s">
        <v>906</v>
      </c>
      <c r="B1037" s="13" t="s">
        <v>1066</v>
      </c>
      <c r="C1037" s="40" t="s">
        <v>908</v>
      </c>
      <c r="D1037" s="52"/>
      <c r="E1037" s="18"/>
      <c r="F1037" s="18"/>
      <c r="G1037" s="18"/>
      <c r="H1037" s="52">
        <f t="shared" si="1045"/>
        <v>0</v>
      </c>
      <c r="I1037" s="18"/>
      <c r="J1037" s="18"/>
      <c r="K1037" s="18"/>
      <c r="L1037" s="51">
        <f t="shared" si="1053"/>
        <v>0</v>
      </c>
      <c r="M1037" s="18"/>
      <c r="N1037" s="18"/>
      <c r="O1037" s="18"/>
      <c r="P1037" s="51">
        <f t="shared" si="1054"/>
        <v>0</v>
      </c>
      <c r="Q1037" s="18"/>
      <c r="R1037" s="18"/>
      <c r="S1037" s="18"/>
      <c r="T1037" s="51">
        <f t="shared" si="1055"/>
        <v>0</v>
      </c>
      <c r="U1037" s="18"/>
      <c r="V1037" s="18"/>
      <c r="W1037" s="18"/>
      <c r="X1037" s="51">
        <f t="shared" si="1056"/>
        <v>0</v>
      </c>
      <c r="Y1037" s="18"/>
      <c r="Z1037" s="18"/>
      <c r="AA1037" s="18"/>
      <c r="AB1037" s="13"/>
      <c r="AC1037" s="79"/>
      <c r="AD1037" s="79"/>
    </row>
    <row r="1038" spans="1:30" s="56" customFormat="1" ht="31.5" x14ac:dyDescent="0.25">
      <c r="A1038" s="43" t="s">
        <v>907</v>
      </c>
      <c r="B1038" s="13" t="s">
        <v>909</v>
      </c>
      <c r="C1038" s="40" t="s">
        <v>908</v>
      </c>
      <c r="D1038" s="52">
        <f t="shared" si="1020"/>
        <v>0</v>
      </c>
      <c r="E1038" s="18"/>
      <c r="F1038" s="18"/>
      <c r="G1038" s="18"/>
      <c r="H1038" s="52">
        <f t="shared" si="1045"/>
        <v>0</v>
      </c>
      <c r="I1038" s="18"/>
      <c r="J1038" s="18"/>
      <c r="K1038" s="18"/>
      <c r="L1038" s="51">
        <f t="shared" si="1053"/>
        <v>0</v>
      </c>
      <c r="M1038" s="18"/>
      <c r="N1038" s="18"/>
      <c r="O1038" s="18"/>
      <c r="P1038" s="51">
        <f t="shared" si="1054"/>
        <v>0</v>
      </c>
      <c r="Q1038" s="18"/>
      <c r="R1038" s="18"/>
      <c r="S1038" s="18"/>
      <c r="T1038" s="51">
        <f t="shared" si="1055"/>
        <v>0</v>
      </c>
      <c r="U1038" s="18"/>
      <c r="V1038" s="18"/>
      <c r="W1038" s="18"/>
      <c r="X1038" s="51">
        <f t="shared" si="1056"/>
        <v>0</v>
      </c>
      <c r="Y1038" s="18"/>
      <c r="Z1038" s="18"/>
      <c r="AA1038" s="18"/>
      <c r="AB1038" s="13"/>
      <c r="AC1038" s="79"/>
      <c r="AD1038" s="79"/>
    </row>
    <row r="1039" spans="1:30" s="56" customFormat="1" ht="63" x14ac:dyDescent="0.25">
      <c r="A1039" s="43"/>
      <c r="B1039" s="13" t="s">
        <v>150</v>
      </c>
      <c r="C1039" s="40"/>
      <c r="D1039" s="52">
        <f t="shared" si="1020"/>
        <v>0</v>
      </c>
      <c r="E1039" s="18">
        <f>SUM(E1040:E1041)</f>
        <v>0</v>
      </c>
      <c r="F1039" s="18">
        <f>SUM(F1040:F1041)</f>
        <v>0</v>
      </c>
      <c r="G1039" s="18">
        <f>SUM(G1040:G1041)</f>
        <v>0</v>
      </c>
      <c r="H1039" s="52">
        <f t="shared" si="1045"/>
        <v>0</v>
      </c>
      <c r="I1039" s="18">
        <f>SUM(I1040:I1041)</f>
        <v>0</v>
      </c>
      <c r="J1039" s="18">
        <f t="shared" ref="J1039:K1039" si="1075">SUM(J1040:J1041)</f>
        <v>0</v>
      </c>
      <c r="K1039" s="18">
        <f t="shared" si="1075"/>
        <v>0</v>
      </c>
      <c r="L1039" s="51">
        <f t="shared" si="1053"/>
        <v>0</v>
      </c>
      <c r="M1039" s="18">
        <f>SUM(M1040:M1041)</f>
        <v>0</v>
      </c>
      <c r="N1039" s="18">
        <f t="shared" ref="N1039:O1039" si="1076">SUM(N1040:N1041)</f>
        <v>0</v>
      </c>
      <c r="O1039" s="18">
        <f t="shared" si="1076"/>
        <v>0</v>
      </c>
      <c r="P1039" s="51">
        <f t="shared" si="1054"/>
        <v>0</v>
      </c>
      <c r="Q1039" s="18">
        <f>SUM(Q1040:Q1041)</f>
        <v>0</v>
      </c>
      <c r="R1039" s="18">
        <f t="shared" ref="R1039:S1039" si="1077">SUM(R1040:R1041)</f>
        <v>0</v>
      </c>
      <c r="S1039" s="18">
        <f t="shared" si="1077"/>
        <v>0</v>
      </c>
      <c r="T1039" s="51">
        <f t="shared" si="1055"/>
        <v>0</v>
      </c>
      <c r="U1039" s="18">
        <f>SUM(U1040:U1041)</f>
        <v>0</v>
      </c>
      <c r="V1039" s="18">
        <f t="shared" ref="V1039:W1039" si="1078">SUM(V1040:V1041)</f>
        <v>0</v>
      </c>
      <c r="W1039" s="18">
        <f t="shared" si="1078"/>
        <v>0</v>
      </c>
      <c r="X1039" s="51">
        <f t="shared" si="1056"/>
        <v>0</v>
      </c>
      <c r="Y1039" s="18">
        <f>SUM(Y1040:Y1041)</f>
        <v>0</v>
      </c>
      <c r="Z1039" s="18">
        <f t="shared" ref="Z1039:AA1039" si="1079">SUM(Z1040:Z1041)</f>
        <v>0</v>
      </c>
      <c r="AA1039" s="18">
        <f t="shared" si="1079"/>
        <v>0</v>
      </c>
      <c r="AB1039" s="13"/>
      <c r="AC1039" s="79"/>
      <c r="AD1039" s="79"/>
    </row>
    <row r="1040" spans="1:30" s="56" customFormat="1" ht="63" x14ac:dyDescent="0.25">
      <c r="A1040" s="43" t="s">
        <v>16</v>
      </c>
      <c r="B1040" s="13" t="s">
        <v>470</v>
      </c>
      <c r="C1040" s="40" t="s">
        <v>151</v>
      </c>
      <c r="D1040" s="52">
        <f t="shared" si="1020"/>
        <v>0</v>
      </c>
      <c r="E1040" s="18"/>
      <c r="F1040" s="18"/>
      <c r="G1040" s="18"/>
      <c r="H1040" s="52">
        <f t="shared" si="1045"/>
        <v>0</v>
      </c>
      <c r="I1040" s="18"/>
      <c r="J1040" s="18"/>
      <c r="K1040" s="18"/>
      <c r="L1040" s="51">
        <f>SUM(M1040:O1040)</f>
        <v>0</v>
      </c>
      <c r="M1040" s="18"/>
      <c r="N1040" s="18"/>
      <c r="O1040" s="18"/>
      <c r="P1040" s="51">
        <f t="shared" si="1054"/>
        <v>0</v>
      </c>
      <c r="Q1040" s="18"/>
      <c r="R1040" s="18"/>
      <c r="S1040" s="18"/>
      <c r="T1040" s="51">
        <f>SUM(U1040:W1040)</f>
        <v>0</v>
      </c>
      <c r="U1040" s="18"/>
      <c r="V1040" s="18"/>
      <c r="W1040" s="18"/>
      <c r="X1040" s="51">
        <f>SUM(Y1040:AA1040)</f>
        <v>0</v>
      </c>
      <c r="Y1040" s="18"/>
      <c r="Z1040" s="18"/>
      <c r="AA1040" s="18"/>
      <c r="AB1040" s="13"/>
      <c r="AC1040" s="79"/>
      <c r="AD1040" s="79"/>
    </row>
    <row r="1041" spans="1:30" s="56" customFormat="1" ht="78.75" x14ac:dyDescent="0.25">
      <c r="A1041" s="43" t="s">
        <v>17</v>
      </c>
      <c r="B1041" s="13" t="s">
        <v>153</v>
      </c>
      <c r="C1041" s="40" t="s">
        <v>706</v>
      </c>
      <c r="D1041" s="52">
        <f t="shared" si="1020"/>
        <v>0</v>
      </c>
      <c r="E1041" s="18"/>
      <c r="F1041" s="18"/>
      <c r="G1041" s="18"/>
      <c r="H1041" s="52">
        <f t="shared" si="1045"/>
        <v>0</v>
      </c>
      <c r="I1041" s="18"/>
      <c r="J1041" s="18"/>
      <c r="K1041" s="18"/>
      <c r="L1041" s="51">
        <f t="shared" si="1053"/>
        <v>0</v>
      </c>
      <c r="M1041" s="18"/>
      <c r="N1041" s="18"/>
      <c r="O1041" s="18"/>
      <c r="P1041" s="51">
        <f t="shared" si="1054"/>
        <v>0</v>
      </c>
      <c r="Q1041" s="18"/>
      <c r="R1041" s="18"/>
      <c r="S1041" s="18"/>
      <c r="T1041" s="51">
        <f t="shared" ref="T1041" si="1080">SUM(U1041:W1041)</f>
        <v>0</v>
      </c>
      <c r="U1041" s="18"/>
      <c r="V1041" s="18"/>
      <c r="W1041" s="18"/>
      <c r="X1041" s="51">
        <f t="shared" ref="X1041" si="1081">SUM(Y1041:AA1041)</f>
        <v>0</v>
      </c>
      <c r="Y1041" s="18"/>
      <c r="Z1041" s="18"/>
      <c r="AA1041" s="18"/>
      <c r="AB1041" s="13"/>
      <c r="AC1041" s="79"/>
      <c r="AD1041" s="79"/>
    </row>
    <row r="1042" spans="1:30" s="65" customFormat="1" ht="31.5" x14ac:dyDescent="0.25">
      <c r="A1042" s="41" t="s">
        <v>234</v>
      </c>
      <c r="B1042" s="95" t="s">
        <v>1067</v>
      </c>
      <c r="C1042" s="57"/>
      <c r="D1042" s="15">
        <f>E1042+F1042+G1042</f>
        <v>59956.6</v>
      </c>
      <c r="E1042" s="15">
        <f t="shared" ref="E1042:F1042" si="1082">E1043+E1047</f>
        <v>0</v>
      </c>
      <c r="F1042" s="15">
        <f t="shared" si="1082"/>
        <v>19927.400000000001</v>
      </c>
      <c r="G1042" s="15">
        <f>G1043+G1047</f>
        <v>40029.199999999997</v>
      </c>
      <c r="H1042" s="15">
        <f t="shared" ref="H1042:H1057" si="1083">SUM(I1042:K1042)</f>
        <v>59865.899999999994</v>
      </c>
      <c r="I1042" s="15">
        <f>SUM(I1043+I1047)</f>
        <v>0</v>
      </c>
      <c r="J1042" s="15">
        <f>SUM(J1043+J1047)</f>
        <v>19636.2</v>
      </c>
      <c r="K1042" s="15">
        <f>SUM(K1043+K1047)</f>
        <v>40229.699999999997</v>
      </c>
      <c r="L1042" s="15">
        <f t="shared" ref="L1042:L1057" si="1084">SUM(M1042:O1042)</f>
        <v>63305.100000000006</v>
      </c>
      <c r="M1042" s="15">
        <f>SUM(M1043+M1047)</f>
        <v>0</v>
      </c>
      <c r="N1042" s="15">
        <f>SUM(N1043+N1047)</f>
        <v>19636.2</v>
      </c>
      <c r="O1042" s="15">
        <f>SUM(O1043+O1047)</f>
        <v>43668.9</v>
      </c>
      <c r="P1042" s="15">
        <f t="shared" ref="P1042:P1057" si="1085">SUM(Q1042:S1042)</f>
        <v>55773.7</v>
      </c>
      <c r="Q1042" s="15">
        <f>SUM(Q1043+Q1047)</f>
        <v>0</v>
      </c>
      <c r="R1042" s="15">
        <f>SUM(R1043+R1047)</f>
        <v>15544</v>
      </c>
      <c r="S1042" s="15">
        <f>SUM(S1043+S1047)</f>
        <v>40229.699999999997</v>
      </c>
      <c r="T1042" s="15">
        <f t="shared" ref="T1042:T1048" si="1086">SUM(U1042:W1042)</f>
        <v>63596.3</v>
      </c>
      <c r="U1042" s="15">
        <f>SUM(U1043+U1047)</f>
        <v>0</v>
      </c>
      <c r="V1042" s="15">
        <f>SUM(V1043+V1047)</f>
        <v>19927.400000000001</v>
      </c>
      <c r="W1042" s="15">
        <f>SUM(W1043+W1047)</f>
        <v>43668.9</v>
      </c>
      <c r="X1042" s="15">
        <f t="shared" ref="X1042:X1057" si="1087">SUM(Y1042:AA1042)</f>
        <v>63596.3</v>
      </c>
      <c r="Y1042" s="15">
        <f>SUM(Y1043+Y1047)</f>
        <v>0</v>
      </c>
      <c r="Z1042" s="15">
        <f>SUM(Z1043+Z1047)</f>
        <v>19927.400000000001</v>
      </c>
      <c r="AA1042" s="15">
        <f>SUM(AA1043+AA1047)</f>
        <v>43668.9</v>
      </c>
      <c r="AB1042" s="96"/>
      <c r="AC1042" s="82"/>
      <c r="AD1042" s="82"/>
    </row>
    <row r="1043" spans="1:30" s="56" customFormat="1" ht="31.5" x14ac:dyDescent="0.25">
      <c r="A1043" s="43" t="s">
        <v>10</v>
      </c>
      <c r="B1043" s="13" t="s">
        <v>91</v>
      </c>
      <c r="C1043" s="40"/>
      <c r="D1043" s="52">
        <f>E1043+F1043+G1043</f>
        <v>56367.399999999994</v>
      </c>
      <c r="E1043" s="18">
        <f t="shared" ref="E1043:F1043" si="1088">E1044+E1045+E1046</f>
        <v>0</v>
      </c>
      <c r="F1043" s="18">
        <f t="shared" si="1088"/>
        <v>16338.2</v>
      </c>
      <c r="G1043" s="18">
        <f>G1044+G1045+G1046</f>
        <v>40029.199999999997</v>
      </c>
      <c r="H1043" s="52">
        <f>SUM(I1043:K1043)</f>
        <v>56276.7</v>
      </c>
      <c r="I1043" s="18">
        <f>SUM(I1044:I1046)</f>
        <v>0</v>
      </c>
      <c r="J1043" s="18">
        <f>SUM(J1044:J1046)</f>
        <v>16047</v>
      </c>
      <c r="K1043" s="18">
        <f>SUM(K1044:K1046)</f>
        <v>40229.699999999997</v>
      </c>
      <c r="L1043" s="51">
        <f t="shared" si="1084"/>
        <v>59715.9</v>
      </c>
      <c r="M1043" s="18">
        <f>SUM(M1044:M1046)</f>
        <v>0</v>
      </c>
      <c r="N1043" s="18">
        <f>SUM(N1044:N1046)</f>
        <v>16047</v>
      </c>
      <c r="O1043" s="18">
        <f>SUM(O1044:O1046)</f>
        <v>43668.9</v>
      </c>
      <c r="P1043" s="51">
        <f>SUM(Q1043:S1043)</f>
        <v>52184.5</v>
      </c>
      <c r="Q1043" s="18">
        <f>SUM(Q1044:Q1046)</f>
        <v>0</v>
      </c>
      <c r="R1043" s="18">
        <f>SUM(R1044:R1046)</f>
        <v>11954.8</v>
      </c>
      <c r="S1043" s="18">
        <f>SUM(S1044:S1046)</f>
        <v>40229.699999999997</v>
      </c>
      <c r="T1043" s="51">
        <f t="shared" si="1086"/>
        <v>60007.100000000006</v>
      </c>
      <c r="U1043" s="18">
        <f>SUM(U1044:U1046)</f>
        <v>0</v>
      </c>
      <c r="V1043" s="18">
        <f>SUM(V1044:V1046)</f>
        <v>16338.2</v>
      </c>
      <c r="W1043" s="18">
        <f>SUM(W1044:W1046)</f>
        <v>43668.9</v>
      </c>
      <c r="X1043" s="51">
        <f>SUM(Y1043:AA1043)</f>
        <v>60007.100000000006</v>
      </c>
      <c r="Y1043" s="18">
        <f>SUM(Y1044:Y1046)</f>
        <v>0</v>
      </c>
      <c r="Z1043" s="18">
        <f>SUM(Z1044:Z1046)</f>
        <v>16338.2</v>
      </c>
      <c r="AA1043" s="18">
        <f>SUM(AA1044:AA1046)</f>
        <v>43668.9</v>
      </c>
      <c r="AB1043" s="13"/>
      <c r="AC1043" s="79"/>
      <c r="AD1043" s="79"/>
    </row>
    <row r="1044" spans="1:30" s="56" customFormat="1" ht="204.75" x14ac:dyDescent="0.25">
      <c r="A1044" s="43" t="s">
        <v>32</v>
      </c>
      <c r="B1044" s="13" t="s">
        <v>92</v>
      </c>
      <c r="C1044" s="40" t="s">
        <v>1068</v>
      </c>
      <c r="D1044" s="52">
        <f>SUM(E1044:G1044)</f>
        <v>18500</v>
      </c>
      <c r="E1044" s="18">
        <v>0</v>
      </c>
      <c r="F1044" s="18">
        <v>0</v>
      </c>
      <c r="G1044" s="18">
        <v>18500</v>
      </c>
      <c r="H1044" s="52">
        <f>SUM(I1044:K1044)</f>
        <v>18700.5</v>
      </c>
      <c r="I1044" s="18">
        <v>0</v>
      </c>
      <c r="J1044" s="18">
        <v>0</v>
      </c>
      <c r="K1044" s="18">
        <v>18700.5</v>
      </c>
      <c r="L1044" s="51">
        <f t="shared" si="1084"/>
        <v>22139.7</v>
      </c>
      <c r="M1044" s="18">
        <v>0</v>
      </c>
      <c r="N1044" s="18">
        <v>0</v>
      </c>
      <c r="O1044" s="18">
        <v>22139.7</v>
      </c>
      <c r="P1044" s="51">
        <f>SUM(Q1044:S1044)</f>
        <v>18700.5</v>
      </c>
      <c r="Q1044" s="18">
        <v>0</v>
      </c>
      <c r="R1044" s="18">
        <v>0</v>
      </c>
      <c r="S1044" s="18">
        <v>18700.5</v>
      </c>
      <c r="T1044" s="51">
        <f t="shared" si="1086"/>
        <v>22139.7</v>
      </c>
      <c r="U1044" s="18">
        <v>0</v>
      </c>
      <c r="V1044" s="18">
        <v>0</v>
      </c>
      <c r="W1044" s="18">
        <v>22139.7</v>
      </c>
      <c r="X1044" s="51">
        <f>SUM(Y1044:AA1044)</f>
        <v>22139.7</v>
      </c>
      <c r="Y1044" s="18">
        <v>0</v>
      </c>
      <c r="Z1044" s="18">
        <v>0</v>
      </c>
      <c r="AA1044" s="18">
        <v>22139.7</v>
      </c>
      <c r="AB1044" s="109" t="s">
        <v>1134</v>
      </c>
      <c r="AC1044" s="79"/>
      <c r="AD1044" s="79"/>
    </row>
    <row r="1045" spans="1:30" s="56" customFormat="1" ht="31.5" x14ac:dyDescent="0.25">
      <c r="A1045" s="43" t="s">
        <v>33</v>
      </c>
      <c r="B1045" s="13" t="s">
        <v>94</v>
      </c>
      <c r="C1045" s="40" t="s">
        <v>50</v>
      </c>
      <c r="D1045" s="52">
        <f>E1045+F1045+G1045</f>
        <v>16338.2</v>
      </c>
      <c r="E1045" s="18">
        <v>0</v>
      </c>
      <c r="F1045" s="18">
        <v>16338.2</v>
      </c>
      <c r="G1045" s="18">
        <v>0</v>
      </c>
      <c r="H1045" s="52">
        <f t="shared" ref="H1045:H1046" si="1089">SUM(I1045:K1045)</f>
        <v>16047</v>
      </c>
      <c r="I1045" s="18">
        <v>0</v>
      </c>
      <c r="J1045" s="18">
        <v>16047</v>
      </c>
      <c r="K1045" s="18">
        <v>0</v>
      </c>
      <c r="L1045" s="51">
        <f t="shared" si="1084"/>
        <v>16047</v>
      </c>
      <c r="M1045" s="18">
        <v>0</v>
      </c>
      <c r="N1045" s="18">
        <v>16047</v>
      </c>
      <c r="O1045" s="18">
        <v>0</v>
      </c>
      <c r="P1045" s="51">
        <f t="shared" ref="P1045:P1046" si="1090">SUM(Q1045:S1045)</f>
        <v>11954.8</v>
      </c>
      <c r="Q1045" s="18">
        <v>0</v>
      </c>
      <c r="R1045" s="18">
        <v>11954.8</v>
      </c>
      <c r="S1045" s="18">
        <v>0</v>
      </c>
      <c r="T1045" s="51">
        <f t="shared" si="1086"/>
        <v>16338.2</v>
      </c>
      <c r="U1045" s="18">
        <v>0</v>
      </c>
      <c r="V1045" s="18">
        <v>16338.2</v>
      </c>
      <c r="W1045" s="18">
        <v>0</v>
      </c>
      <c r="X1045" s="51">
        <f t="shared" ref="X1045:X1046" si="1091">SUM(Y1045:AA1045)</f>
        <v>16338.2</v>
      </c>
      <c r="Y1045" s="18">
        <v>0</v>
      </c>
      <c r="Z1045" s="18">
        <v>16338.2</v>
      </c>
      <c r="AA1045" s="18">
        <v>0</v>
      </c>
      <c r="AB1045" s="13"/>
      <c r="AC1045" s="79"/>
      <c r="AD1045" s="79"/>
    </row>
    <row r="1046" spans="1:30" s="56" customFormat="1" ht="31.5" x14ac:dyDescent="0.25">
      <c r="A1046" s="43" t="s">
        <v>34</v>
      </c>
      <c r="B1046" s="13" t="s">
        <v>95</v>
      </c>
      <c r="C1046" s="40" t="s">
        <v>1068</v>
      </c>
      <c r="D1046" s="52">
        <f t="shared" ref="D1046" si="1092">SUM(E1046:G1046)</f>
        <v>21529.200000000001</v>
      </c>
      <c r="E1046" s="18">
        <v>0</v>
      </c>
      <c r="F1046" s="18">
        <v>0</v>
      </c>
      <c r="G1046" s="18">
        <v>21529.200000000001</v>
      </c>
      <c r="H1046" s="52">
        <f t="shared" si="1089"/>
        <v>21529.200000000001</v>
      </c>
      <c r="I1046" s="18">
        <v>0</v>
      </c>
      <c r="J1046" s="18">
        <v>0</v>
      </c>
      <c r="K1046" s="18">
        <v>21529.200000000001</v>
      </c>
      <c r="L1046" s="51">
        <f t="shared" si="1084"/>
        <v>21529.200000000001</v>
      </c>
      <c r="M1046" s="18">
        <v>0</v>
      </c>
      <c r="N1046" s="18">
        <v>0</v>
      </c>
      <c r="O1046" s="18">
        <v>21529.200000000001</v>
      </c>
      <c r="P1046" s="51">
        <f t="shared" si="1090"/>
        <v>21529.200000000001</v>
      </c>
      <c r="Q1046" s="18">
        <v>0</v>
      </c>
      <c r="R1046" s="18">
        <v>0</v>
      </c>
      <c r="S1046" s="18">
        <v>21529.200000000001</v>
      </c>
      <c r="T1046" s="51">
        <f t="shared" si="1086"/>
        <v>21529.200000000001</v>
      </c>
      <c r="U1046" s="18">
        <v>0</v>
      </c>
      <c r="V1046" s="18">
        <v>0</v>
      </c>
      <c r="W1046" s="18">
        <v>21529.200000000001</v>
      </c>
      <c r="X1046" s="51">
        <f t="shared" si="1091"/>
        <v>21529.200000000001</v>
      </c>
      <c r="Y1046" s="18">
        <v>0</v>
      </c>
      <c r="Z1046" s="18">
        <v>0</v>
      </c>
      <c r="AA1046" s="18">
        <v>21529.200000000001</v>
      </c>
      <c r="AB1046" s="13"/>
      <c r="AC1046" s="79"/>
      <c r="AD1046" s="79"/>
    </row>
    <row r="1047" spans="1:30" s="56" customFormat="1" ht="31.5" x14ac:dyDescent="0.25">
      <c r="A1047" s="43" t="s">
        <v>13</v>
      </c>
      <c r="B1047" s="13" t="s">
        <v>96</v>
      </c>
      <c r="C1047" s="40"/>
      <c r="D1047" s="52">
        <f t="shared" ref="D1047:D1048" si="1093">SUM(E1047:G1047)</f>
        <v>3589.2</v>
      </c>
      <c r="E1047" s="18">
        <f t="shared" ref="E1047:G1047" si="1094">SUM(E1048)</f>
        <v>0</v>
      </c>
      <c r="F1047" s="18">
        <f t="shared" si="1094"/>
        <v>3589.2</v>
      </c>
      <c r="G1047" s="18">
        <f t="shared" si="1094"/>
        <v>0</v>
      </c>
      <c r="H1047" s="52">
        <f t="shared" si="1083"/>
        <v>3589.2</v>
      </c>
      <c r="I1047" s="18">
        <f t="shared" ref="I1047:AA1047" si="1095">SUM(I1048)</f>
        <v>0</v>
      </c>
      <c r="J1047" s="18">
        <f t="shared" si="1095"/>
        <v>3589.2</v>
      </c>
      <c r="K1047" s="18">
        <f t="shared" si="1095"/>
        <v>0</v>
      </c>
      <c r="L1047" s="51">
        <f t="shared" si="1084"/>
        <v>3589.2</v>
      </c>
      <c r="M1047" s="18">
        <f t="shared" si="1095"/>
        <v>0</v>
      </c>
      <c r="N1047" s="18">
        <v>3589.2</v>
      </c>
      <c r="O1047" s="18">
        <f t="shared" si="1095"/>
        <v>0</v>
      </c>
      <c r="P1047" s="51">
        <f t="shared" si="1085"/>
        <v>3589.2</v>
      </c>
      <c r="Q1047" s="18">
        <f t="shared" si="1095"/>
        <v>0</v>
      </c>
      <c r="R1047" s="18">
        <f>R1048</f>
        <v>3589.2</v>
      </c>
      <c r="S1047" s="18">
        <f t="shared" si="1095"/>
        <v>0</v>
      </c>
      <c r="T1047" s="51">
        <f t="shared" si="1086"/>
        <v>3589.2</v>
      </c>
      <c r="U1047" s="18">
        <f t="shared" si="1095"/>
        <v>0</v>
      </c>
      <c r="V1047" s="18">
        <f>V1048</f>
        <v>3589.2</v>
      </c>
      <c r="W1047" s="18">
        <f t="shared" si="1095"/>
        <v>0</v>
      </c>
      <c r="X1047" s="51">
        <f t="shared" si="1087"/>
        <v>3589.2</v>
      </c>
      <c r="Y1047" s="18">
        <f t="shared" si="1095"/>
        <v>0</v>
      </c>
      <c r="Z1047" s="18">
        <f>Z1048</f>
        <v>3589.2</v>
      </c>
      <c r="AA1047" s="18">
        <f t="shared" si="1095"/>
        <v>0</v>
      </c>
      <c r="AB1047" s="13"/>
      <c r="AC1047" s="79"/>
      <c r="AD1047" s="79"/>
    </row>
    <row r="1048" spans="1:30" s="56" customFormat="1" ht="63" x14ac:dyDescent="0.25">
      <c r="A1048" s="43" t="s">
        <v>40</v>
      </c>
      <c r="B1048" s="13" t="s">
        <v>97</v>
      </c>
      <c r="C1048" s="40" t="s">
        <v>1069</v>
      </c>
      <c r="D1048" s="52">
        <f t="shared" si="1093"/>
        <v>3589.2</v>
      </c>
      <c r="E1048" s="18">
        <v>0</v>
      </c>
      <c r="F1048" s="18">
        <v>3589.2</v>
      </c>
      <c r="G1048" s="18">
        <v>0</v>
      </c>
      <c r="H1048" s="52">
        <f t="shared" si="1083"/>
        <v>3589.2</v>
      </c>
      <c r="I1048" s="18">
        <v>0</v>
      </c>
      <c r="J1048" s="18">
        <v>3589.2</v>
      </c>
      <c r="K1048" s="18">
        <v>0</v>
      </c>
      <c r="L1048" s="51">
        <f t="shared" si="1084"/>
        <v>3120.7</v>
      </c>
      <c r="M1048" s="18">
        <v>0</v>
      </c>
      <c r="N1048" s="18">
        <v>3120.7</v>
      </c>
      <c r="O1048" s="18">
        <v>0</v>
      </c>
      <c r="P1048" s="51">
        <f t="shared" si="1085"/>
        <v>3589.2</v>
      </c>
      <c r="Q1048" s="18">
        <v>0</v>
      </c>
      <c r="R1048" s="18">
        <v>3589.2</v>
      </c>
      <c r="S1048" s="18">
        <v>0</v>
      </c>
      <c r="T1048" s="51">
        <f t="shared" si="1086"/>
        <v>3589.2</v>
      </c>
      <c r="U1048" s="18">
        <v>0</v>
      </c>
      <c r="V1048" s="18">
        <v>3589.2</v>
      </c>
      <c r="W1048" s="18">
        <v>0</v>
      </c>
      <c r="X1048" s="51">
        <f t="shared" si="1087"/>
        <v>3589.2</v>
      </c>
      <c r="Y1048" s="18">
        <v>0</v>
      </c>
      <c r="Z1048" s="18">
        <v>3589.2</v>
      </c>
      <c r="AA1048" s="18">
        <v>0</v>
      </c>
      <c r="AB1048" s="13"/>
      <c r="AC1048" s="79"/>
      <c r="AD1048" s="79"/>
    </row>
    <row r="1049" spans="1:30" s="65" customFormat="1" ht="31.5" x14ac:dyDescent="0.25">
      <c r="A1049" s="41" t="s">
        <v>250</v>
      </c>
      <c r="B1049" s="95" t="s">
        <v>1070</v>
      </c>
      <c r="C1049" s="57"/>
      <c r="D1049" s="15">
        <f>E1049+F1049+G1049</f>
        <v>6464.8</v>
      </c>
      <c r="E1049" s="15"/>
      <c r="F1049" s="15">
        <f>F1050+F1051+F1052</f>
        <v>2668.3</v>
      </c>
      <c r="G1049" s="15">
        <f>G1050+G1051+G1052</f>
        <v>3796.5</v>
      </c>
      <c r="H1049" s="15">
        <f t="shared" si="1083"/>
        <v>5964.8</v>
      </c>
      <c r="I1049" s="15">
        <f>SUM(I1050:I1057)</f>
        <v>0</v>
      </c>
      <c r="J1049" s="15">
        <f>SUM(J1050:J1057)</f>
        <v>2668.3</v>
      </c>
      <c r="K1049" s="15">
        <f>K1050+K1051+K1052</f>
        <v>3296.5</v>
      </c>
      <c r="L1049" s="15">
        <f>SUM(M1049:O1049)</f>
        <v>7464.8</v>
      </c>
      <c r="M1049" s="15">
        <f>SUM(M1050:M1057)</f>
        <v>0</v>
      </c>
      <c r="N1049" s="15">
        <f>SUM(N1050:N1057)</f>
        <v>2668.3</v>
      </c>
      <c r="O1049" s="15">
        <f>O1050+O1051+O1052</f>
        <v>4796.5</v>
      </c>
      <c r="P1049" s="15">
        <f t="shared" si="1085"/>
        <v>4943.3</v>
      </c>
      <c r="Q1049" s="15">
        <f>SUM(Q1050:Q1057)</f>
        <v>0</v>
      </c>
      <c r="R1049" s="15">
        <f>SUM(R1050:R1057)</f>
        <v>1749</v>
      </c>
      <c r="S1049" s="15">
        <f>S1050+S1051+S1052</f>
        <v>3194.3</v>
      </c>
      <c r="T1049" s="15">
        <f>SUM(U1049:W1049)</f>
        <v>11964.8</v>
      </c>
      <c r="U1049" s="15">
        <f>SUM(U1050:U1057)</f>
        <v>0</v>
      </c>
      <c r="V1049" s="15">
        <f>SUM(V1050:V1057)</f>
        <v>2668.3</v>
      </c>
      <c r="W1049" s="15">
        <f>SUM(W1050:W1057)</f>
        <v>9296.5</v>
      </c>
      <c r="X1049" s="15">
        <f t="shared" si="1087"/>
        <v>11964.8</v>
      </c>
      <c r="Y1049" s="15">
        <f>SUM(Y1050:Y1057)</f>
        <v>0</v>
      </c>
      <c r="Z1049" s="15">
        <f>SUM(Z1050:Z1057)</f>
        <v>2668.3</v>
      </c>
      <c r="AA1049" s="15">
        <f>SUM(AA1050:AA1057)</f>
        <v>9296.5</v>
      </c>
      <c r="AB1049" s="96"/>
      <c r="AC1049" s="82"/>
      <c r="AD1049" s="82"/>
    </row>
    <row r="1050" spans="1:30" s="56" customFormat="1" ht="99" customHeight="1" x14ac:dyDescent="0.25">
      <c r="A1050" s="43" t="s">
        <v>10</v>
      </c>
      <c r="B1050" s="13" t="s">
        <v>98</v>
      </c>
      <c r="C1050" s="40" t="s">
        <v>1069</v>
      </c>
      <c r="D1050" s="52">
        <f>E1050+F1050+G1050</f>
        <v>224.20000000000002</v>
      </c>
      <c r="E1050" s="18"/>
      <c r="F1050" s="18">
        <v>201.8</v>
      </c>
      <c r="G1050" s="18">
        <v>22.4</v>
      </c>
      <c r="H1050" s="52">
        <f t="shared" ref="H1050" si="1096">SUM(I1050:K1050)</f>
        <v>224.20000000000002</v>
      </c>
      <c r="I1050" s="18">
        <v>0</v>
      </c>
      <c r="J1050" s="18">
        <v>201.8</v>
      </c>
      <c r="K1050" s="18">
        <v>22.4</v>
      </c>
      <c r="L1050" s="51">
        <f t="shared" ref="L1050" si="1097">SUM(M1050:O1050)</f>
        <v>224.20000000000002</v>
      </c>
      <c r="M1050" s="18">
        <v>0</v>
      </c>
      <c r="N1050" s="18">
        <v>201.8</v>
      </c>
      <c r="O1050" s="18">
        <v>22.4</v>
      </c>
      <c r="P1050" s="51">
        <f t="shared" ref="P1050" si="1098">SUM(Q1050:S1050)</f>
        <v>199.3</v>
      </c>
      <c r="Q1050" s="18">
        <v>0</v>
      </c>
      <c r="R1050" s="18">
        <v>179.4</v>
      </c>
      <c r="S1050" s="18">
        <v>19.899999999999999</v>
      </c>
      <c r="T1050" s="51">
        <f t="shared" ref="T1050:T1056" si="1099">SUM(U1050:W1050)</f>
        <v>224.20000000000002</v>
      </c>
      <c r="U1050" s="18">
        <v>0</v>
      </c>
      <c r="V1050" s="18">
        <v>201.8</v>
      </c>
      <c r="W1050" s="18">
        <v>22.4</v>
      </c>
      <c r="X1050" s="51">
        <f t="shared" ref="X1050" si="1100">SUM(Y1050:AA1050)</f>
        <v>224.20000000000002</v>
      </c>
      <c r="Y1050" s="18">
        <v>0</v>
      </c>
      <c r="Z1050" s="18">
        <v>201.8</v>
      </c>
      <c r="AA1050" s="18">
        <v>22.4</v>
      </c>
      <c r="AB1050" s="112" t="s">
        <v>1135</v>
      </c>
      <c r="AC1050" s="79"/>
      <c r="AD1050" s="79"/>
    </row>
    <row r="1051" spans="1:30" s="56" customFormat="1" ht="108" customHeight="1" x14ac:dyDescent="0.25">
      <c r="A1051" s="43" t="s">
        <v>13</v>
      </c>
      <c r="B1051" s="13" t="s">
        <v>100</v>
      </c>
      <c r="C1051" s="40" t="s">
        <v>1069</v>
      </c>
      <c r="D1051" s="52">
        <f>E1051+F1051+G1051</f>
        <v>2740.6</v>
      </c>
      <c r="E1051" s="18"/>
      <c r="F1051" s="18">
        <v>2466.5</v>
      </c>
      <c r="G1051" s="18">
        <v>274.10000000000002</v>
      </c>
      <c r="H1051" s="52">
        <f t="shared" si="1083"/>
        <v>2740.6</v>
      </c>
      <c r="I1051" s="18">
        <v>0</v>
      </c>
      <c r="J1051" s="18">
        <v>2466.5</v>
      </c>
      <c r="K1051" s="18">
        <v>274.10000000000002</v>
      </c>
      <c r="L1051" s="51">
        <f t="shared" si="1084"/>
        <v>2740.6</v>
      </c>
      <c r="M1051" s="18">
        <v>0</v>
      </c>
      <c r="N1051" s="18">
        <v>2466.5</v>
      </c>
      <c r="O1051" s="18">
        <v>274.10000000000002</v>
      </c>
      <c r="P1051" s="51">
        <f t="shared" si="1085"/>
        <v>1744</v>
      </c>
      <c r="Q1051" s="18">
        <v>0</v>
      </c>
      <c r="R1051" s="18">
        <v>1569.6</v>
      </c>
      <c r="S1051" s="18">
        <v>174.4</v>
      </c>
      <c r="T1051" s="51">
        <f t="shared" si="1099"/>
        <v>2740.6</v>
      </c>
      <c r="U1051" s="18">
        <v>0</v>
      </c>
      <c r="V1051" s="18">
        <v>2466.5</v>
      </c>
      <c r="W1051" s="18">
        <v>274.10000000000002</v>
      </c>
      <c r="X1051" s="51">
        <f t="shared" si="1087"/>
        <v>2740.6</v>
      </c>
      <c r="Y1051" s="18">
        <v>0</v>
      </c>
      <c r="Z1051" s="18">
        <v>2466.5</v>
      </c>
      <c r="AA1051" s="18">
        <v>274.10000000000002</v>
      </c>
      <c r="AB1051" s="113"/>
      <c r="AC1051" s="79"/>
      <c r="AD1051" s="79"/>
    </row>
    <row r="1052" spans="1:30" s="56" customFormat="1" ht="41.25" customHeight="1" x14ac:dyDescent="0.25">
      <c r="A1052" s="43" t="s">
        <v>14</v>
      </c>
      <c r="B1052" s="13" t="s">
        <v>101</v>
      </c>
      <c r="C1052" s="40" t="s">
        <v>1071</v>
      </c>
      <c r="D1052" s="52">
        <f>E1052+F1052+G1052</f>
        <v>3500</v>
      </c>
      <c r="E1052" s="18"/>
      <c r="F1052" s="18"/>
      <c r="G1052" s="18">
        <v>3500</v>
      </c>
      <c r="H1052" s="52">
        <f t="shared" si="1083"/>
        <v>3000</v>
      </c>
      <c r="I1052" s="18">
        <v>0</v>
      </c>
      <c r="J1052" s="18">
        <v>0</v>
      </c>
      <c r="K1052" s="18">
        <f>K1053+K1054</f>
        <v>3000</v>
      </c>
      <c r="L1052" s="51">
        <f t="shared" si="1084"/>
        <v>4500</v>
      </c>
      <c r="M1052" s="18">
        <v>0</v>
      </c>
      <c r="N1052" s="18">
        <v>0</v>
      </c>
      <c r="O1052" s="18">
        <f>SUM(O1053:O1054)</f>
        <v>4500</v>
      </c>
      <c r="P1052" s="51">
        <f t="shared" si="1085"/>
        <v>3000</v>
      </c>
      <c r="Q1052" s="18">
        <v>0</v>
      </c>
      <c r="R1052" s="18">
        <v>0</v>
      </c>
      <c r="S1052" s="18">
        <f>SUM(S1053:S1054)</f>
        <v>3000</v>
      </c>
      <c r="T1052" s="51">
        <f t="shared" si="1099"/>
        <v>4500</v>
      </c>
      <c r="U1052" s="18">
        <v>0</v>
      </c>
      <c r="V1052" s="18">
        <v>0</v>
      </c>
      <c r="W1052" s="18">
        <f>SUM(W1053:W1054)</f>
        <v>4500</v>
      </c>
      <c r="X1052" s="51">
        <f t="shared" si="1087"/>
        <v>4500</v>
      </c>
      <c r="Y1052" s="18">
        <v>0</v>
      </c>
      <c r="Z1052" s="18">
        <v>0</v>
      </c>
      <c r="AA1052" s="18">
        <f>SUM(AA1053:AA1054)</f>
        <v>4500</v>
      </c>
      <c r="AB1052" s="114" t="s">
        <v>1136</v>
      </c>
      <c r="AC1052" s="79"/>
      <c r="AD1052" s="79"/>
    </row>
    <row r="1053" spans="1:30" s="56" customFormat="1" ht="51" customHeight="1" x14ac:dyDescent="0.25">
      <c r="A1053" s="43" t="s">
        <v>82</v>
      </c>
      <c r="B1053" s="13" t="s">
        <v>902</v>
      </c>
      <c r="C1053" s="40" t="s">
        <v>1069</v>
      </c>
      <c r="D1053" s="52">
        <f t="shared" ref="D1053:D1054" si="1101">E1053+F1053+G1053</f>
        <v>3000</v>
      </c>
      <c r="E1053" s="18"/>
      <c r="F1053" s="18"/>
      <c r="G1053" s="18">
        <v>3000</v>
      </c>
      <c r="H1053" s="52">
        <f t="shared" si="1083"/>
        <v>2500</v>
      </c>
      <c r="I1053" s="18">
        <v>0</v>
      </c>
      <c r="J1053" s="18">
        <v>0</v>
      </c>
      <c r="K1053" s="18">
        <v>2500</v>
      </c>
      <c r="L1053" s="51">
        <f t="shared" si="1084"/>
        <v>3000</v>
      </c>
      <c r="M1053" s="18">
        <v>0</v>
      </c>
      <c r="N1053" s="18">
        <v>0</v>
      </c>
      <c r="O1053" s="18">
        <v>3000</v>
      </c>
      <c r="P1053" s="51">
        <f t="shared" si="1085"/>
        <v>2500</v>
      </c>
      <c r="Q1053" s="18">
        <v>0</v>
      </c>
      <c r="R1053" s="18">
        <v>0</v>
      </c>
      <c r="S1053" s="18">
        <v>2500</v>
      </c>
      <c r="T1053" s="51">
        <f>W1053</f>
        <v>3000</v>
      </c>
      <c r="U1053" s="18">
        <v>0</v>
      </c>
      <c r="V1053" s="18">
        <v>0</v>
      </c>
      <c r="W1053" s="18">
        <v>3000</v>
      </c>
      <c r="X1053" s="51">
        <f>AA1053</f>
        <v>3000</v>
      </c>
      <c r="Y1053" s="18">
        <v>0</v>
      </c>
      <c r="Z1053" s="18">
        <v>0</v>
      </c>
      <c r="AA1053" s="18">
        <v>3000</v>
      </c>
      <c r="AB1053" s="115"/>
      <c r="AC1053" s="79"/>
      <c r="AD1053" s="79"/>
    </row>
    <row r="1054" spans="1:30" s="56" customFormat="1" ht="59.25" customHeight="1" x14ac:dyDescent="0.25">
      <c r="A1054" s="43" t="s">
        <v>84</v>
      </c>
      <c r="B1054" s="13" t="s">
        <v>903</v>
      </c>
      <c r="C1054" s="40" t="s">
        <v>1071</v>
      </c>
      <c r="D1054" s="52">
        <f t="shared" si="1101"/>
        <v>500</v>
      </c>
      <c r="E1054" s="18"/>
      <c r="F1054" s="18"/>
      <c r="G1054" s="18">
        <v>500</v>
      </c>
      <c r="H1054" s="52">
        <f t="shared" si="1083"/>
        <v>500</v>
      </c>
      <c r="I1054" s="18">
        <v>0</v>
      </c>
      <c r="J1054" s="18">
        <v>0</v>
      </c>
      <c r="K1054" s="18">
        <v>500</v>
      </c>
      <c r="L1054" s="51">
        <f t="shared" si="1084"/>
        <v>1500</v>
      </c>
      <c r="M1054" s="18">
        <v>0</v>
      </c>
      <c r="N1054" s="18">
        <v>0</v>
      </c>
      <c r="O1054" s="18">
        <v>1500</v>
      </c>
      <c r="P1054" s="51">
        <f t="shared" si="1085"/>
        <v>500</v>
      </c>
      <c r="Q1054" s="18">
        <v>0</v>
      </c>
      <c r="R1054" s="18">
        <v>0</v>
      </c>
      <c r="S1054" s="18">
        <v>500</v>
      </c>
      <c r="T1054" s="51">
        <f>W1054</f>
        <v>1500</v>
      </c>
      <c r="U1054" s="18">
        <v>0</v>
      </c>
      <c r="V1054" s="18">
        <v>0</v>
      </c>
      <c r="W1054" s="18">
        <v>1500</v>
      </c>
      <c r="X1054" s="51">
        <f>AA1054</f>
        <v>1500</v>
      </c>
      <c r="Y1054" s="18">
        <v>0</v>
      </c>
      <c r="Z1054" s="18">
        <v>0</v>
      </c>
      <c r="AA1054" s="18">
        <v>1500</v>
      </c>
      <c r="AB1054" s="116"/>
      <c r="AC1054" s="79"/>
      <c r="AD1054" s="79"/>
    </row>
    <row r="1055" spans="1:30" s="56" customFormat="1" ht="31.5" x14ac:dyDescent="0.25">
      <c r="A1055" s="43" t="s">
        <v>15</v>
      </c>
      <c r="B1055" s="13" t="s">
        <v>1072</v>
      </c>
      <c r="C1055" s="40" t="s">
        <v>1069</v>
      </c>
      <c r="D1055" s="52">
        <f t="shared" ref="D1055:D1057" si="1102">SUM(E1055:G1055)</f>
        <v>0</v>
      </c>
      <c r="E1055" s="18">
        <v>0</v>
      </c>
      <c r="F1055" s="18">
        <v>0</v>
      </c>
      <c r="G1055" s="18">
        <v>0</v>
      </c>
      <c r="H1055" s="52">
        <f t="shared" si="1083"/>
        <v>0</v>
      </c>
      <c r="I1055" s="18">
        <v>0</v>
      </c>
      <c r="J1055" s="18">
        <v>0</v>
      </c>
      <c r="K1055" s="18">
        <v>0</v>
      </c>
      <c r="L1055" s="51">
        <f t="shared" si="1084"/>
        <v>0</v>
      </c>
      <c r="M1055" s="18">
        <v>0</v>
      </c>
      <c r="N1055" s="18">
        <v>0</v>
      </c>
      <c r="O1055" s="18">
        <v>0</v>
      </c>
      <c r="P1055" s="51">
        <f t="shared" si="1085"/>
        <v>0</v>
      </c>
      <c r="Q1055" s="18">
        <v>0</v>
      </c>
      <c r="R1055" s="18">
        <v>0</v>
      </c>
      <c r="S1055" s="18">
        <v>0</v>
      </c>
      <c r="T1055" s="51">
        <f t="shared" si="1099"/>
        <v>0</v>
      </c>
      <c r="U1055" s="18">
        <v>0</v>
      </c>
      <c r="V1055" s="18">
        <v>0</v>
      </c>
      <c r="W1055" s="18">
        <v>0</v>
      </c>
      <c r="X1055" s="51">
        <f t="shared" si="1087"/>
        <v>0</v>
      </c>
      <c r="Y1055" s="18">
        <v>0</v>
      </c>
      <c r="Z1055" s="18">
        <v>0</v>
      </c>
      <c r="AA1055" s="18">
        <v>0</v>
      </c>
      <c r="AB1055" s="13"/>
      <c r="AC1055" s="79"/>
      <c r="AD1055" s="79"/>
    </row>
    <row r="1056" spans="1:30" s="56" customFormat="1" x14ac:dyDescent="0.25">
      <c r="A1056" s="43" t="s">
        <v>19</v>
      </c>
      <c r="B1056" s="13" t="s">
        <v>642</v>
      </c>
      <c r="C1056" s="40" t="s">
        <v>1069</v>
      </c>
      <c r="D1056" s="52">
        <f t="shared" si="1102"/>
        <v>0</v>
      </c>
      <c r="E1056" s="18">
        <v>0</v>
      </c>
      <c r="F1056" s="18">
        <v>0</v>
      </c>
      <c r="G1056" s="18">
        <v>0</v>
      </c>
      <c r="H1056" s="52">
        <f t="shared" si="1083"/>
        <v>0</v>
      </c>
      <c r="I1056" s="18">
        <v>0</v>
      </c>
      <c r="J1056" s="18">
        <v>0</v>
      </c>
      <c r="K1056" s="18">
        <v>0</v>
      </c>
      <c r="L1056" s="51">
        <f t="shared" si="1084"/>
        <v>0</v>
      </c>
      <c r="M1056" s="18">
        <v>0</v>
      </c>
      <c r="N1056" s="18">
        <v>0</v>
      </c>
      <c r="O1056" s="18">
        <v>0</v>
      </c>
      <c r="P1056" s="51">
        <f t="shared" si="1085"/>
        <v>0</v>
      </c>
      <c r="Q1056" s="18">
        <v>0</v>
      </c>
      <c r="R1056" s="18">
        <v>0</v>
      </c>
      <c r="S1056" s="18">
        <v>0</v>
      </c>
      <c r="T1056" s="51">
        <f t="shared" si="1099"/>
        <v>0</v>
      </c>
      <c r="U1056" s="18">
        <v>0</v>
      </c>
      <c r="V1056" s="18">
        <v>0</v>
      </c>
      <c r="W1056" s="18">
        <v>0</v>
      </c>
      <c r="X1056" s="51">
        <f t="shared" si="1087"/>
        <v>0</v>
      </c>
      <c r="Y1056" s="18">
        <v>0</v>
      </c>
      <c r="Z1056" s="18">
        <v>0</v>
      </c>
      <c r="AA1056" s="18">
        <v>0</v>
      </c>
      <c r="AB1056" s="13"/>
      <c r="AC1056" s="79"/>
      <c r="AD1056" s="79"/>
    </row>
    <row r="1057" spans="1:30" s="56" customFormat="1" ht="31.5" x14ac:dyDescent="0.25">
      <c r="A1057" s="43" t="s">
        <v>23</v>
      </c>
      <c r="B1057" s="13" t="s">
        <v>103</v>
      </c>
      <c r="C1057" s="40" t="s">
        <v>1069</v>
      </c>
      <c r="D1057" s="52">
        <f t="shared" si="1102"/>
        <v>0</v>
      </c>
      <c r="E1057" s="18">
        <v>0</v>
      </c>
      <c r="F1057" s="18">
        <v>0</v>
      </c>
      <c r="G1057" s="18">
        <v>0</v>
      </c>
      <c r="H1057" s="52">
        <f t="shared" si="1083"/>
        <v>0</v>
      </c>
      <c r="I1057" s="18">
        <v>0</v>
      </c>
      <c r="J1057" s="18">
        <v>0</v>
      </c>
      <c r="K1057" s="18">
        <v>0</v>
      </c>
      <c r="L1057" s="51">
        <f t="shared" si="1084"/>
        <v>0</v>
      </c>
      <c r="M1057" s="18">
        <v>0</v>
      </c>
      <c r="N1057" s="18">
        <v>0</v>
      </c>
      <c r="O1057" s="18">
        <v>0</v>
      </c>
      <c r="P1057" s="51">
        <f t="shared" si="1085"/>
        <v>0</v>
      </c>
      <c r="Q1057" s="18">
        <v>0</v>
      </c>
      <c r="R1057" s="18">
        <v>0</v>
      </c>
      <c r="S1057" s="18">
        <v>0</v>
      </c>
      <c r="T1057" s="51">
        <v>0</v>
      </c>
      <c r="U1057" s="18">
        <v>0</v>
      </c>
      <c r="V1057" s="18">
        <v>0</v>
      </c>
      <c r="W1057" s="18">
        <v>0</v>
      </c>
      <c r="X1057" s="51">
        <f t="shared" si="1087"/>
        <v>0</v>
      </c>
      <c r="Y1057" s="18">
        <v>0</v>
      </c>
      <c r="Z1057" s="18">
        <v>0</v>
      </c>
      <c r="AA1057" s="18">
        <v>0</v>
      </c>
      <c r="AB1057" s="13"/>
      <c r="AC1057" s="79"/>
      <c r="AD1057" s="79"/>
    </row>
    <row r="1058" spans="1:30" s="65" customFormat="1" ht="31.5" x14ac:dyDescent="0.25">
      <c r="A1058" s="41" t="s">
        <v>255</v>
      </c>
      <c r="B1058" s="95" t="s">
        <v>738</v>
      </c>
      <c r="C1058" s="57"/>
      <c r="D1058" s="15">
        <f t="shared" ref="D1058:D1076" si="1103">SUM(E1058:G1058)</f>
        <v>380787.8</v>
      </c>
      <c r="E1058" s="15">
        <f>SUM(E1059,E1066,E1074,E1077)</f>
        <v>3340.5</v>
      </c>
      <c r="F1058" s="15">
        <f>SUM(F1059,F1066,F1074,F1077)</f>
        <v>1528.6999999999998</v>
      </c>
      <c r="G1058" s="15">
        <f>SUM(G1059,G1066,G1074,G1077)</f>
        <v>375918.6</v>
      </c>
      <c r="H1058" s="15">
        <f t="shared" ref="H1058:H1076" si="1104">SUM(I1058:K1058)</f>
        <v>378538.8</v>
      </c>
      <c r="I1058" s="15">
        <f>SUM(I1059,I1066,I1074,I1077)</f>
        <v>3632.7000000000003</v>
      </c>
      <c r="J1058" s="15">
        <f>SUM(J1059,J1066,J1074,J1077)</f>
        <v>1406.3</v>
      </c>
      <c r="K1058" s="15">
        <f>SUM(K1059,K1066,K1074,K1077)</f>
        <v>373499.8</v>
      </c>
      <c r="L1058" s="15">
        <f t="shared" ref="L1058" si="1105">SUM(M1058:O1058)</f>
        <v>432952.72000000003</v>
      </c>
      <c r="M1058" s="15">
        <f>SUM(M1059,M1066,M1074,M1077)</f>
        <v>3632.7000000000003</v>
      </c>
      <c r="N1058" s="15">
        <f>SUM(N1059,N1066,N1074,N1077)</f>
        <v>1406.3</v>
      </c>
      <c r="O1058" s="15">
        <f>SUM(O1059,O1066,O1074,O1077)</f>
        <v>427913.72000000003</v>
      </c>
      <c r="P1058" s="15">
        <f t="shared" ref="P1058" si="1106">SUM(Q1058:S1058)</f>
        <v>378538.8</v>
      </c>
      <c r="Q1058" s="15">
        <f>SUM(Q1059,Q1066,Q1074,Q1077)</f>
        <v>3632.7000000000003</v>
      </c>
      <c r="R1058" s="15">
        <f>SUM(R1059,R1066,R1074,R1077)</f>
        <v>1406.3</v>
      </c>
      <c r="S1058" s="15">
        <f>SUM(S1059,S1066,S1074,S1077)</f>
        <v>373499.8</v>
      </c>
      <c r="T1058" s="15">
        <f t="shared" ref="T1058:T1076" si="1107">SUM(U1058:W1058)</f>
        <v>431310.02</v>
      </c>
      <c r="U1058" s="15">
        <f>SUM(U1059,U1066,U1074,U1077)</f>
        <v>3632.7000000000003</v>
      </c>
      <c r="V1058" s="15">
        <f>SUM(V1059,V1066,V1074,V1077)</f>
        <v>1406.3</v>
      </c>
      <c r="W1058" s="15">
        <f>SUM(W1059,W1066,W1074,W1077)</f>
        <v>426271.02</v>
      </c>
      <c r="X1058" s="15">
        <f t="shared" ref="X1058" si="1108">SUM(Y1058:AA1058)</f>
        <v>426271.02</v>
      </c>
      <c r="Y1058" s="15">
        <f>SUM(Y1059,Y1066,Y1074,Y1077)</f>
        <v>0</v>
      </c>
      <c r="Z1058" s="15">
        <f>SUM(Z1059,Z1066,Z1074,Z1077)</f>
        <v>0</v>
      </c>
      <c r="AA1058" s="15">
        <f>SUM(AA1059,AA1066,AA1074,AA1077)</f>
        <v>426271.02</v>
      </c>
      <c r="AB1058" s="96"/>
      <c r="AC1058" s="82"/>
      <c r="AD1058" s="82"/>
    </row>
    <row r="1059" spans="1:30" s="56" customFormat="1" ht="63" x14ac:dyDescent="0.25">
      <c r="A1059" s="43" t="s">
        <v>10</v>
      </c>
      <c r="B1059" s="13" t="s">
        <v>69</v>
      </c>
      <c r="C1059" s="40" t="s">
        <v>88</v>
      </c>
      <c r="D1059" s="52">
        <f>SUM(E1059:G1059)</f>
        <v>1138.8000000000002</v>
      </c>
      <c r="E1059" s="18">
        <f t="shared" ref="E1059:T1059" si="1109">SUM(E1060:E1065)</f>
        <v>0</v>
      </c>
      <c r="F1059" s="18">
        <f t="shared" si="1109"/>
        <v>0</v>
      </c>
      <c r="G1059" s="18">
        <f t="shared" si="1109"/>
        <v>1138.8000000000002</v>
      </c>
      <c r="H1059" s="52">
        <f t="shared" si="1109"/>
        <v>0</v>
      </c>
      <c r="I1059" s="18">
        <f t="shared" si="1109"/>
        <v>0</v>
      </c>
      <c r="J1059" s="18">
        <f t="shared" si="1109"/>
        <v>0</v>
      </c>
      <c r="K1059" s="18">
        <f t="shared" si="1109"/>
        <v>0</v>
      </c>
      <c r="L1059" s="51">
        <f t="shared" si="1109"/>
        <v>1642.7</v>
      </c>
      <c r="M1059" s="18">
        <f>SUM(M1060:M1065)</f>
        <v>0</v>
      </c>
      <c r="N1059" s="18">
        <f t="shared" ref="N1059" si="1110">SUM(N1060:N1065)</f>
        <v>0</v>
      </c>
      <c r="O1059" s="18">
        <f>SUM(O1060:O1065)</f>
        <v>1642.7</v>
      </c>
      <c r="P1059" s="51">
        <f t="shared" ref="P1059:S1059" si="1111">SUM(P1060:P1065)</f>
        <v>0</v>
      </c>
      <c r="Q1059" s="18">
        <f t="shared" si="1111"/>
        <v>0</v>
      </c>
      <c r="R1059" s="18">
        <f t="shared" si="1111"/>
        <v>0</v>
      </c>
      <c r="S1059" s="18">
        <f t="shared" si="1111"/>
        <v>0</v>
      </c>
      <c r="T1059" s="51">
        <f t="shared" si="1109"/>
        <v>0</v>
      </c>
      <c r="U1059" s="18">
        <f>SUM(U1060:U1065)</f>
        <v>0</v>
      </c>
      <c r="V1059" s="18">
        <f t="shared" ref="V1059" si="1112">SUM(V1060:V1065)</f>
        <v>0</v>
      </c>
      <c r="W1059" s="18">
        <f>SUM(W1060:W1065)</f>
        <v>0</v>
      </c>
      <c r="X1059" s="51">
        <f t="shared" ref="X1059" si="1113">SUM(X1060:X1065)</f>
        <v>0</v>
      </c>
      <c r="Y1059" s="18">
        <f>SUM(Y1060:Y1065)</f>
        <v>0</v>
      </c>
      <c r="Z1059" s="18">
        <f t="shared" ref="Z1059" si="1114">SUM(Z1060:Z1065)</f>
        <v>0</v>
      </c>
      <c r="AA1059" s="18">
        <f>SUM(AA1060:AA1065)</f>
        <v>0</v>
      </c>
      <c r="AB1059" s="13"/>
      <c r="AC1059" s="79"/>
      <c r="AD1059" s="79"/>
    </row>
    <row r="1060" spans="1:30" s="56" customFormat="1" ht="31.5" x14ac:dyDescent="0.25">
      <c r="A1060" s="43" t="s">
        <v>32</v>
      </c>
      <c r="B1060" s="13"/>
      <c r="C1060" s="40" t="s">
        <v>70</v>
      </c>
      <c r="D1060" s="52">
        <f>SUM(E1060:G1060)</f>
        <v>564.70000000000005</v>
      </c>
      <c r="E1060" s="18"/>
      <c r="F1060" s="18"/>
      <c r="G1060" s="18">
        <v>564.70000000000005</v>
      </c>
      <c r="H1060" s="52">
        <f t="shared" si="1104"/>
        <v>0</v>
      </c>
      <c r="I1060" s="18"/>
      <c r="J1060" s="18"/>
      <c r="K1060" s="18"/>
      <c r="L1060" s="51">
        <f t="shared" ref="L1060:L1065" si="1115">SUM(M1060:O1060)</f>
        <v>674</v>
      </c>
      <c r="M1060" s="18"/>
      <c r="N1060" s="18"/>
      <c r="O1060" s="18">
        <v>674</v>
      </c>
      <c r="P1060" s="51">
        <f t="shared" ref="P1060:P1065" si="1116">SUM(Q1060:S1060)</f>
        <v>0</v>
      </c>
      <c r="Q1060" s="18"/>
      <c r="R1060" s="18"/>
      <c r="S1060" s="18"/>
      <c r="T1060" s="51">
        <f t="shared" si="1107"/>
        <v>0</v>
      </c>
      <c r="U1060" s="18"/>
      <c r="V1060" s="18"/>
      <c r="W1060" s="18"/>
      <c r="X1060" s="51">
        <f t="shared" ref="X1060:X1065" si="1117">SUM(Y1060:AA1060)</f>
        <v>0</v>
      </c>
      <c r="Y1060" s="18"/>
      <c r="Z1060" s="18"/>
      <c r="AA1060" s="18"/>
      <c r="AB1060" s="13"/>
      <c r="AC1060" s="79"/>
      <c r="AD1060" s="79"/>
    </row>
    <row r="1061" spans="1:30" s="56" customFormat="1" x14ac:dyDescent="0.25">
      <c r="A1061" s="43" t="s">
        <v>33</v>
      </c>
      <c r="B1061" s="13"/>
      <c r="C1061" s="40" t="s">
        <v>50</v>
      </c>
      <c r="D1061" s="52">
        <f t="shared" si="1103"/>
        <v>45</v>
      </c>
      <c r="E1061" s="18"/>
      <c r="F1061" s="18"/>
      <c r="G1061" s="18">
        <v>45</v>
      </c>
      <c r="H1061" s="52">
        <f t="shared" si="1104"/>
        <v>0</v>
      </c>
      <c r="I1061" s="18"/>
      <c r="J1061" s="18"/>
      <c r="K1061" s="18"/>
      <c r="L1061" s="51">
        <f t="shared" si="1115"/>
        <v>75</v>
      </c>
      <c r="M1061" s="18"/>
      <c r="N1061" s="18"/>
      <c r="O1061" s="18">
        <v>75</v>
      </c>
      <c r="P1061" s="51">
        <f t="shared" si="1116"/>
        <v>0</v>
      </c>
      <c r="Q1061" s="18"/>
      <c r="R1061" s="18"/>
      <c r="S1061" s="18"/>
      <c r="T1061" s="51">
        <f t="shared" si="1107"/>
        <v>0</v>
      </c>
      <c r="U1061" s="18"/>
      <c r="V1061" s="18"/>
      <c r="W1061" s="18"/>
      <c r="X1061" s="51">
        <f t="shared" si="1117"/>
        <v>0</v>
      </c>
      <c r="Y1061" s="18"/>
      <c r="Z1061" s="18"/>
      <c r="AA1061" s="18"/>
      <c r="AB1061" s="13"/>
      <c r="AC1061" s="79"/>
      <c r="AD1061" s="79"/>
    </row>
    <row r="1062" spans="1:30" s="56" customFormat="1" x14ac:dyDescent="0.25">
      <c r="A1062" s="43" t="s">
        <v>34</v>
      </c>
      <c r="B1062" s="13"/>
      <c r="C1062" s="40" t="s">
        <v>71</v>
      </c>
      <c r="D1062" s="52">
        <f t="shared" si="1103"/>
        <v>20</v>
      </c>
      <c r="E1062" s="18"/>
      <c r="F1062" s="18"/>
      <c r="G1062" s="18">
        <v>20</v>
      </c>
      <c r="H1062" s="52">
        <f t="shared" si="1104"/>
        <v>0</v>
      </c>
      <c r="I1062" s="18"/>
      <c r="J1062" s="18"/>
      <c r="K1062" s="18"/>
      <c r="L1062" s="51">
        <f t="shared" si="1115"/>
        <v>75</v>
      </c>
      <c r="M1062" s="18"/>
      <c r="N1062" s="18"/>
      <c r="O1062" s="18">
        <v>75</v>
      </c>
      <c r="P1062" s="51">
        <f t="shared" si="1116"/>
        <v>0</v>
      </c>
      <c r="Q1062" s="18"/>
      <c r="R1062" s="18"/>
      <c r="S1062" s="18"/>
      <c r="T1062" s="51">
        <f t="shared" si="1107"/>
        <v>0</v>
      </c>
      <c r="U1062" s="18"/>
      <c r="V1062" s="18"/>
      <c r="W1062" s="18"/>
      <c r="X1062" s="51">
        <f t="shared" si="1117"/>
        <v>0</v>
      </c>
      <c r="Y1062" s="18"/>
      <c r="Z1062" s="18"/>
      <c r="AA1062" s="18"/>
      <c r="AB1062" s="13"/>
      <c r="AC1062" s="79"/>
      <c r="AD1062" s="79"/>
    </row>
    <row r="1063" spans="1:30" s="56" customFormat="1" x14ac:dyDescent="0.25">
      <c r="A1063" s="43" t="s">
        <v>35</v>
      </c>
      <c r="B1063" s="13"/>
      <c r="C1063" s="40" t="s">
        <v>72</v>
      </c>
      <c r="D1063" s="52">
        <f t="shared" si="1103"/>
        <v>25</v>
      </c>
      <c r="E1063" s="18"/>
      <c r="F1063" s="18"/>
      <c r="G1063" s="18">
        <v>25</v>
      </c>
      <c r="H1063" s="52">
        <f t="shared" si="1104"/>
        <v>0</v>
      </c>
      <c r="I1063" s="18"/>
      <c r="J1063" s="18"/>
      <c r="K1063" s="18"/>
      <c r="L1063" s="51">
        <f t="shared" si="1115"/>
        <v>30</v>
      </c>
      <c r="M1063" s="18"/>
      <c r="N1063" s="18"/>
      <c r="O1063" s="18">
        <v>30</v>
      </c>
      <c r="P1063" s="51">
        <f t="shared" si="1116"/>
        <v>0</v>
      </c>
      <c r="Q1063" s="18"/>
      <c r="R1063" s="18"/>
      <c r="S1063" s="18"/>
      <c r="T1063" s="51">
        <f t="shared" si="1107"/>
        <v>0</v>
      </c>
      <c r="U1063" s="18"/>
      <c r="V1063" s="18"/>
      <c r="W1063" s="18"/>
      <c r="X1063" s="51">
        <f t="shared" si="1117"/>
        <v>0</v>
      </c>
      <c r="Y1063" s="18"/>
      <c r="Z1063" s="18"/>
      <c r="AA1063" s="18"/>
      <c r="AB1063" s="13"/>
      <c r="AC1063" s="79"/>
      <c r="AD1063" s="79"/>
    </row>
    <row r="1064" spans="1:30" s="56" customFormat="1" x14ac:dyDescent="0.25">
      <c r="A1064" s="43" t="s">
        <v>73</v>
      </c>
      <c r="B1064" s="13"/>
      <c r="C1064" s="40" t="s">
        <v>984</v>
      </c>
      <c r="D1064" s="52">
        <f t="shared" si="1103"/>
        <v>25</v>
      </c>
      <c r="E1064" s="18"/>
      <c r="F1064" s="18"/>
      <c r="G1064" s="18">
        <v>25</v>
      </c>
      <c r="H1064" s="52"/>
      <c r="I1064" s="18"/>
      <c r="J1064" s="18"/>
      <c r="K1064" s="18"/>
      <c r="L1064" s="51">
        <f t="shared" si="1115"/>
        <v>0</v>
      </c>
      <c r="M1064" s="18"/>
      <c r="N1064" s="18"/>
      <c r="O1064" s="18">
        <v>0</v>
      </c>
      <c r="P1064" s="51"/>
      <c r="Q1064" s="18"/>
      <c r="R1064" s="18"/>
      <c r="S1064" s="18"/>
      <c r="T1064" s="51"/>
      <c r="U1064" s="18"/>
      <c r="V1064" s="18"/>
      <c r="W1064" s="18"/>
      <c r="X1064" s="51"/>
      <c r="Y1064" s="18"/>
      <c r="Z1064" s="18"/>
      <c r="AA1064" s="18"/>
      <c r="AB1064" s="13"/>
      <c r="AC1064" s="79"/>
      <c r="AD1064" s="79"/>
    </row>
    <row r="1065" spans="1:30" s="56" customFormat="1" x14ac:dyDescent="0.25">
      <c r="A1065" s="43" t="s">
        <v>444</v>
      </c>
      <c r="B1065" s="13"/>
      <c r="C1065" s="40" t="s">
        <v>985</v>
      </c>
      <c r="D1065" s="52">
        <f t="shared" si="1103"/>
        <v>459.1</v>
      </c>
      <c r="E1065" s="18"/>
      <c r="F1065" s="18"/>
      <c r="G1065" s="18">
        <v>459.1</v>
      </c>
      <c r="H1065" s="52">
        <f t="shared" si="1104"/>
        <v>0</v>
      </c>
      <c r="I1065" s="18"/>
      <c r="J1065" s="18"/>
      <c r="K1065" s="18"/>
      <c r="L1065" s="51">
        <f t="shared" si="1115"/>
        <v>788.7</v>
      </c>
      <c r="M1065" s="18"/>
      <c r="N1065" s="18"/>
      <c r="O1065" s="18">
        <v>788.7</v>
      </c>
      <c r="P1065" s="51">
        <f t="shared" si="1116"/>
        <v>0</v>
      </c>
      <c r="Q1065" s="18"/>
      <c r="R1065" s="18"/>
      <c r="S1065" s="18"/>
      <c r="T1065" s="51">
        <f t="shared" si="1107"/>
        <v>0</v>
      </c>
      <c r="U1065" s="18"/>
      <c r="V1065" s="18"/>
      <c r="W1065" s="18"/>
      <c r="X1065" s="51">
        <f t="shared" si="1117"/>
        <v>0</v>
      </c>
      <c r="Y1065" s="18"/>
      <c r="Z1065" s="18"/>
      <c r="AA1065" s="18"/>
      <c r="AB1065" s="13"/>
      <c r="AC1065" s="79"/>
      <c r="AD1065" s="79"/>
    </row>
    <row r="1066" spans="1:30" s="56" customFormat="1" ht="31.5" x14ac:dyDescent="0.25">
      <c r="A1066" s="43" t="s">
        <v>13</v>
      </c>
      <c r="B1066" s="13" t="s">
        <v>75</v>
      </c>
      <c r="C1066" s="40"/>
      <c r="D1066" s="52">
        <f t="shared" ref="D1066:AA1066" si="1118">SUM(D1067:D1073)</f>
        <v>216497.19999999998</v>
      </c>
      <c r="E1066" s="18">
        <f t="shared" si="1118"/>
        <v>0</v>
      </c>
      <c r="F1066" s="18">
        <f t="shared" si="1118"/>
        <v>0</v>
      </c>
      <c r="G1066" s="18">
        <f t="shared" si="1118"/>
        <v>216497.19999999998</v>
      </c>
      <c r="H1066" s="52">
        <f t="shared" si="1118"/>
        <v>215468.69999999998</v>
      </c>
      <c r="I1066" s="18">
        <f t="shared" si="1118"/>
        <v>0</v>
      </c>
      <c r="J1066" s="18">
        <f t="shared" si="1118"/>
        <v>0</v>
      </c>
      <c r="K1066" s="18">
        <f t="shared" si="1118"/>
        <v>215468.69999999998</v>
      </c>
      <c r="L1066" s="51">
        <f t="shared" si="1118"/>
        <v>233629.72</v>
      </c>
      <c r="M1066" s="18">
        <f t="shared" si="1118"/>
        <v>0</v>
      </c>
      <c r="N1066" s="18">
        <f t="shared" si="1118"/>
        <v>0</v>
      </c>
      <c r="O1066" s="18">
        <f t="shared" si="1118"/>
        <v>233629.72</v>
      </c>
      <c r="P1066" s="51">
        <f t="shared" si="1118"/>
        <v>215468.69999999998</v>
      </c>
      <c r="Q1066" s="18">
        <f t="shared" si="1118"/>
        <v>0</v>
      </c>
      <c r="R1066" s="18">
        <f t="shared" si="1118"/>
        <v>0</v>
      </c>
      <c r="S1066" s="18">
        <f t="shared" si="1118"/>
        <v>215468.69999999998</v>
      </c>
      <c r="T1066" s="51">
        <f t="shared" si="1118"/>
        <v>233629.72</v>
      </c>
      <c r="U1066" s="18">
        <f t="shared" si="1118"/>
        <v>0</v>
      </c>
      <c r="V1066" s="18">
        <f t="shared" si="1118"/>
        <v>0</v>
      </c>
      <c r="W1066" s="18">
        <f t="shared" si="1118"/>
        <v>233629.72</v>
      </c>
      <c r="X1066" s="51">
        <f t="shared" si="1118"/>
        <v>233629.72</v>
      </c>
      <c r="Y1066" s="18">
        <f t="shared" si="1118"/>
        <v>0</v>
      </c>
      <c r="Z1066" s="18">
        <f t="shared" si="1118"/>
        <v>0</v>
      </c>
      <c r="AA1066" s="18">
        <f t="shared" si="1118"/>
        <v>233629.72</v>
      </c>
      <c r="AB1066" s="13"/>
      <c r="AC1066" s="79"/>
      <c r="AD1066" s="79"/>
    </row>
    <row r="1067" spans="1:30" s="56" customFormat="1" ht="94.5" x14ac:dyDescent="0.25">
      <c r="A1067" s="43" t="s">
        <v>40</v>
      </c>
      <c r="B1067" s="13" t="s">
        <v>76</v>
      </c>
      <c r="C1067" s="40" t="s">
        <v>77</v>
      </c>
      <c r="D1067" s="52">
        <f t="shared" si="1103"/>
        <v>162642.9</v>
      </c>
      <c r="E1067" s="18"/>
      <c r="F1067" s="18"/>
      <c r="G1067" s="18">
        <v>162642.9</v>
      </c>
      <c r="H1067" s="52">
        <f t="shared" si="1104"/>
        <v>161877.29999999999</v>
      </c>
      <c r="I1067" s="18"/>
      <c r="J1067" s="18"/>
      <c r="K1067" s="18">
        <v>161877.29999999999</v>
      </c>
      <c r="L1067" s="51">
        <f>SUM(M1067:O1067)</f>
        <v>176500.4</v>
      </c>
      <c r="M1067" s="18"/>
      <c r="N1067" s="18"/>
      <c r="O1067" s="18">
        <v>176500.4</v>
      </c>
      <c r="P1067" s="51">
        <f t="shared" ref="P1067:P1068" si="1119">SUM(Q1067:S1067)</f>
        <v>161877.29999999999</v>
      </c>
      <c r="Q1067" s="18"/>
      <c r="R1067" s="18"/>
      <c r="S1067" s="18">
        <v>161877.29999999999</v>
      </c>
      <c r="T1067" s="51">
        <f t="shared" si="1107"/>
        <v>176500.4</v>
      </c>
      <c r="U1067" s="18"/>
      <c r="V1067" s="18"/>
      <c r="W1067" s="18">
        <v>176500.4</v>
      </c>
      <c r="X1067" s="51">
        <f t="shared" ref="X1067:X1068" si="1120">SUM(Y1067:AA1067)</f>
        <v>176500.4</v>
      </c>
      <c r="Y1067" s="18"/>
      <c r="Z1067" s="18"/>
      <c r="AA1067" s="18">
        <v>176500.4</v>
      </c>
      <c r="AB1067" s="13" t="s">
        <v>1073</v>
      </c>
      <c r="AC1067" s="79"/>
      <c r="AD1067" s="79"/>
    </row>
    <row r="1068" spans="1:30" s="56" customFormat="1" ht="47.25" x14ac:dyDescent="0.25">
      <c r="A1068" s="43" t="s">
        <v>41</v>
      </c>
      <c r="B1068" s="13" t="s">
        <v>495</v>
      </c>
      <c r="C1068" s="40" t="s">
        <v>496</v>
      </c>
      <c r="D1068" s="52">
        <f t="shared" si="1103"/>
        <v>19177</v>
      </c>
      <c r="E1068" s="18"/>
      <c r="F1068" s="18"/>
      <c r="G1068" s="18">
        <v>19177</v>
      </c>
      <c r="H1068" s="52">
        <f>SUM(I1068:K1068)</f>
        <v>19177</v>
      </c>
      <c r="I1068" s="18"/>
      <c r="J1068" s="18"/>
      <c r="K1068" s="18">
        <v>19177</v>
      </c>
      <c r="L1068" s="51">
        <f t="shared" ref="L1068:L1073" si="1121">SUM(M1068:O1068)</f>
        <v>20060.2</v>
      </c>
      <c r="M1068" s="18"/>
      <c r="N1068" s="18"/>
      <c r="O1068" s="18">
        <v>20060.2</v>
      </c>
      <c r="P1068" s="51">
        <f t="shared" si="1119"/>
        <v>19177</v>
      </c>
      <c r="Q1068" s="18"/>
      <c r="R1068" s="18"/>
      <c r="S1068" s="18">
        <v>19177</v>
      </c>
      <c r="T1068" s="51">
        <f t="shared" ref="T1068" si="1122">SUM(U1068:W1068)</f>
        <v>20060.2</v>
      </c>
      <c r="U1068" s="18"/>
      <c r="V1068" s="18"/>
      <c r="W1068" s="18">
        <v>20060.2</v>
      </c>
      <c r="X1068" s="51">
        <f t="shared" si="1120"/>
        <v>20060.2</v>
      </c>
      <c r="Y1068" s="18"/>
      <c r="Z1068" s="18"/>
      <c r="AA1068" s="18">
        <v>20060.2</v>
      </c>
      <c r="AB1068" s="13"/>
      <c r="AC1068" s="79"/>
      <c r="AD1068" s="79"/>
    </row>
    <row r="1069" spans="1:30" s="56" customFormat="1" ht="94.5" x14ac:dyDescent="0.25">
      <c r="A1069" s="43" t="s">
        <v>43</v>
      </c>
      <c r="B1069" s="13" t="s">
        <v>497</v>
      </c>
      <c r="C1069" s="40" t="s">
        <v>498</v>
      </c>
      <c r="D1069" s="52">
        <f t="shared" si="1103"/>
        <v>16096.4</v>
      </c>
      <c r="E1069" s="18"/>
      <c r="F1069" s="18"/>
      <c r="G1069" s="18">
        <v>16096.4</v>
      </c>
      <c r="H1069" s="52">
        <f t="shared" si="1104"/>
        <v>15884.4</v>
      </c>
      <c r="I1069" s="18"/>
      <c r="J1069" s="18"/>
      <c r="K1069" s="18">
        <v>15884.4</v>
      </c>
      <c r="L1069" s="51">
        <f t="shared" si="1121"/>
        <v>18847.599999999999</v>
      </c>
      <c r="M1069" s="18"/>
      <c r="N1069" s="18"/>
      <c r="O1069" s="18">
        <v>18847.599999999999</v>
      </c>
      <c r="P1069" s="51">
        <f>SUM(Q1069:S1069)</f>
        <v>15884.4</v>
      </c>
      <c r="Q1069" s="18"/>
      <c r="R1069" s="18"/>
      <c r="S1069" s="18">
        <v>15884.4</v>
      </c>
      <c r="T1069" s="51">
        <f>SUM(U1069:W1069)</f>
        <v>18847.599999999999</v>
      </c>
      <c r="U1069" s="18"/>
      <c r="V1069" s="18"/>
      <c r="W1069" s="18">
        <v>18847.599999999999</v>
      </c>
      <c r="X1069" s="51">
        <f>SUM(Y1069:AA1069)</f>
        <v>18847.599999999999</v>
      </c>
      <c r="Y1069" s="18"/>
      <c r="Z1069" s="18"/>
      <c r="AA1069" s="18">
        <v>18847.599999999999</v>
      </c>
      <c r="AB1069" s="13"/>
      <c r="AC1069" s="79"/>
      <c r="AD1069" s="79"/>
    </row>
    <row r="1070" spans="1:30" s="56" customFormat="1" ht="63" x14ac:dyDescent="0.25">
      <c r="A1070" s="43" t="s">
        <v>44</v>
      </c>
      <c r="B1070" s="13" t="s">
        <v>78</v>
      </c>
      <c r="C1070" s="40" t="s">
        <v>77</v>
      </c>
      <c r="D1070" s="52">
        <f t="shared" si="1103"/>
        <v>18000</v>
      </c>
      <c r="E1070" s="18"/>
      <c r="F1070" s="18"/>
      <c r="G1070" s="18">
        <v>18000</v>
      </c>
      <c r="H1070" s="52">
        <f>SUM(I1070:K1070)</f>
        <v>18000</v>
      </c>
      <c r="I1070" s="18"/>
      <c r="J1070" s="18"/>
      <c r="K1070" s="18">
        <v>18000</v>
      </c>
      <c r="L1070" s="51">
        <f t="shared" si="1121"/>
        <v>17621.52</v>
      </c>
      <c r="M1070" s="18"/>
      <c r="N1070" s="18"/>
      <c r="O1070" s="18">
        <v>17621.52</v>
      </c>
      <c r="P1070" s="51">
        <f>SUM(Q1070:S1070)</f>
        <v>18000</v>
      </c>
      <c r="Q1070" s="18"/>
      <c r="R1070" s="18"/>
      <c r="S1070" s="18">
        <v>18000</v>
      </c>
      <c r="T1070" s="51">
        <f>SUM(U1070:W1070)</f>
        <v>17621.52</v>
      </c>
      <c r="U1070" s="18"/>
      <c r="V1070" s="18"/>
      <c r="W1070" s="18">
        <v>17621.52</v>
      </c>
      <c r="X1070" s="51">
        <f>SUM(Y1070:AA1070)</f>
        <v>17621.52</v>
      </c>
      <c r="Y1070" s="18"/>
      <c r="Z1070" s="18"/>
      <c r="AA1070" s="18">
        <v>17621.52</v>
      </c>
      <c r="AB1070" s="13" t="s">
        <v>1074</v>
      </c>
      <c r="AC1070" s="79"/>
      <c r="AD1070" s="79"/>
    </row>
    <row r="1071" spans="1:30" s="56" customFormat="1" ht="63" x14ac:dyDescent="0.25">
      <c r="A1071" s="43" t="s">
        <v>46</v>
      </c>
      <c r="B1071" s="13" t="s">
        <v>79</v>
      </c>
      <c r="C1071" s="40" t="s">
        <v>77</v>
      </c>
      <c r="D1071" s="52">
        <f t="shared" si="1103"/>
        <v>530</v>
      </c>
      <c r="E1071" s="18"/>
      <c r="F1071" s="18"/>
      <c r="G1071" s="18">
        <v>530</v>
      </c>
      <c r="H1071" s="52">
        <f t="shared" si="1104"/>
        <v>530</v>
      </c>
      <c r="I1071" s="18"/>
      <c r="J1071" s="18"/>
      <c r="K1071" s="18">
        <v>530</v>
      </c>
      <c r="L1071" s="51">
        <f t="shared" si="1121"/>
        <v>600</v>
      </c>
      <c r="M1071" s="18"/>
      <c r="N1071" s="18"/>
      <c r="O1071" s="18">
        <v>600</v>
      </c>
      <c r="P1071" s="51">
        <f t="shared" ref="P1071:P1073" si="1123">SUM(Q1071:S1071)</f>
        <v>530</v>
      </c>
      <c r="Q1071" s="18"/>
      <c r="R1071" s="18"/>
      <c r="S1071" s="18">
        <v>530</v>
      </c>
      <c r="T1071" s="51">
        <f t="shared" si="1107"/>
        <v>600</v>
      </c>
      <c r="U1071" s="18"/>
      <c r="V1071" s="18"/>
      <c r="W1071" s="18">
        <v>600</v>
      </c>
      <c r="X1071" s="51">
        <f t="shared" ref="X1071:X1073" si="1124">SUM(Y1071:AA1071)</f>
        <v>600</v>
      </c>
      <c r="Y1071" s="18"/>
      <c r="Z1071" s="18"/>
      <c r="AA1071" s="18">
        <v>600</v>
      </c>
      <c r="AB1071" s="13" t="s">
        <v>1075</v>
      </c>
      <c r="AC1071" s="79"/>
      <c r="AD1071" s="79"/>
    </row>
    <row r="1072" spans="1:30" s="56" customFormat="1" ht="63" x14ac:dyDescent="0.25">
      <c r="A1072" s="43" t="s">
        <v>345</v>
      </c>
      <c r="B1072" s="13" t="s">
        <v>80</v>
      </c>
      <c r="C1072" s="40" t="s">
        <v>77</v>
      </c>
      <c r="D1072" s="52">
        <f t="shared" si="1103"/>
        <v>0</v>
      </c>
      <c r="E1072" s="18"/>
      <c r="F1072" s="18"/>
      <c r="G1072" s="18"/>
      <c r="H1072" s="52">
        <f t="shared" si="1104"/>
        <v>0</v>
      </c>
      <c r="I1072" s="18"/>
      <c r="J1072" s="18"/>
      <c r="K1072" s="18"/>
      <c r="L1072" s="51">
        <f t="shared" si="1121"/>
        <v>0</v>
      </c>
      <c r="M1072" s="18"/>
      <c r="N1072" s="18"/>
      <c r="O1072" s="18">
        <v>0</v>
      </c>
      <c r="P1072" s="51">
        <f t="shared" si="1123"/>
        <v>0</v>
      </c>
      <c r="Q1072" s="18"/>
      <c r="R1072" s="18"/>
      <c r="S1072" s="18"/>
      <c r="T1072" s="51"/>
      <c r="U1072" s="18"/>
      <c r="V1072" s="18"/>
      <c r="W1072" s="18">
        <v>0</v>
      </c>
      <c r="X1072" s="51"/>
      <c r="Y1072" s="18"/>
      <c r="Z1072" s="18"/>
      <c r="AA1072" s="18">
        <v>0</v>
      </c>
      <c r="AB1072" s="13"/>
      <c r="AC1072" s="79"/>
      <c r="AD1072" s="79"/>
    </row>
    <row r="1073" spans="1:30" s="56" customFormat="1" ht="47.25" x14ac:dyDescent="0.25">
      <c r="A1073" s="43" t="s">
        <v>986</v>
      </c>
      <c r="B1073" s="13" t="s">
        <v>987</v>
      </c>
      <c r="C1073" s="40" t="s">
        <v>99</v>
      </c>
      <c r="D1073" s="52">
        <f t="shared" si="1103"/>
        <v>50.9</v>
      </c>
      <c r="E1073" s="18"/>
      <c r="F1073" s="18"/>
      <c r="G1073" s="18">
        <v>50.9</v>
      </c>
      <c r="H1073" s="52">
        <f t="shared" si="1104"/>
        <v>0</v>
      </c>
      <c r="I1073" s="18"/>
      <c r="J1073" s="18"/>
      <c r="K1073" s="18"/>
      <c r="L1073" s="51">
        <f t="shared" si="1121"/>
        <v>0</v>
      </c>
      <c r="M1073" s="18"/>
      <c r="N1073" s="18"/>
      <c r="O1073" s="18">
        <v>0</v>
      </c>
      <c r="P1073" s="51">
        <f t="shared" si="1123"/>
        <v>0</v>
      </c>
      <c r="Q1073" s="18"/>
      <c r="R1073" s="18"/>
      <c r="S1073" s="18"/>
      <c r="T1073" s="51">
        <f t="shared" si="1107"/>
        <v>0</v>
      </c>
      <c r="U1073" s="18"/>
      <c r="V1073" s="18"/>
      <c r="W1073" s="18"/>
      <c r="X1073" s="51">
        <f t="shared" si="1124"/>
        <v>0</v>
      </c>
      <c r="Y1073" s="18"/>
      <c r="Z1073" s="18"/>
      <c r="AA1073" s="18"/>
      <c r="AB1073" s="13"/>
      <c r="AC1073" s="79"/>
      <c r="AD1073" s="79"/>
    </row>
    <row r="1074" spans="1:30" s="56" customFormat="1" ht="63" x14ac:dyDescent="0.25">
      <c r="A1074" s="43" t="s">
        <v>14</v>
      </c>
      <c r="B1074" s="13" t="s">
        <v>81</v>
      </c>
      <c r="C1074" s="40"/>
      <c r="D1074" s="52">
        <f t="shared" ref="D1074:AA1074" si="1125">SUM(D1075:D1076)</f>
        <v>158282.6</v>
      </c>
      <c r="E1074" s="18">
        <f>SUM(E1075:E1076)</f>
        <v>0</v>
      </c>
      <c r="F1074" s="18">
        <f t="shared" si="1125"/>
        <v>0</v>
      </c>
      <c r="G1074" s="18">
        <f t="shared" si="1125"/>
        <v>158282.6</v>
      </c>
      <c r="H1074" s="52">
        <f t="shared" si="1125"/>
        <v>158031.1</v>
      </c>
      <c r="I1074" s="18">
        <f t="shared" si="1125"/>
        <v>0</v>
      </c>
      <c r="J1074" s="18">
        <f t="shared" si="1125"/>
        <v>0</v>
      </c>
      <c r="K1074" s="18">
        <f t="shared" si="1125"/>
        <v>158031.1</v>
      </c>
      <c r="L1074" s="51">
        <f t="shared" si="1125"/>
        <v>192641.30000000002</v>
      </c>
      <c r="M1074" s="18">
        <f t="shared" si="1125"/>
        <v>0</v>
      </c>
      <c r="N1074" s="18">
        <f t="shared" si="1125"/>
        <v>0</v>
      </c>
      <c r="O1074" s="18">
        <f t="shared" si="1125"/>
        <v>192641.30000000002</v>
      </c>
      <c r="P1074" s="51">
        <f t="shared" si="1125"/>
        <v>158031.1</v>
      </c>
      <c r="Q1074" s="18">
        <f t="shared" si="1125"/>
        <v>0</v>
      </c>
      <c r="R1074" s="18">
        <f t="shared" si="1125"/>
        <v>0</v>
      </c>
      <c r="S1074" s="18">
        <f t="shared" si="1125"/>
        <v>158031.1</v>
      </c>
      <c r="T1074" s="51">
        <f t="shared" si="1125"/>
        <v>192641.30000000002</v>
      </c>
      <c r="U1074" s="18">
        <f t="shared" si="1125"/>
        <v>0</v>
      </c>
      <c r="V1074" s="18">
        <f t="shared" si="1125"/>
        <v>0</v>
      </c>
      <c r="W1074" s="18">
        <f t="shared" si="1125"/>
        <v>192641.30000000002</v>
      </c>
      <c r="X1074" s="51">
        <f t="shared" si="1125"/>
        <v>192641.30000000002</v>
      </c>
      <c r="Y1074" s="18">
        <f t="shared" si="1125"/>
        <v>0</v>
      </c>
      <c r="Z1074" s="18">
        <f t="shared" si="1125"/>
        <v>0</v>
      </c>
      <c r="AA1074" s="18">
        <f t="shared" si="1125"/>
        <v>192641.30000000002</v>
      </c>
      <c r="AB1074" s="13"/>
      <c r="AC1074" s="79"/>
      <c r="AD1074" s="79"/>
    </row>
    <row r="1075" spans="1:30" s="56" customFormat="1" ht="250.5" customHeight="1" x14ac:dyDescent="0.25">
      <c r="A1075" s="43" t="s">
        <v>82</v>
      </c>
      <c r="B1075" s="13" t="s">
        <v>83</v>
      </c>
      <c r="C1075" s="40" t="s">
        <v>727</v>
      </c>
      <c r="D1075" s="52">
        <f t="shared" si="1103"/>
        <v>19358.7</v>
      </c>
      <c r="E1075" s="18"/>
      <c r="F1075" s="18"/>
      <c r="G1075" s="18">
        <v>19358.7</v>
      </c>
      <c r="H1075" s="52">
        <f t="shared" si="1104"/>
        <v>19683.099999999999</v>
      </c>
      <c r="I1075" s="18"/>
      <c r="J1075" s="18"/>
      <c r="K1075" s="18">
        <v>19683.099999999999</v>
      </c>
      <c r="L1075" s="51">
        <f t="shared" ref="L1075:L1076" si="1126">SUM(M1075:O1075)</f>
        <v>29039.1</v>
      </c>
      <c r="M1075" s="18"/>
      <c r="N1075" s="18"/>
      <c r="O1075" s="18">
        <v>29039.1</v>
      </c>
      <c r="P1075" s="51">
        <f t="shared" ref="P1075:P1076" si="1127">SUM(Q1075:S1075)</f>
        <v>19683.099999999999</v>
      </c>
      <c r="Q1075" s="18"/>
      <c r="R1075" s="18"/>
      <c r="S1075" s="18">
        <v>19683.099999999999</v>
      </c>
      <c r="T1075" s="51">
        <f t="shared" si="1107"/>
        <v>29039.1</v>
      </c>
      <c r="U1075" s="18"/>
      <c r="V1075" s="18"/>
      <c r="W1075" s="18">
        <v>29039.1</v>
      </c>
      <c r="X1075" s="51">
        <f t="shared" ref="X1075:X1076" si="1128">SUM(Y1075:AA1075)</f>
        <v>29039.1</v>
      </c>
      <c r="Y1075" s="18"/>
      <c r="Z1075" s="18"/>
      <c r="AA1075" s="18">
        <v>29039.1</v>
      </c>
      <c r="AB1075" s="13" t="s">
        <v>1076</v>
      </c>
      <c r="AC1075" s="79"/>
      <c r="AD1075" s="79"/>
    </row>
    <row r="1076" spans="1:30" s="56" customFormat="1" ht="409.5" x14ac:dyDescent="0.25">
      <c r="A1076" s="43" t="s">
        <v>84</v>
      </c>
      <c r="B1076" s="13" t="s">
        <v>85</v>
      </c>
      <c r="C1076" s="40" t="s">
        <v>727</v>
      </c>
      <c r="D1076" s="52">
        <f t="shared" si="1103"/>
        <v>138923.9</v>
      </c>
      <c r="E1076" s="18"/>
      <c r="F1076" s="18"/>
      <c r="G1076" s="18">
        <v>138923.9</v>
      </c>
      <c r="H1076" s="52">
        <f t="shared" si="1104"/>
        <v>138348</v>
      </c>
      <c r="I1076" s="18"/>
      <c r="J1076" s="18"/>
      <c r="K1076" s="18">
        <v>138348</v>
      </c>
      <c r="L1076" s="51">
        <f t="shared" si="1126"/>
        <v>163602.20000000001</v>
      </c>
      <c r="M1076" s="18"/>
      <c r="N1076" s="18"/>
      <c r="O1076" s="18">
        <v>163602.20000000001</v>
      </c>
      <c r="P1076" s="51">
        <f t="shared" si="1127"/>
        <v>138348</v>
      </c>
      <c r="Q1076" s="18"/>
      <c r="R1076" s="18"/>
      <c r="S1076" s="18">
        <v>138348</v>
      </c>
      <c r="T1076" s="51">
        <f t="shared" si="1107"/>
        <v>163602.20000000001</v>
      </c>
      <c r="U1076" s="18"/>
      <c r="V1076" s="18"/>
      <c r="W1076" s="18">
        <v>163602.20000000001</v>
      </c>
      <c r="X1076" s="51">
        <f t="shared" si="1128"/>
        <v>163602.20000000001</v>
      </c>
      <c r="Y1076" s="18"/>
      <c r="Z1076" s="18"/>
      <c r="AA1076" s="18">
        <v>163602.20000000001</v>
      </c>
      <c r="AB1076" s="13" t="s">
        <v>1077</v>
      </c>
      <c r="AC1076" s="79"/>
      <c r="AD1076" s="79"/>
    </row>
    <row r="1077" spans="1:30" s="56" customFormat="1" ht="31.5" x14ac:dyDescent="0.25">
      <c r="A1077" s="43" t="s">
        <v>15</v>
      </c>
      <c r="B1077" s="13" t="s">
        <v>86</v>
      </c>
      <c r="C1077" s="40"/>
      <c r="D1077" s="52">
        <f>SUM(E1077:G1077)</f>
        <v>4869.2</v>
      </c>
      <c r="E1077" s="18">
        <f t="shared" ref="E1077:AA1077" si="1129">E1078</f>
        <v>3340.5</v>
      </c>
      <c r="F1077" s="18">
        <f>F1078</f>
        <v>1528.6999999999998</v>
      </c>
      <c r="G1077" s="18">
        <f t="shared" si="1129"/>
        <v>0</v>
      </c>
      <c r="H1077" s="52">
        <f>SUM(I1077:K1077)</f>
        <v>5039</v>
      </c>
      <c r="I1077" s="18">
        <f t="shared" si="1129"/>
        <v>3632.7000000000003</v>
      </c>
      <c r="J1077" s="18">
        <f t="shared" si="1129"/>
        <v>1406.3</v>
      </c>
      <c r="K1077" s="18">
        <f t="shared" si="1129"/>
        <v>0</v>
      </c>
      <c r="L1077" s="51">
        <f t="shared" si="1129"/>
        <v>5039</v>
      </c>
      <c r="M1077" s="18">
        <f t="shared" si="1129"/>
        <v>3632.7000000000003</v>
      </c>
      <c r="N1077" s="18">
        <f t="shared" si="1129"/>
        <v>1406.3</v>
      </c>
      <c r="O1077" s="18">
        <f t="shared" si="1129"/>
        <v>0</v>
      </c>
      <c r="P1077" s="51">
        <f>SUM(Q1077:S1077)</f>
        <v>5039</v>
      </c>
      <c r="Q1077" s="18">
        <f t="shared" si="1129"/>
        <v>3632.7000000000003</v>
      </c>
      <c r="R1077" s="18">
        <f t="shared" si="1129"/>
        <v>1406.3</v>
      </c>
      <c r="S1077" s="18">
        <f t="shared" si="1129"/>
        <v>0</v>
      </c>
      <c r="T1077" s="51">
        <f>SUM(U1077:W1077)</f>
        <v>5039</v>
      </c>
      <c r="U1077" s="18">
        <f t="shared" si="1129"/>
        <v>3632.7000000000003</v>
      </c>
      <c r="V1077" s="18">
        <f t="shared" si="1129"/>
        <v>1406.3</v>
      </c>
      <c r="W1077" s="18">
        <f t="shared" si="1129"/>
        <v>0</v>
      </c>
      <c r="X1077" s="51">
        <f>SUM(Y1077:AA1077)</f>
        <v>0</v>
      </c>
      <c r="Y1077" s="18">
        <f t="shared" si="1129"/>
        <v>0</v>
      </c>
      <c r="Z1077" s="18">
        <f t="shared" si="1129"/>
        <v>0</v>
      </c>
      <c r="AA1077" s="18">
        <f t="shared" si="1129"/>
        <v>0</v>
      </c>
      <c r="AB1077" s="13"/>
      <c r="AC1077" s="79"/>
      <c r="AD1077" s="79"/>
    </row>
    <row r="1078" spans="1:30" s="56" customFormat="1" ht="94.5" x14ac:dyDescent="0.25">
      <c r="A1078" s="43" t="s">
        <v>16</v>
      </c>
      <c r="B1078" s="13" t="s">
        <v>87</v>
      </c>
      <c r="C1078" s="40" t="s">
        <v>88</v>
      </c>
      <c r="D1078" s="52">
        <f>SUM(E1078:G1078)</f>
        <v>4869.2</v>
      </c>
      <c r="E1078" s="18">
        <f t="shared" ref="E1078:O1078" si="1130">E1079+E1081</f>
        <v>3340.5</v>
      </c>
      <c r="F1078" s="18">
        <f>F1079+F1081</f>
        <v>1528.6999999999998</v>
      </c>
      <c r="G1078" s="18">
        <f>G1079+G1081</f>
        <v>0</v>
      </c>
      <c r="H1078" s="52">
        <f>SUM(I1078:K1078)</f>
        <v>5039</v>
      </c>
      <c r="I1078" s="18">
        <f t="shared" si="1130"/>
        <v>3632.7000000000003</v>
      </c>
      <c r="J1078" s="18">
        <f t="shared" si="1130"/>
        <v>1406.3</v>
      </c>
      <c r="K1078" s="18">
        <f>K1079+K1081</f>
        <v>0</v>
      </c>
      <c r="L1078" s="51">
        <f t="shared" si="1130"/>
        <v>5039</v>
      </c>
      <c r="M1078" s="18">
        <f t="shared" si="1130"/>
        <v>3632.7000000000003</v>
      </c>
      <c r="N1078" s="18">
        <f t="shared" si="1130"/>
        <v>1406.3</v>
      </c>
      <c r="O1078" s="18">
        <f t="shared" si="1130"/>
        <v>0</v>
      </c>
      <c r="P1078" s="51">
        <f>SUM(Q1078:S1078)</f>
        <v>5039</v>
      </c>
      <c r="Q1078" s="18">
        <f t="shared" ref="Q1078:R1078" si="1131">Q1079+Q1081</f>
        <v>3632.7000000000003</v>
      </c>
      <c r="R1078" s="18">
        <f t="shared" si="1131"/>
        <v>1406.3</v>
      </c>
      <c r="S1078" s="18">
        <f>S1079+S1081</f>
        <v>0</v>
      </c>
      <c r="T1078" s="51">
        <f>SUM(U1078:W1078)</f>
        <v>5039</v>
      </c>
      <c r="U1078" s="18">
        <f t="shared" ref="U1078:W1078" si="1132">U1079+U1081</f>
        <v>3632.7000000000003</v>
      </c>
      <c r="V1078" s="18">
        <f t="shared" si="1132"/>
        <v>1406.3</v>
      </c>
      <c r="W1078" s="18">
        <f t="shared" si="1132"/>
        <v>0</v>
      </c>
      <c r="X1078" s="51">
        <f>SUM(Y1078:AA1078)</f>
        <v>0</v>
      </c>
      <c r="Y1078" s="18">
        <f t="shared" ref="Y1078:AA1078" si="1133">Y1079+Y1081</f>
        <v>0</v>
      </c>
      <c r="Z1078" s="18">
        <f t="shared" si="1133"/>
        <v>0</v>
      </c>
      <c r="AA1078" s="18">
        <f t="shared" si="1133"/>
        <v>0</v>
      </c>
      <c r="AB1078" s="13"/>
      <c r="AC1078" s="79"/>
      <c r="AD1078" s="79"/>
    </row>
    <row r="1079" spans="1:30" s="56" customFormat="1" ht="31.5" x14ac:dyDescent="0.25">
      <c r="A1079" s="43"/>
      <c r="B1079" s="13"/>
      <c r="C1079" s="40" t="s">
        <v>89</v>
      </c>
      <c r="D1079" s="52">
        <f>SUM(E1079:G1079)</f>
        <v>4526.7</v>
      </c>
      <c r="E1079" s="18">
        <v>3105.6</v>
      </c>
      <c r="F1079" s="18">
        <v>1421.1</v>
      </c>
      <c r="G1079" s="18"/>
      <c r="H1079" s="52">
        <f>SUM(I1079:K1079)</f>
        <v>4696.5</v>
      </c>
      <c r="I1079" s="18">
        <v>3397.8</v>
      </c>
      <c r="J1079" s="18">
        <v>1298.7</v>
      </c>
      <c r="K1079" s="18"/>
      <c r="L1079" s="51">
        <f t="shared" ref="L1079:L1088" si="1134">SUM(M1079:O1079)</f>
        <v>4696.5</v>
      </c>
      <c r="M1079" s="18">
        <v>3397.8</v>
      </c>
      <c r="N1079" s="18">
        <v>1298.7</v>
      </c>
      <c r="O1079" s="18"/>
      <c r="P1079" s="51">
        <f>SUM(Q1079:S1079)</f>
        <v>4696.5</v>
      </c>
      <c r="Q1079" s="18">
        <v>3397.8</v>
      </c>
      <c r="R1079" s="18">
        <v>1298.7</v>
      </c>
      <c r="S1079" s="18"/>
      <c r="T1079" s="51">
        <f>SUM(U1079:W1079)</f>
        <v>4696.5</v>
      </c>
      <c r="U1079" s="18">
        <v>3397.8</v>
      </c>
      <c r="V1079" s="18">
        <v>1298.7</v>
      </c>
      <c r="W1079" s="18"/>
      <c r="X1079" s="51">
        <f>SUM(Y1079:AA1079)</f>
        <v>0</v>
      </c>
      <c r="Y1079" s="18"/>
      <c r="Z1079" s="18"/>
      <c r="AA1079" s="18"/>
      <c r="AB1079" s="13"/>
      <c r="AC1079" s="79"/>
      <c r="AD1079" s="79"/>
    </row>
    <row r="1080" spans="1:30" s="56" customFormat="1" x14ac:dyDescent="0.25">
      <c r="A1080" s="43"/>
      <c r="B1080" s="13"/>
      <c r="C1080" s="40" t="s">
        <v>985</v>
      </c>
      <c r="D1080" s="52">
        <f>SUM(E1080:G1080)</f>
        <v>0</v>
      </c>
      <c r="E1080" s="18"/>
      <c r="F1080" s="18"/>
      <c r="G1080" s="18"/>
      <c r="H1080" s="52"/>
      <c r="I1080" s="18"/>
      <c r="J1080" s="18"/>
      <c r="K1080" s="18"/>
      <c r="L1080" s="51"/>
      <c r="M1080" s="18"/>
      <c r="N1080" s="18"/>
      <c r="O1080" s="18"/>
      <c r="P1080" s="51">
        <f>SUM(Q1080:S1080)</f>
        <v>0</v>
      </c>
      <c r="Q1080" s="18"/>
      <c r="R1080" s="18"/>
      <c r="S1080" s="18"/>
      <c r="T1080" s="51"/>
      <c r="U1080" s="18"/>
      <c r="V1080" s="18"/>
      <c r="W1080" s="18"/>
      <c r="X1080" s="51"/>
      <c r="Y1080" s="18"/>
      <c r="Z1080" s="18"/>
      <c r="AA1080" s="18"/>
      <c r="AB1080" s="13"/>
      <c r="AC1080" s="79"/>
      <c r="AD1080" s="79"/>
    </row>
    <row r="1081" spans="1:30" s="56" customFormat="1" x14ac:dyDescent="0.25">
      <c r="A1081" s="43"/>
      <c r="B1081" s="13"/>
      <c r="C1081" s="40" t="s">
        <v>90</v>
      </c>
      <c r="D1081" s="52">
        <f>SUM(E1081:G1081)</f>
        <v>342.5</v>
      </c>
      <c r="E1081" s="18">
        <v>234.9</v>
      </c>
      <c r="F1081" s="18">
        <v>107.6</v>
      </c>
      <c r="G1081" s="18"/>
      <c r="H1081" s="52">
        <f>SUM(I1081:K1081)</f>
        <v>342.5</v>
      </c>
      <c r="I1081" s="18">
        <v>234.9</v>
      </c>
      <c r="J1081" s="18">
        <v>107.6</v>
      </c>
      <c r="K1081" s="18"/>
      <c r="L1081" s="51">
        <f t="shared" si="1134"/>
        <v>342.5</v>
      </c>
      <c r="M1081" s="18">
        <v>234.9</v>
      </c>
      <c r="N1081" s="18">
        <v>107.6</v>
      </c>
      <c r="O1081" s="18"/>
      <c r="P1081" s="51">
        <f>SUM(Q1081:S1081)</f>
        <v>342.5</v>
      </c>
      <c r="Q1081" s="18">
        <v>234.9</v>
      </c>
      <c r="R1081" s="18">
        <v>107.6</v>
      </c>
      <c r="S1081" s="18"/>
      <c r="T1081" s="51">
        <f>SUM(U1081:W1081)</f>
        <v>342.5</v>
      </c>
      <c r="U1081" s="18">
        <v>234.9</v>
      </c>
      <c r="V1081" s="18">
        <v>107.6</v>
      </c>
      <c r="W1081" s="18"/>
      <c r="X1081" s="51">
        <f>SUM(Y1081:AA1081)</f>
        <v>0</v>
      </c>
      <c r="Y1081" s="18"/>
      <c r="Z1081" s="18"/>
      <c r="AA1081" s="18"/>
      <c r="AB1081" s="13"/>
      <c r="AC1081" s="79"/>
      <c r="AD1081" s="79"/>
    </row>
    <row r="1082" spans="1:30" s="65" customFormat="1" x14ac:dyDescent="0.25">
      <c r="A1082" s="41" t="s">
        <v>259</v>
      </c>
      <c r="B1082" s="95" t="s">
        <v>737</v>
      </c>
      <c r="C1082" s="57"/>
      <c r="D1082" s="15">
        <f t="shared" ref="D1082:D1088" si="1135">SUM(E1082:G1082)</f>
        <v>4749.5999999999995</v>
      </c>
      <c r="E1082" s="15">
        <f>E1083+E1087+E1088</f>
        <v>0</v>
      </c>
      <c r="F1082" s="15">
        <f>F1083+F1087+F1088</f>
        <v>0</v>
      </c>
      <c r="G1082" s="15">
        <f>G1083+G1087+G1088</f>
        <v>4749.5999999999995</v>
      </c>
      <c r="H1082" s="15">
        <f t="shared" ref="H1082:H1088" si="1136">SUM(I1082:K1082)</f>
        <v>0</v>
      </c>
      <c r="I1082" s="15">
        <f>I1083+I1087+I1088</f>
        <v>0</v>
      </c>
      <c r="J1082" s="15">
        <f>J1083+J1087+J1088</f>
        <v>0</v>
      </c>
      <c r="K1082" s="15">
        <f>K1083+K1087+K1088</f>
        <v>0</v>
      </c>
      <c r="L1082" s="15">
        <f t="shared" si="1134"/>
        <v>33336.639000000003</v>
      </c>
      <c r="M1082" s="15">
        <f>M1083+M1087+M1088</f>
        <v>0</v>
      </c>
      <c r="N1082" s="15">
        <f>N1083+N1087+N1088</f>
        <v>0</v>
      </c>
      <c r="O1082" s="15">
        <f>O1083+O1087+O1088</f>
        <v>33336.639000000003</v>
      </c>
      <c r="P1082" s="15">
        <f t="shared" ref="P1082:P1086" si="1137">SUM(Q1082:S1082)</f>
        <v>0</v>
      </c>
      <c r="Q1082" s="15">
        <f>Q1083+Q1087+Q1088</f>
        <v>0</v>
      </c>
      <c r="R1082" s="15">
        <f>R1083+R1087+R1088</f>
        <v>0</v>
      </c>
      <c r="S1082" s="15">
        <f>S1083+S1087+S1088</f>
        <v>0</v>
      </c>
      <c r="T1082" s="15">
        <f t="shared" ref="T1082:T1088" si="1138">SUM(U1082:W1082)</f>
        <v>0</v>
      </c>
      <c r="U1082" s="15">
        <f>U1083+U1087+U1088</f>
        <v>0</v>
      </c>
      <c r="V1082" s="15">
        <f>V1083+V1087+V1088</f>
        <v>0</v>
      </c>
      <c r="W1082" s="15">
        <f>W1083+W1087+W1088</f>
        <v>0</v>
      </c>
      <c r="X1082" s="15">
        <f t="shared" ref="X1082:X1086" si="1139">SUM(Y1082:AA1082)</f>
        <v>0</v>
      </c>
      <c r="Y1082" s="15">
        <f>Y1083+Y1087+Y1088</f>
        <v>0</v>
      </c>
      <c r="Z1082" s="15">
        <f>Z1083+Z1087+Z1088</f>
        <v>0</v>
      </c>
      <c r="AA1082" s="15">
        <f>AA1083+AA1087+AA1088</f>
        <v>0</v>
      </c>
      <c r="AB1082" s="96"/>
      <c r="AC1082" s="82"/>
      <c r="AD1082" s="82"/>
    </row>
    <row r="1083" spans="1:30" s="56" customFormat="1" ht="47.25" x14ac:dyDescent="0.25">
      <c r="A1083" s="43" t="s">
        <v>10</v>
      </c>
      <c r="B1083" s="13" t="s">
        <v>460</v>
      </c>
      <c r="C1083" s="40"/>
      <c r="D1083" s="52">
        <f t="shared" si="1135"/>
        <v>3145.3999999999996</v>
      </c>
      <c r="E1083" s="18">
        <f t="shared" ref="E1083:G1083" si="1140">SUM(E1084:E1086)</f>
        <v>0</v>
      </c>
      <c r="F1083" s="18">
        <f t="shared" si="1140"/>
        <v>0</v>
      </c>
      <c r="G1083" s="18">
        <f t="shared" si="1140"/>
        <v>3145.3999999999996</v>
      </c>
      <c r="H1083" s="52">
        <f t="shared" si="1136"/>
        <v>0</v>
      </c>
      <c r="I1083" s="18">
        <f t="shared" ref="I1083:K1083" si="1141">SUM(I1084:I1086)</f>
        <v>0</v>
      </c>
      <c r="J1083" s="18">
        <f t="shared" si="1141"/>
        <v>0</v>
      </c>
      <c r="K1083" s="18">
        <f t="shared" si="1141"/>
        <v>0</v>
      </c>
      <c r="L1083" s="51">
        <f t="shared" si="1134"/>
        <v>27282.378000000001</v>
      </c>
      <c r="M1083" s="18">
        <f>SUM(M1084:M1086)</f>
        <v>0</v>
      </c>
      <c r="N1083" s="18">
        <f>SUM(N1084:N1086)</f>
        <v>0</v>
      </c>
      <c r="O1083" s="18">
        <f>SUM(O1084:O1086)</f>
        <v>27282.378000000001</v>
      </c>
      <c r="P1083" s="51">
        <f t="shared" si="1137"/>
        <v>0</v>
      </c>
      <c r="Q1083" s="18">
        <f t="shared" ref="Q1083:S1083" si="1142">SUM(Q1084:Q1086)</f>
        <v>0</v>
      </c>
      <c r="R1083" s="18">
        <f t="shared" si="1142"/>
        <v>0</v>
      </c>
      <c r="S1083" s="18">
        <f t="shared" si="1142"/>
        <v>0</v>
      </c>
      <c r="T1083" s="51">
        <f t="shared" si="1138"/>
        <v>0</v>
      </c>
      <c r="U1083" s="18">
        <f t="shared" ref="U1083:W1083" si="1143">SUM(U1084:U1086)</f>
        <v>0</v>
      </c>
      <c r="V1083" s="18">
        <f t="shared" si="1143"/>
        <v>0</v>
      </c>
      <c r="W1083" s="18">
        <f t="shared" si="1143"/>
        <v>0</v>
      </c>
      <c r="X1083" s="51">
        <f t="shared" si="1139"/>
        <v>0</v>
      </c>
      <c r="Y1083" s="18">
        <f t="shared" ref="Y1083:AA1083" si="1144">SUM(Y1084:Y1086)</f>
        <v>0</v>
      </c>
      <c r="Z1083" s="18">
        <f t="shared" si="1144"/>
        <v>0</v>
      </c>
      <c r="AA1083" s="18">
        <f t="shared" si="1144"/>
        <v>0</v>
      </c>
      <c r="AB1083" s="13"/>
      <c r="AC1083" s="79"/>
      <c r="AD1083" s="79"/>
    </row>
    <row r="1084" spans="1:30" s="56" customFormat="1" ht="47.25" x14ac:dyDescent="0.25">
      <c r="A1084" s="43" t="s">
        <v>32</v>
      </c>
      <c r="B1084" s="13" t="s">
        <v>64</v>
      </c>
      <c r="C1084" s="40" t="s">
        <v>983</v>
      </c>
      <c r="D1084" s="52">
        <f t="shared" si="1135"/>
        <v>2079.6</v>
      </c>
      <c r="E1084" s="18"/>
      <c r="F1084" s="18"/>
      <c r="G1084" s="18">
        <v>2079.6</v>
      </c>
      <c r="H1084" s="52">
        <f t="shared" si="1136"/>
        <v>0</v>
      </c>
      <c r="I1084" s="18"/>
      <c r="J1084" s="18"/>
      <c r="K1084" s="18">
        <v>0</v>
      </c>
      <c r="L1084" s="51">
        <f t="shared" si="1134"/>
        <v>956.23</v>
      </c>
      <c r="M1084" s="18"/>
      <c r="N1084" s="18"/>
      <c r="O1084" s="18">
        <v>956.23</v>
      </c>
      <c r="P1084" s="51">
        <f t="shared" si="1137"/>
        <v>0</v>
      </c>
      <c r="Q1084" s="18"/>
      <c r="R1084" s="18"/>
      <c r="S1084" s="18">
        <v>0</v>
      </c>
      <c r="T1084" s="51">
        <f t="shared" si="1138"/>
        <v>0</v>
      </c>
      <c r="U1084" s="18"/>
      <c r="V1084" s="18"/>
      <c r="W1084" s="18"/>
      <c r="X1084" s="51">
        <f t="shared" si="1139"/>
        <v>0</v>
      </c>
      <c r="Y1084" s="18"/>
      <c r="Z1084" s="18"/>
      <c r="AA1084" s="18"/>
      <c r="AB1084" s="13" t="s">
        <v>1078</v>
      </c>
      <c r="AC1084" s="79"/>
      <c r="AD1084" s="79"/>
    </row>
    <row r="1085" spans="1:30" s="56" customFormat="1" ht="31.5" x14ac:dyDescent="0.25">
      <c r="A1085" s="43" t="s">
        <v>33</v>
      </c>
      <c r="B1085" s="13" t="s">
        <v>66</v>
      </c>
      <c r="C1085" s="40" t="s">
        <v>983</v>
      </c>
      <c r="D1085" s="52">
        <f t="shared" si="1135"/>
        <v>400</v>
      </c>
      <c r="E1085" s="18"/>
      <c r="F1085" s="18"/>
      <c r="G1085" s="18">
        <v>400</v>
      </c>
      <c r="H1085" s="52">
        <f t="shared" si="1136"/>
        <v>0</v>
      </c>
      <c r="I1085" s="18"/>
      <c r="J1085" s="18"/>
      <c r="K1085" s="18">
        <v>0</v>
      </c>
      <c r="L1085" s="51">
        <f t="shared" si="1134"/>
        <v>26267.498</v>
      </c>
      <c r="M1085" s="18"/>
      <c r="N1085" s="18"/>
      <c r="O1085" s="18">
        <v>26267.498</v>
      </c>
      <c r="P1085" s="51">
        <f t="shared" si="1137"/>
        <v>0</v>
      </c>
      <c r="Q1085" s="18"/>
      <c r="R1085" s="18"/>
      <c r="S1085" s="18">
        <v>0</v>
      </c>
      <c r="T1085" s="51">
        <f t="shared" si="1138"/>
        <v>0</v>
      </c>
      <c r="U1085" s="18"/>
      <c r="V1085" s="18"/>
      <c r="W1085" s="18"/>
      <c r="X1085" s="51">
        <f t="shared" si="1139"/>
        <v>0</v>
      </c>
      <c r="Y1085" s="18"/>
      <c r="Z1085" s="18"/>
      <c r="AA1085" s="18"/>
      <c r="AB1085" s="13" t="s">
        <v>1079</v>
      </c>
      <c r="AC1085" s="79"/>
      <c r="AD1085" s="79"/>
    </row>
    <row r="1086" spans="1:30" s="56" customFormat="1" ht="31.5" x14ac:dyDescent="0.25">
      <c r="A1086" s="43" t="s">
        <v>34</v>
      </c>
      <c r="B1086" s="13" t="s">
        <v>67</v>
      </c>
      <c r="C1086" s="40" t="s">
        <v>983</v>
      </c>
      <c r="D1086" s="52">
        <f t="shared" si="1135"/>
        <v>665.8</v>
      </c>
      <c r="E1086" s="18"/>
      <c r="F1086" s="18"/>
      <c r="G1086" s="18">
        <v>665.8</v>
      </c>
      <c r="H1086" s="52">
        <f t="shared" si="1136"/>
        <v>0</v>
      </c>
      <c r="I1086" s="18"/>
      <c r="J1086" s="18"/>
      <c r="K1086" s="18">
        <v>0</v>
      </c>
      <c r="L1086" s="51">
        <f t="shared" si="1134"/>
        <v>58.65</v>
      </c>
      <c r="M1086" s="18"/>
      <c r="N1086" s="18"/>
      <c r="O1086" s="18">
        <v>58.65</v>
      </c>
      <c r="P1086" s="51">
        <f t="shared" si="1137"/>
        <v>0</v>
      </c>
      <c r="Q1086" s="18"/>
      <c r="R1086" s="18"/>
      <c r="S1086" s="18">
        <v>0</v>
      </c>
      <c r="T1086" s="51">
        <f t="shared" si="1138"/>
        <v>0</v>
      </c>
      <c r="U1086" s="18"/>
      <c r="V1086" s="18"/>
      <c r="W1086" s="18"/>
      <c r="X1086" s="51">
        <f t="shared" si="1139"/>
        <v>0</v>
      </c>
      <c r="Y1086" s="18"/>
      <c r="Z1086" s="18"/>
      <c r="AA1086" s="18"/>
      <c r="AB1086" s="13" t="s">
        <v>1080</v>
      </c>
      <c r="AC1086" s="79"/>
      <c r="AD1086" s="79"/>
    </row>
    <row r="1087" spans="1:30" s="56" customFormat="1" ht="63" x14ac:dyDescent="0.25">
      <c r="A1087" s="43" t="s">
        <v>13</v>
      </c>
      <c r="B1087" s="13" t="s">
        <v>68</v>
      </c>
      <c r="C1087" s="40" t="s">
        <v>65</v>
      </c>
      <c r="D1087" s="52">
        <f t="shared" si="1135"/>
        <v>50</v>
      </c>
      <c r="E1087" s="18"/>
      <c r="F1087" s="18"/>
      <c r="G1087" s="18">
        <v>50</v>
      </c>
      <c r="H1087" s="52">
        <f t="shared" si="1136"/>
        <v>0</v>
      </c>
      <c r="I1087" s="18"/>
      <c r="J1087" s="18"/>
      <c r="K1087" s="18">
        <v>0</v>
      </c>
      <c r="L1087" s="51">
        <f t="shared" si="1134"/>
        <v>57</v>
      </c>
      <c r="M1087" s="18"/>
      <c r="N1087" s="18"/>
      <c r="O1087" s="18">
        <v>57</v>
      </c>
      <c r="P1087" s="51">
        <f>SUM(Q1087:S1087)</f>
        <v>0</v>
      </c>
      <c r="Q1087" s="18"/>
      <c r="R1087" s="18"/>
      <c r="S1087" s="18">
        <v>0</v>
      </c>
      <c r="T1087" s="51">
        <f>SUM(U1087:W1087)</f>
        <v>0</v>
      </c>
      <c r="U1087" s="18"/>
      <c r="V1087" s="18"/>
      <c r="W1087" s="18"/>
      <c r="X1087" s="51">
        <f>SUM(Y1087:AA1087)</f>
        <v>0</v>
      </c>
      <c r="Y1087" s="18"/>
      <c r="Z1087" s="18"/>
      <c r="AA1087" s="18"/>
      <c r="AB1087" s="13" t="s">
        <v>1081</v>
      </c>
      <c r="AC1087" s="79"/>
      <c r="AD1087" s="79"/>
    </row>
    <row r="1088" spans="1:30" s="56" customFormat="1" ht="47.25" x14ac:dyDescent="0.25">
      <c r="A1088" s="43" t="s">
        <v>14</v>
      </c>
      <c r="B1088" s="13" t="s">
        <v>461</v>
      </c>
      <c r="C1088" s="40" t="s">
        <v>65</v>
      </c>
      <c r="D1088" s="52">
        <f t="shared" si="1135"/>
        <v>1554.2</v>
      </c>
      <c r="E1088" s="18"/>
      <c r="F1088" s="18"/>
      <c r="G1088" s="18">
        <v>1554.2</v>
      </c>
      <c r="H1088" s="52">
        <f t="shared" si="1136"/>
        <v>0</v>
      </c>
      <c r="I1088" s="18"/>
      <c r="J1088" s="18"/>
      <c r="K1088" s="18">
        <v>0</v>
      </c>
      <c r="L1088" s="51">
        <f t="shared" si="1134"/>
        <v>5997.2610000000004</v>
      </c>
      <c r="M1088" s="18"/>
      <c r="N1088" s="18"/>
      <c r="O1088" s="18">
        <v>5997.2610000000004</v>
      </c>
      <c r="P1088" s="51">
        <f t="shared" ref="P1088" si="1145">SUM(Q1088:S1088)</f>
        <v>0</v>
      </c>
      <c r="Q1088" s="18"/>
      <c r="R1088" s="18"/>
      <c r="S1088" s="18">
        <v>0</v>
      </c>
      <c r="T1088" s="51">
        <f t="shared" si="1138"/>
        <v>0</v>
      </c>
      <c r="U1088" s="18"/>
      <c r="V1088" s="18"/>
      <c r="W1088" s="18"/>
      <c r="X1088" s="51">
        <f t="shared" ref="X1088" si="1146">SUM(Y1088:AA1088)</f>
        <v>0</v>
      </c>
      <c r="Y1088" s="18"/>
      <c r="Z1088" s="18"/>
      <c r="AA1088" s="18"/>
      <c r="AB1088" s="13" t="s">
        <v>1082</v>
      </c>
      <c r="AC1088" s="79"/>
      <c r="AD1088" s="79"/>
    </row>
    <row r="1089" spans="1:30" s="65" customFormat="1" ht="31.5" x14ac:dyDescent="0.25">
      <c r="A1089" s="41" t="s">
        <v>263</v>
      </c>
      <c r="B1089" s="95" t="s">
        <v>749</v>
      </c>
      <c r="C1089" s="57"/>
      <c r="D1089" s="15">
        <f t="shared" ref="D1089" si="1147">SUM(E1089:G1089)</f>
        <v>48892.2</v>
      </c>
      <c r="E1089" s="15">
        <f>E1090+E1189</f>
        <v>0</v>
      </c>
      <c r="F1089" s="15">
        <f>F1090+F1189</f>
        <v>0</v>
      </c>
      <c r="G1089" s="15">
        <f>G1090+G1189</f>
        <v>48892.2</v>
      </c>
      <c r="H1089" s="15">
        <f t="shared" ref="H1089:H1100" si="1148">SUM(I1089:K1089)</f>
        <v>61715.5</v>
      </c>
      <c r="I1089" s="15">
        <f>I1090+I1189</f>
        <v>0</v>
      </c>
      <c r="J1089" s="15">
        <f>J1090+J1189</f>
        <v>0</v>
      </c>
      <c r="K1089" s="15">
        <f>K1090+K1189</f>
        <v>61715.5</v>
      </c>
      <c r="L1089" s="15">
        <f t="shared" ref="L1089:L1100" si="1149">SUM(M1089:O1089)</f>
        <v>90487.63</v>
      </c>
      <c r="M1089" s="15">
        <f>M1090+M1189</f>
        <v>0</v>
      </c>
      <c r="N1089" s="15">
        <f>N1090+N1189</f>
        <v>0</v>
      </c>
      <c r="O1089" s="15">
        <f>O1090+O1189</f>
        <v>90487.63</v>
      </c>
      <c r="P1089" s="15">
        <f t="shared" ref="P1089:P1100" si="1150">SUM(Q1089:S1089)</f>
        <v>56641.9</v>
      </c>
      <c r="Q1089" s="15">
        <f>Q1090+Q1189</f>
        <v>0</v>
      </c>
      <c r="R1089" s="15">
        <f>R1090+R1189</f>
        <v>0</v>
      </c>
      <c r="S1089" s="15">
        <f>S1090+S1189</f>
        <v>56641.9</v>
      </c>
      <c r="T1089" s="15">
        <f t="shared" ref="T1089:T1100" si="1151">SUM(U1089:W1089)</f>
        <v>24827.8</v>
      </c>
      <c r="U1089" s="15">
        <f>U1090+U1189</f>
        <v>0</v>
      </c>
      <c r="V1089" s="15">
        <f>V1090+V1189</f>
        <v>0</v>
      </c>
      <c r="W1089" s="15">
        <f>W1090+W1189</f>
        <v>24827.8</v>
      </c>
      <c r="X1089" s="15">
        <f t="shared" ref="X1089:X1100" si="1152">SUM(Y1089:AA1089)</f>
        <v>26494.799999999999</v>
      </c>
      <c r="Y1089" s="15">
        <f>Y1090+Y1189</f>
        <v>0</v>
      </c>
      <c r="Z1089" s="15">
        <f>Z1090+Z1189</f>
        <v>0</v>
      </c>
      <c r="AA1089" s="15">
        <f>AA1090+AA1189</f>
        <v>26494.799999999999</v>
      </c>
      <c r="AB1089" s="96"/>
      <c r="AC1089" s="82"/>
      <c r="AD1089" s="82"/>
    </row>
    <row r="1090" spans="1:30" s="56" customFormat="1" ht="47.25" x14ac:dyDescent="0.25">
      <c r="A1090" s="43"/>
      <c r="B1090" s="13" t="s">
        <v>264</v>
      </c>
      <c r="C1090" s="40"/>
      <c r="D1090" s="52">
        <f t="shared" ref="D1090:D1091" si="1153">SUM(E1090:G1090)</f>
        <v>47198.1</v>
      </c>
      <c r="E1090" s="18">
        <f>E1091+E1099+E1110+E1164+E1188</f>
        <v>0</v>
      </c>
      <c r="F1090" s="18">
        <f>F1091+F1099+F1110+F1164+F1188</f>
        <v>0</v>
      </c>
      <c r="G1090" s="18">
        <f>G1091+G1099+G1110+G1164+G1188</f>
        <v>47198.1</v>
      </c>
      <c r="H1090" s="52">
        <f t="shared" si="1148"/>
        <v>59572.6</v>
      </c>
      <c r="I1090" s="18">
        <f>I1091+I1099+I1110+I1164+I1188</f>
        <v>0</v>
      </c>
      <c r="J1090" s="18">
        <f>J1091+J1099+J1110+J1164+J1188</f>
        <v>0</v>
      </c>
      <c r="K1090" s="18">
        <f>K1091+K1099+K1110+K1164+K1188</f>
        <v>59572.6</v>
      </c>
      <c r="L1090" s="51">
        <f t="shared" si="1149"/>
        <v>89481.930000000008</v>
      </c>
      <c r="M1090" s="18">
        <f>M1091+M1099+M1110+M1164+M1188</f>
        <v>0</v>
      </c>
      <c r="N1090" s="18">
        <f>N1091+N1099+N1110+N1164+N1188</f>
        <v>0</v>
      </c>
      <c r="O1090" s="18">
        <f>O1091+O1099+O1110+O1164+O1188</f>
        <v>89481.930000000008</v>
      </c>
      <c r="P1090" s="51">
        <f t="shared" si="1150"/>
        <v>54499</v>
      </c>
      <c r="Q1090" s="18">
        <f>Q1091+Q1099+Q1110+Q1164+Q1188</f>
        <v>0</v>
      </c>
      <c r="R1090" s="18">
        <f>R1091+R1099+R1110+R1164+R1188</f>
        <v>0</v>
      </c>
      <c r="S1090" s="18">
        <f>S1091+S1099+S1110+S1164+S1188</f>
        <v>54499</v>
      </c>
      <c r="T1090" s="51">
        <f t="shared" si="1151"/>
        <v>23348</v>
      </c>
      <c r="U1090" s="18">
        <f>U1091+U1099+U1110+U1164+U1188</f>
        <v>0</v>
      </c>
      <c r="V1090" s="18">
        <f>V1091+V1099+V1110+V1164+V1188</f>
        <v>0</v>
      </c>
      <c r="W1090" s="18">
        <f>W1091+W1099+W1110+W1164+W1188</f>
        <v>23348</v>
      </c>
      <c r="X1090" s="51">
        <f t="shared" si="1152"/>
        <v>25015</v>
      </c>
      <c r="Y1090" s="18">
        <f>Y1091+Y1099+Y1110+Y1164+Y1188</f>
        <v>0</v>
      </c>
      <c r="Z1090" s="18">
        <f>Z1091+Z1099+Z1110+Z1164+Z1188</f>
        <v>0</v>
      </c>
      <c r="AA1090" s="18">
        <f>AA1091+AA1099+AA1110+AA1164+AA1188</f>
        <v>25015</v>
      </c>
      <c r="AB1090" s="13"/>
      <c r="AC1090" s="79"/>
      <c r="AD1090" s="79"/>
    </row>
    <row r="1091" spans="1:30" s="56" customFormat="1" ht="47.25" x14ac:dyDescent="0.25">
      <c r="A1091" s="43" t="s">
        <v>32</v>
      </c>
      <c r="B1091" s="13" t="s">
        <v>588</v>
      </c>
      <c r="C1091" s="40" t="s">
        <v>265</v>
      </c>
      <c r="D1091" s="52">
        <f t="shared" si="1153"/>
        <v>508.9</v>
      </c>
      <c r="E1091" s="18">
        <v>0</v>
      </c>
      <c r="F1091" s="18">
        <v>0</v>
      </c>
      <c r="G1091" s="18">
        <v>508.9</v>
      </c>
      <c r="H1091" s="52">
        <f t="shared" si="1148"/>
        <v>558.70000000000005</v>
      </c>
      <c r="I1091" s="18">
        <v>0</v>
      </c>
      <c r="J1091" s="18">
        <v>0</v>
      </c>
      <c r="K1091" s="18">
        <v>558.70000000000005</v>
      </c>
      <c r="L1091" s="51">
        <f t="shared" si="1149"/>
        <v>1733.6000000000001</v>
      </c>
      <c r="M1091" s="18"/>
      <c r="N1091" s="18"/>
      <c r="O1091" s="18">
        <f>O1092+O1093+O1094+O1095+O1096+O1097+O1098</f>
        <v>1733.6000000000001</v>
      </c>
      <c r="P1091" s="51">
        <f t="shared" si="1150"/>
        <v>558.70000000000005</v>
      </c>
      <c r="Q1091" s="18"/>
      <c r="R1091" s="18"/>
      <c r="S1091" s="18">
        <v>558.70000000000005</v>
      </c>
      <c r="T1091" s="51">
        <f t="shared" si="1151"/>
        <v>322.5</v>
      </c>
      <c r="U1091" s="18"/>
      <c r="V1091" s="18"/>
      <c r="W1091" s="18">
        <f>W1092+W1093+W1094+W1095+W1096+W1097+W1098</f>
        <v>322.5</v>
      </c>
      <c r="X1091" s="51">
        <f t="shared" si="1152"/>
        <v>322.5</v>
      </c>
      <c r="Y1091" s="18"/>
      <c r="Z1091" s="18"/>
      <c r="AA1091" s="18">
        <f>AA1092+AA1093+AA1094+AA1095+AA1096+AA1097+AA1098</f>
        <v>322.5</v>
      </c>
      <c r="AB1091" s="13"/>
      <c r="AC1091" s="79"/>
      <c r="AD1091" s="79"/>
    </row>
    <row r="1092" spans="1:30" s="56" customFormat="1" x14ac:dyDescent="0.25">
      <c r="A1092" s="43"/>
      <c r="B1092" s="13" t="s">
        <v>1083</v>
      </c>
      <c r="C1092" s="40"/>
      <c r="D1092" s="52"/>
      <c r="E1092" s="18"/>
      <c r="F1092" s="18"/>
      <c r="G1092" s="18"/>
      <c r="H1092" s="52"/>
      <c r="I1092" s="18"/>
      <c r="J1092" s="18"/>
      <c r="K1092" s="18"/>
      <c r="L1092" s="51">
        <f t="shared" si="1149"/>
        <v>202.5</v>
      </c>
      <c r="M1092" s="18"/>
      <c r="N1092" s="18"/>
      <c r="O1092" s="18">
        <v>202.5</v>
      </c>
      <c r="P1092" s="51"/>
      <c r="Q1092" s="18"/>
      <c r="R1092" s="18"/>
      <c r="S1092" s="18"/>
      <c r="T1092" s="51"/>
      <c r="U1092" s="18"/>
      <c r="V1092" s="18"/>
      <c r="W1092" s="18">
        <v>202.5</v>
      </c>
      <c r="X1092" s="51"/>
      <c r="Y1092" s="18"/>
      <c r="Z1092" s="18"/>
      <c r="AA1092" s="18">
        <v>202.5</v>
      </c>
      <c r="AB1092" s="13"/>
      <c r="AC1092" s="79"/>
      <c r="AD1092" s="79"/>
    </row>
    <row r="1093" spans="1:30" s="56" customFormat="1" x14ac:dyDescent="0.25">
      <c r="A1093" s="43"/>
      <c r="B1093" s="13" t="s">
        <v>1084</v>
      </c>
      <c r="C1093" s="40"/>
      <c r="D1093" s="52"/>
      <c r="E1093" s="18"/>
      <c r="F1093" s="18"/>
      <c r="G1093" s="18"/>
      <c r="H1093" s="52"/>
      <c r="I1093" s="18"/>
      <c r="J1093" s="18"/>
      <c r="K1093" s="18"/>
      <c r="L1093" s="51">
        <f>SUM(M1093:O1093)</f>
        <v>446.5</v>
      </c>
      <c r="M1093" s="18"/>
      <c r="N1093" s="18"/>
      <c r="O1093" s="18">
        <v>446.5</v>
      </c>
      <c r="P1093" s="51"/>
      <c r="Q1093" s="18"/>
      <c r="R1093" s="18"/>
      <c r="S1093" s="18"/>
      <c r="T1093" s="51"/>
      <c r="U1093" s="18"/>
      <c r="V1093" s="18"/>
      <c r="W1093" s="18"/>
      <c r="X1093" s="51"/>
      <c r="Y1093" s="18"/>
      <c r="Z1093" s="18"/>
      <c r="AA1093" s="18"/>
      <c r="AB1093" s="13"/>
      <c r="AC1093" s="79"/>
      <c r="AD1093" s="79"/>
    </row>
    <row r="1094" spans="1:30" s="56" customFormat="1" ht="31.5" x14ac:dyDescent="0.25">
      <c r="A1094" s="43"/>
      <c r="B1094" s="13" t="s">
        <v>1085</v>
      </c>
      <c r="C1094" s="40"/>
      <c r="D1094" s="52"/>
      <c r="E1094" s="18"/>
      <c r="F1094" s="18"/>
      <c r="G1094" s="18"/>
      <c r="H1094" s="52"/>
      <c r="I1094" s="18"/>
      <c r="J1094" s="18"/>
      <c r="K1094" s="18"/>
      <c r="L1094" s="51">
        <f t="shared" si="1149"/>
        <v>34.4</v>
      </c>
      <c r="M1094" s="18"/>
      <c r="N1094" s="18"/>
      <c r="O1094" s="18">
        <v>34.4</v>
      </c>
      <c r="P1094" s="51"/>
      <c r="Q1094" s="18"/>
      <c r="R1094" s="18"/>
      <c r="S1094" s="18"/>
      <c r="T1094" s="51"/>
      <c r="U1094" s="18"/>
      <c r="V1094" s="18"/>
      <c r="W1094" s="18"/>
      <c r="X1094" s="51"/>
      <c r="Y1094" s="18"/>
      <c r="Z1094" s="18"/>
      <c r="AA1094" s="18"/>
      <c r="AB1094" s="13"/>
      <c r="AC1094" s="79"/>
      <c r="AD1094" s="79"/>
    </row>
    <row r="1095" spans="1:30" s="56" customFormat="1" x14ac:dyDescent="0.25">
      <c r="A1095" s="43"/>
      <c r="B1095" s="13" t="s">
        <v>1086</v>
      </c>
      <c r="C1095" s="40"/>
      <c r="D1095" s="52"/>
      <c r="E1095" s="18"/>
      <c r="F1095" s="18"/>
      <c r="G1095" s="18"/>
      <c r="H1095" s="52"/>
      <c r="I1095" s="18"/>
      <c r="J1095" s="18"/>
      <c r="K1095" s="18"/>
      <c r="L1095" s="51">
        <f>SUM(M1095:O1095)</f>
        <v>112.5</v>
      </c>
      <c r="M1095" s="18"/>
      <c r="N1095" s="18"/>
      <c r="O1095" s="18">
        <v>112.5</v>
      </c>
      <c r="P1095" s="51"/>
      <c r="Q1095" s="18"/>
      <c r="R1095" s="18"/>
      <c r="S1095" s="18"/>
      <c r="T1095" s="51"/>
      <c r="U1095" s="18"/>
      <c r="V1095" s="18"/>
      <c r="W1095" s="18">
        <v>120</v>
      </c>
      <c r="X1095" s="51"/>
      <c r="Y1095" s="18"/>
      <c r="Z1095" s="18"/>
      <c r="AA1095" s="18">
        <v>120</v>
      </c>
      <c r="AB1095" s="13"/>
      <c r="AC1095" s="79"/>
      <c r="AD1095" s="79"/>
    </row>
    <row r="1096" spans="1:30" s="56" customFormat="1" x14ac:dyDescent="0.25">
      <c r="A1096" s="43"/>
      <c r="B1096" s="13" t="s">
        <v>1087</v>
      </c>
      <c r="C1096" s="40"/>
      <c r="D1096" s="52"/>
      <c r="E1096" s="18"/>
      <c r="F1096" s="18"/>
      <c r="G1096" s="18"/>
      <c r="H1096" s="52"/>
      <c r="I1096" s="18"/>
      <c r="J1096" s="18"/>
      <c r="K1096" s="18"/>
      <c r="L1096" s="51">
        <f t="shared" si="1149"/>
        <v>460</v>
      </c>
      <c r="M1096" s="18"/>
      <c r="N1096" s="18"/>
      <c r="O1096" s="18">
        <v>460</v>
      </c>
      <c r="P1096" s="51"/>
      <c r="Q1096" s="18"/>
      <c r="R1096" s="18"/>
      <c r="S1096" s="18"/>
      <c r="T1096" s="51"/>
      <c r="U1096" s="18"/>
      <c r="V1096" s="18"/>
      <c r="W1096" s="18">
        <v>0</v>
      </c>
      <c r="X1096" s="51"/>
      <c r="Y1096" s="18"/>
      <c r="Z1096" s="18"/>
      <c r="AA1096" s="18">
        <v>0</v>
      </c>
      <c r="AB1096" s="13"/>
      <c r="AC1096" s="79"/>
      <c r="AD1096" s="79"/>
    </row>
    <row r="1097" spans="1:30" s="56" customFormat="1" x14ac:dyDescent="0.25">
      <c r="A1097" s="43"/>
      <c r="B1097" s="13" t="s">
        <v>1088</v>
      </c>
      <c r="C1097" s="40"/>
      <c r="D1097" s="52"/>
      <c r="E1097" s="18"/>
      <c r="F1097" s="18"/>
      <c r="G1097" s="18"/>
      <c r="H1097" s="52"/>
      <c r="I1097" s="18"/>
      <c r="J1097" s="18"/>
      <c r="K1097" s="18"/>
      <c r="L1097" s="51">
        <f t="shared" si="1149"/>
        <v>27</v>
      </c>
      <c r="M1097" s="18"/>
      <c r="N1097" s="18"/>
      <c r="O1097" s="18">
        <v>27</v>
      </c>
      <c r="P1097" s="51"/>
      <c r="Q1097" s="18"/>
      <c r="R1097" s="18"/>
      <c r="S1097" s="18"/>
      <c r="T1097" s="51"/>
      <c r="U1097" s="18"/>
      <c r="V1097" s="18"/>
      <c r="W1097" s="18"/>
      <c r="X1097" s="51"/>
      <c r="Y1097" s="18"/>
      <c r="Z1097" s="18"/>
      <c r="AA1097" s="18"/>
      <c r="AB1097" s="13"/>
      <c r="AC1097" s="79"/>
      <c r="AD1097" s="79"/>
    </row>
    <row r="1098" spans="1:30" s="56" customFormat="1" x14ac:dyDescent="0.25">
      <c r="A1098" s="43"/>
      <c r="B1098" s="13" t="s">
        <v>1089</v>
      </c>
      <c r="C1098" s="40"/>
      <c r="D1098" s="52"/>
      <c r="E1098" s="18"/>
      <c r="F1098" s="18"/>
      <c r="G1098" s="18"/>
      <c r="H1098" s="52"/>
      <c r="I1098" s="18"/>
      <c r="J1098" s="18"/>
      <c r="K1098" s="18"/>
      <c r="L1098" s="51">
        <f t="shared" si="1149"/>
        <v>450.7</v>
      </c>
      <c r="M1098" s="18"/>
      <c r="N1098" s="18"/>
      <c r="O1098" s="18">
        <v>450.7</v>
      </c>
      <c r="P1098" s="51"/>
      <c r="Q1098" s="18"/>
      <c r="R1098" s="18"/>
      <c r="S1098" s="18"/>
      <c r="T1098" s="51"/>
      <c r="U1098" s="18"/>
      <c r="V1098" s="18"/>
      <c r="W1098" s="18"/>
      <c r="X1098" s="51"/>
      <c r="Y1098" s="18"/>
      <c r="Z1098" s="18"/>
      <c r="AA1098" s="18"/>
      <c r="AB1098" s="13"/>
      <c r="AC1098" s="79"/>
      <c r="AD1098" s="79"/>
    </row>
    <row r="1099" spans="1:30" s="56" customFormat="1" ht="31.5" x14ac:dyDescent="0.25">
      <c r="A1099" s="43" t="s">
        <v>33</v>
      </c>
      <c r="B1099" s="13" t="s">
        <v>266</v>
      </c>
      <c r="C1099" s="40"/>
      <c r="D1099" s="52">
        <f t="shared" ref="D1099:D1100" si="1154">SUM(E1099:G1099)</f>
        <v>8716.6999999999989</v>
      </c>
      <c r="E1099" s="18">
        <f>E1100+E1103</f>
        <v>0</v>
      </c>
      <c r="F1099" s="18">
        <f>F1100+F1103</f>
        <v>0</v>
      </c>
      <c r="G1099" s="18">
        <f t="shared" ref="G1099" si="1155">SUM(H1099:J1099)</f>
        <v>8716.6999999999989</v>
      </c>
      <c r="H1099" s="52">
        <f t="shared" si="1148"/>
        <v>8716.6999999999989</v>
      </c>
      <c r="I1099" s="18">
        <f>I1100+I1103</f>
        <v>0</v>
      </c>
      <c r="J1099" s="18">
        <f>J1100+J1103</f>
        <v>0</v>
      </c>
      <c r="K1099" s="18">
        <f>K1100+K1103</f>
        <v>8716.6999999999989</v>
      </c>
      <c r="L1099" s="51">
        <f t="shared" si="1149"/>
        <v>10311.200000000001</v>
      </c>
      <c r="M1099" s="18">
        <f>M1100+M1103</f>
        <v>0</v>
      </c>
      <c r="N1099" s="18">
        <f>N1100+N1103</f>
        <v>0</v>
      </c>
      <c r="O1099" s="18">
        <f>O1100+O1103+O1109</f>
        <v>10311.200000000001</v>
      </c>
      <c r="P1099" s="51">
        <f t="shared" si="1150"/>
        <v>8716.6999999999989</v>
      </c>
      <c r="Q1099" s="18">
        <f>Q1100+Q1103</f>
        <v>0</v>
      </c>
      <c r="R1099" s="18">
        <f>R1100+R1103</f>
        <v>0</v>
      </c>
      <c r="S1099" s="18">
        <f>S1100+S1103</f>
        <v>8716.6999999999989</v>
      </c>
      <c r="T1099" s="51">
        <f t="shared" si="1151"/>
        <v>8851</v>
      </c>
      <c r="U1099" s="18">
        <f>U1100+U1103</f>
        <v>0</v>
      </c>
      <c r="V1099" s="18">
        <f>V1100+V1103</f>
        <v>0</v>
      </c>
      <c r="W1099" s="18">
        <f>W1100+W1103+W1109</f>
        <v>8851</v>
      </c>
      <c r="X1099" s="51">
        <f t="shared" si="1152"/>
        <v>8851</v>
      </c>
      <c r="Y1099" s="18">
        <f>Y1100+Y1103</f>
        <v>0</v>
      </c>
      <c r="Z1099" s="18">
        <f>Z1100+Z1103</f>
        <v>0</v>
      </c>
      <c r="AA1099" s="18">
        <f>AA1100+AA1103+AA1109</f>
        <v>8851</v>
      </c>
      <c r="AB1099" s="13"/>
      <c r="AC1099" s="79"/>
      <c r="AD1099" s="79"/>
    </row>
    <row r="1100" spans="1:30" s="56" customFormat="1" ht="63" x14ac:dyDescent="0.25">
      <c r="A1100" s="43" t="s">
        <v>267</v>
      </c>
      <c r="B1100" s="13" t="s">
        <v>481</v>
      </c>
      <c r="C1100" s="40" t="s">
        <v>265</v>
      </c>
      <c r="D1100" s="52">
        <f t="shared" si="1154"/>
        <v>7744.9</v>
      </c>
      <c r="E1100" s="18"/>
      <c r="F1100" s="18"/>
      <c r="G1100" s="18">
        <v>7744.9</v>
      </c>
      <c r="H1100" s="52">
        <f t="shared" si="1148"/>
        <v>7744.9</v>
      </c>
      <c r="I1100" s="18"/>
      <c r="J1100" s="18"/>
      <c r="K1100" s="18">
        <v>7744.9</v>
      </c>
      <c r="L1100" s="51">
        <f t="shared" si="1149"/>
        <v>7744.9</v>
      </c>
      <c r="M1100" s="18"/>
      <c r="N1100" s="18"/>
      <c r="O1100" s="18">
        <f>O1101+O1102</f>
        <v>7744.9</v>
      </c>
      <c r="P1100" s="51">
        <f t="shared" si="1150"/>
        <v>7744.9</v>
      </c>
      <c r="Q1100" s="18"/>
      <c r="R1100" s="18"/>
      <c r="S1100" s="18">
        <v>7744.9</v>
      </c>
      <c r="T1100" s="51">
        <f t="shared" si="1151"/>
        <v>7744.9</v>
      </c>
      <c r="U1100" s="18"/>
      <c r="V1100" s="18"/>
      <c r="W1100" s="18">
        <f>W1101+W1102</f>
        <v>7744.9</v>
      </c>
      <c r="X1100" s="51">
        <f t="shared" si="1152"/>
        <v>7744.9</v>
      </c>
      <c r="Y1100" s="18"/>
      <c r="Z1100" s="18"/>
      <c r="AA1100" s="18">
        <f>AA1101+AA1102</f>
        <v>7744.9</v>
      </c>
      <c r="AB1100" s="13"/>
      <c r="AC1100" s="79"/>
      <c r="AD1100" s="79"/>
    </row>
    <row r="1101" spans="1:30" s="56" customFormat="1" ht="31.5" x14ac:dyDescent="0.25">
      <c r="A1101" s="43"/>
      <c r="B1101" s="13" t="s">
        <v>1090</v>
      </c>
      <c r="C1101" s="40"/>
      <c r="D1101" s="52"/>
      <c r="E1101" s="18"/>
      <c r="F1101" s="18"/>
      <c r="G1101" s="18"/>
      <c r="H1101" s="52"/>
      <c r="I1101" s="18"/>
      <c r="J1101" s="18"/>
      <c r="K1101" s="18"/>
      <c r="L1101" s="51"/>
      <c r="M1101" s="18"/>
      <c r="N1101" s="18"/>
      <c r="O1101" s="18">
        <v>2545.1</v>
      </c>
      <c r="P1101" s="51"/>
      <c r="Q1101" s="18"/>
      <c r="R1101" s="18"/>
      <c r="S1101" s="18"/>
      <c r="T1101" s="51"/>
      <c r="U1101" s="18"/>
      <c r="V1101" s="18"/>
      <c r="W1101" s="18">
        <v>2545.1</v>
      </c>
      <c r="X1101" s="51"/>
      <c r="Y1101" s="18"/>
      <c r="Z1101" s="18"/>
      <c r="AA1101" s="18">
        <v>2545.1</v>
      </c>
      <c r="AB1101" s="13"/>
      <c r="AC1101" s="79"/>
      <c r="AD1101" s="79"/>
    </row>
    <row r="1102" spans="1:30" s="56" customFormat="1" ht="31.5" x14ac:dyDescent="0.25">
      <c r="A1102" s="43"/>
      <c r="B1102" s="13" t="s">
        <v>1091</v>
      </c>
      <c r="C1102" s="40"/>
      <c r="D1102" s="52"/>
      <c r="E1102" s="18"/>
      <c r="F1102" s="18"/>
      <c r="G1102" s="18"/>
      <c r="H1102" s="52"/>
      <c r="I1102" s="18"/>
      <c r="J1102" s="18"/>
      <c r="K1102" s="18"/>
      <c r="L1102" s="51"/>
      <c r="M1102" s="18"/>
      <c r="N1102" s="18"/>
      <c r="O1102" s="18">
        <v>5199.8</v>
      </c>
      <c r="P1102" s="51"/>
      <c r="Q1102" s="18"/>
      <c r="R1102" s="18"/>
      <c r="S1102" s="18"/>
      <c r="T1102" s="51"/>
      <c r="U1102" s="18"/>
      <c r="V1102" s="18"/>
      <c r="W1102" s="18">
        <v>5199.8</v>
      </c>
      <c r="X1102" s="51"/>
      <c r="Y1102" s="18"/>
      <c r="Z1102" s="18"/>
      <c r="AA1102" s="18">
        <v>5199.8</v>
      </c>
      <c r="AB1102" s="13"/>
      <c r="AC1102" s="79"/>
      <c r="AD1102" s="79"/>
    </row>
    <row r="1103" spans="1:30" s="56" customFormat="1" ht="31.5" x14ac:dyDescent="0.25">
      <c r="A1103" s="43" t="s">
        <v>268</v>
      </c>
      <c r="B1103" s="13" t="s">
        <v>269</v>
      </c>
      <c r="C1103" s="40" t="s">
        <v>265</v>
      </c>
      <c r="D1103" s="52">
        <f>SUM(E1103:G1103)</f>
        <v>971.8</v>
      </c>
      <c r="E1103" s="18"/>
      <c r="F1103" s="18"/>
      <c r="G1103" s="18">
        <v>971.8</v>
      </c>
      <c r="H1103" s="52">
        <f>SUM(I1103:K1103)</f>
        <v>971.8</v>
      </c>
      <c r="I1103" s="18"/>
      <c r="J1103" s="18"/>
      <c r="K1103" s="18">
        <v>971.8</v>
      </c>
      <c r="L1103" s="51">
        <f>SUM(M1103:O1103)</f>
        <v>1106.0999999999999</v>
      </c>
      <c r="M1103" s="18"/>
      <c r="N1103" s="18"/>
      <c r="O1103" s="18">
        <f>O1104+O1106+O1107+O1108</f>
        <v>1106.0999999999999</v>
      </c>
      <c r="P1103" s="51">
        <f>SUM(Q1103:S1103)</f>
        <v>971.8</v>
      </c>
      <c r="Q1103" s="18"/>
      <c r="R1103" s="18"/>
      <c r="S1103" s="18">
        <v>971.8</v>
      </c>
      <c r="T1103" s="51">
        <f>SUM(U1103:W1103)</f>
        <v>1106.0999999999999</v>
      </c>
      <c r="U1103" s="18"/>
      <c r="V1103" s="18"/>
      <c r="W1103" s="18">
        <f>W1104+W1106+W1107+W1108</f>
        <v>1106.0999999999999</v>
      </c>
      <c r="X1103" s="51">
        <f>SUM(Y1103:AA1103)</f>
        <v>1106.0999999999999</v>
      </c>
      <c r="Y1103" s="18"/>
      <c r="Z1103" s="18"/>
      <c r="AA1103" s="18">
        <f>AA1104+AA1106+AA1107+AA1108</f>
        <v>1106.0999999999999</v>
      </c>
      <c r="AB1103" s="13"/>
      <c r="AC1103" s="79"/>
      <c r="AD1103" s="79"/>
    </row>
    <row r="1104" spans="1:30" s="56" customFormat="1" ht="31.5" x14ac:dyDescent="0.25">
      <c r="A1104" s="43"/>
      <c r="B1104" s="13" t="s">
        <v>1092</v>
      </c>
      <c r="C1104" s="40"/>
      <c r="D1104" s="52"/>
      <c r="E1104" s="18"/>
      <c r="F1104" s="18"/>
      <c r="G1104" s="18"/>
      <c r="H1104" s="52"/>
      <c r="I1104" s="18"/>
      <c r="J1104" s="18"/>
      <c r="K1104" s="18"/>
      <c r="L1104" s="51"/>
      <c r="M1104" s="18"/>
      <c r="N1104" s="18"/>
      <c r="O1104" s="18">
        <v>436.8</v>
      </c>
      <c r="P1104" s="51"/>
      <c r="Q1104" s="18"/>
      <c r="R1104" s="18"/>
      <c r="S1104" s="18"/>
      <c r="T1104" s="51"/>
      <c r="U1104" s="18"/>
      <c r="V1104" s="18"/>
      <c r="W1104" s="18">
        <v>436.8</v>
      </c>
      <c r="X1104" s="51"/>
      <c r="Y1104" s="18"/>
      <c r="Z1104" s="18"/>
      <c r="AA1104" s="18">
        <v>436.8</v>
      </c>
      <c r="AB1104" s="13"/>
      <c r="AC1104" s="79"/>
      <c r="AD1104" s="79"/>
    </row>
    <row r="1105" spans="1:30" s="56" customFormat="1" ht="31.5" x14ac:dyDescent="0.25">
      <c r="A1105" s="43"/>
      <c r="B1105" s="13" t="s">
        <v>1093</v>
      </c>
      <c r="C1105" s="40"/>
      <c r="D1105" s="52"/>
      <c r="E1105" s="18"/>
      <c r="F1105" s="18"/>
      <c r="G1105" s="18"/>
      <c r="H1105" s="52"/>
      <c r="I1105" s="18"/>
      <c r="J1105" s="18"/>
      <c r="K1105" s="18"/>
      <c r="L1105" s="51"/>
      <c r="M1105" s="18"/>
      <c r="N1105" s="18"/>
      <c r="O1105" s="18">
        <v>25.8</v>
      </c>
      <c r="P1105" s="51"/>
      <c r="Q1105" s="18"/>
      <c r="R1105" s="18"/>
      <c r="S1105" s="18"/>
      <c r="T1105" s="51"/>
      <c r="U1105" s="18"/>
      <c r="V1105" s="18"/>
      <c r="W1105" s="18"/>
      <c r="X1105" s="51"/>
      <c r="Y1105" s="18"/>
      <c r="Z1105" s="18"/>
      <c r="AA1105" s="18"/>
      <c r="AB1105" s="13"/>
      <c r="AC1105" s="79"/>
      <c r="AD1105" s="79"/>
    </row>
    <row r="1106" spans="1:30" s="56" customFormat="1" x14ac:dyDescent="0.25">
      <c r="A1106" s="43"/>
      <c r="B1106" s="13" t="s">
        <v>1094</v>
      </c>
      <c r="C1106" s="40"/>
      <c r="D1106" s="52"/>
      <c r="E1106" s="18"/>
      <c r="F1106" s="18"/>
      <c r="G1106" s="18"/>
      <c r="H1106" s="52"/>
      <c r="I1106" s="18"/>
      <c r="J1106" s="18"/>
      <c r="K1106" s="18"/>
      <c r="L1106" s="51"/>
      <c r="M1106" s="18"/>
      <c r="N1106" s="18"/>
      <c r="O1106" s="18">
        <v>304</v>
      </c>
      <c r="P1106" s="51"/>
      <c r="Q1106" s="18"/>
      <c r="R1106" s="18"/>
      <c r="S1106" s="18"/>
      <c r="T1106" s="51"/>
      <c r="U1106" s="18"/>
      <c r="V1106" s="18"/>
      <c r="W1106" s="18">
        <v>304</v>
      </c>
      <c r="X1106" s="51"/>
      <c r="Y1106" s="18"/>
      <c r="Z1106" s="18"/>
      <c r="AA1106" s="18">
        <v>304</v>
      </c>
      <c r="AB1106" s="13"/>
      <c r="AC1106" s="79"/>
      <c r="AD1106" s="79"/>
    </row>
    <row r="1107" spans="1:30" s="56" customFormat="1" x14ac:dyDescent="0.25">
      <c r="A1107" s="43"/>
      <c r="B1107" s="13" t="s">
        <v>1095</v>
      </c>
      <c r="C1107" s="40"/>
      <c r="D1107" s="52"/>
      <c r="E1107" s="18"/>
      <c r="F1107" s="18"/>
      <c r="G1107" s="18"/>
      <c r="H1107" s="52"/>
      <c r="I1107" s="18"/>
      <c r="J1107" s="18"/>
      <c r="K1107" s="18"/>
      <c r="L1107" s="51"/>
      <c r="M1107" s="18"/>
      <c r="N1107" s="18"/>
      <c r="O1107" s="18">
        <v>114.2</v>
      </c>
      <c r="P1107" s="51"/>
      <c r="Q1107" s="18"/>
      <c r="R1107" s="18"/>
      <c r="S1107" s="18"/>
      <c r="T1107" s="51"/>
      <c r="U1107" s="18"/>
      <c r="V1107" s="18"/>
      <c r="W1107" s="18">
        <v>114.2</v>
      </c>
      <c r="X1107" s="51"/>
      <c r="Y1107" s="18"/>
      <c r="Z1107" s="18"/>
      <c r="AA1107" s="18">
        <v>114.2</v>
      </c>
      <c r="AB1107" s="13"/>
      <c r="AC1107" s="79"/>
      <c r="AD1107" s="79"/>
    </row>
    <row r="1108" spans="1:30" s="56" customFormat="1" x14ac:dyDescent="0.25">
      <c r="A1108" s="43"/>
      <c r="B1108" s="13" t="s">
        <v>1096</v>
      </c>
      <c r="C1108" s="40"/>
      <c r="D1108" s="52"/>
      <c r="E1108" s="18"/>
      <c r="F1108" s="18"/>
      <c r="G1108" s="18"/>
      <c r="H1108" s="52"/>
      <c r="I1108" s="18"/>
      <c r="J1108" s="18"/>
      <c r="K1108" s="18"/>
      <c r="L1108" s="51"/>
      <c r="M1108" s="18"/>
      <c r="N1108" s="18"/>
      <c r="O1108" s="18">
        <v>251.1</v>
      </c>
      <c r="P1108" s="51"/>
      <c r="Q1108" s="18"/>
      <c r="R1108" s="18"/>
      <c r="S1108" s="18"/>
      <c r="T1108" s="51"/>
      <c r="U1108" s="18"/>
      <c r="V1108" s="18"/>
      <c r="W1108" s="18">
        <v>251.1</v>
      </c>
      <c r="X1108" s="51"/>
      <c r="Y1108" s="18"/>
      <c r="Z1108" s="18"/>
      <c r="AA1108" s="18">
        <v>251.1</v>
      </c>
      <c r="AB1108" s="13"/>
      <c r="AC1108" s="79"/>
      <c r="AD1108" s="79"/>
    </row>
    <row r="1109" spans="1:30" s="56" customFormat="1" ht="63" x14ac:dyDescent="0.25">
      <c r="A1109" s="43" t="s">
        <v>760</v>
      </c>
      <c r="B1109" s="13" t="s">
        <v>1097</v>
      </c>
      <c r="C1109" s="40"/>
      <c r="D1109" s="52"/>
      <c r="E1109" s="18"/>
      <c r="F1109" s="18"/>
      <c r="G1109" s="18"/>
      <c r="H1109" s="52"/>
      <c r="I1109" s="18"/>
      <c r="J1109" s="18"/>
      <c r="K1109" s="18"/>
      <c r="L1109" s="51"/>
      <c r="M1109" s="18"/>
      <c r="N1109" s="18"/>
      <c r="O1109" s="18">
        <v>1460.2</v>
      </c>
      <c r="P1109" s="51"/>
      <c r="Q1109" s="18"/>
      <c r="R1109" s="18"/>
      <c r="S1109" s="18"/>
      <c r="T1109" s="51"/>
      <c r="U1109" s="18"/>
      <c r="V1109" s="18"/>
      <c r="W1109" s="18"/>
      <c r="X1109" s="51"/>
      <c r="Y1109" s="18"/>
      <c r="Z1109" s="18"/>
      <c r="AA1109" s="18"/>
      <c r="AB1109" s="13"/>
      <c r="AC1109" s="79"/>
      <c r="AD1109" s="79"/>
    </row>
    <row r="1110" spans="1:30" s="56" customFormat="1" ht="31.5" x14ac:dyDescent="0.25">
      <c r="A1110" s="43" t="s">
        <v>34</v>
      </c>
      <c r="B1110" s="13" t="s">
        <v>270</v>
      </c>
      <c r="C1110" s="40"/>
      <c r="D1110" s="52">
        <f t="shared" ref="D1110:D1132" si="1156">SUM(E1110:G1110)</f>
        <v>5556.4000000000005</v>
      </c>
      <c r="E1110" s="18">
        <f>E1111+E1135+E1136+E1144+E1152</f>
        <v>0</v>
      </c>
      <c r="F1110" s="18">
        <f>F1111+F1135+F1136+F1144+F1152</f>
        <v>0</v>
      </c>
      <c r="G1110" s="18">
        <f>G1111+G1135+G1136+G1144+G1152</f>
        <v>5556.4000000000005</v>
      </c>
      <c r="H1110" s="52">
        <f t="shared" ref="H1110:H1132" si="1157">SUM(I1110:K1110)</f>
        <v>17787.599999999999</v>
      </c>
      <c r="I1110" s="18">
        <f>I1111+I1135+I1136+I1144+I1152</f>
        <v>0</v>
      </c>
      <c r="J1110" s="18">
        <f>J1111+J1135+J1136+J1144+J1152</f>
        <v>0</v>
      </c>
      <c r="K1110" s="18">
        <f>K1111+K1135+K1136+K1144+K1152+K1157</f>
        <v>17787.599999999999</v>
      </c>
      <c r="L1110" s="51">
        <f t="shared" ref="L1110:L1132" si="1158">SUM(M1110:O1110)</f>
        <v>77437.13</v>
      </c>
      <c r="M1110" s="18">
        <f>M1111+M1135+M1136+M1144+M1152</f>
        <v>0</v>
      </c>
      <c r="N1110" s="18">
        <f>N1111+N1135+N1136+N1144+N1152</f>
        <v>0</v>
      </c>
      <c r="O1110" s="18">
        <f>O1111+O1135+O1136+O1144+O1152+O1157</f>
        <v>77437.13</v>
      </c>
      <c r="P1110" s="51">
        <f t="shared" ref="P1110:P1132" si="1159">SUM(Q1110:S1110)</f>
        <v>12714</v>
      </c>
      <c r="Q1110" s="18">
        <f>Q1111+Q1135+Q1136+Q1144+Q1152</f>
        <v>0</v>
      </c>
      <c r="R1110" s="18">
        <f>R1111+R1135+R1136+R1144+R1152</f>
        <v>0</v>
      </c>
      <c r="S1110" s="18">
        <f>S1111+S1135+S1136+S1144+S1152+S1157</f>
        <v>12714</v>
      </c>
      <c r="T1110" s="51">
        <f t="shared" ref="T1110:T1132" si="1160">SUM(U1110:W1110)</f>
        <v>14174.5</v>
      </c>
      <c r="U1110" s="18">
        <f>U1111+U1135+U1136+U1144+U1152</f>
        <v>0</v>
      </c>
      <c r="V1110" s="18">
        <f>V1111+V1135+V1136+V1144+V1152</f>
        <v>0</v>
      </c>
      <c r="W1110" s="18">
        <f>W1111+W1135+W1136+W1144+W1152+W1157</f>
        <v>14174.5</v>
      </c>
      <c r="X1110" s="51">
        <f t="shared" ref="X1110:X1132" si="1161">SUM(Y1110:AA1110)</f>
        <v>15841.5</v>
      </c>
      <c r="Y1110" s="18">
        <f>Y1111+Y1135+Y1136+Y1144+Y1152</f>
        <v>0</v>
      </c>
      <c r="Z1110" s="18">
        <f>Z1111+Z1135+Z1136+Z1144+Z1152</f>
        <v>0</v>
      </c>
      <c r="AA1110" s="18">
        <f>AA1111+AA1135+AA1136+AA1144+AA1152+AA1157</f>
        <v>15841.5</v>
      </c>
      <c r="AB1110" s="13"/>
      <c r="AC1110" s="79"/>
      <c r="AD1110" s="79"/>
    </row>
    <row r="1111" spans="1:30" s="56" customFormat="1" ht="47.25" x14ac:dyDescent="0.25">
      <c r="A1111" s="43" t="s">
        <v>271</v>
      </c>
      <c r="B1111" s="13" t="s">
        <v>272</v>
      </c>
      <c r="C1111" s="40"/>
      <c r="D1111" s="52">
        <f t="shared" si="1156"/>
        <v>3941.1</v>
      </c>
      <c r="E1111" s="18">
        <f>E1112+E1126+E1132</f>
        <v>0</v>
      </c>
      <c r="F1111" s="18">
        <f>F1112+F1126+F1132</f>
        <v>0</v>
      </c>
      <c r="G1111" s="18">
        <f>G1112+G1126+G1132</f>
        <v>3941.1</v>
      </c>
      <c r="H1111" s="52">
        <f t="shared" si="1157"/>
        <v>11600</v>
      </c>
      <c r="I1111" s="18">
        <f>I1112+I1126+I1132</f>
        <v>0</v>
      </c>
      <c r="J1111" s="18">
        <f>J1112+J1126+J1132</f>
        <v>0</v>
      </c>
      <c r="K1111" s="18">
        <f>K1112+K1126+K1132</f>
        <v>11600</v>
      </c>
      <c r="L1111" s="51">
        <f t="shared" si="1158"/>
        <v>57757.200000000004</v>
      </c>
      <c r="M1111" s="18">
        <f>M1112+M1126+M1132</f>
        <v>0</v>
      </c>
      <c r="N1111" s="18">
        <f>N1112+N1126+N1132</f>
        <v>0</v>
      </c>
      <c r="O1111" s="18">
        <f>O1112+O1126+O1132</f>
        <v>57757.200000000004</v>
      </c>
      <c r="P1111" s="51">
        <f t="shared" si="1159"/>
        <v>11600</v>
      </c>
      <c r="Q1111" s="18">
        <f>Q1112+Q1126+Q1132</f>
        <v>0</v>
      </c>
      <c r="R1111" s="18">
        <f>R1112+R1126+R1132</f>
        <v>0</v>
      </c>
      <c r="S1111" s="18">
        <f>S1112+S1126+S1132</f>
        <v>11600</v>
      </c>
      <c r="T1111" s="51">
        <f t="shared" si="1160"/>
        <v>13060.5</v>
      </c>
      <c r="U1111" s="18">
        <f>U1112+U1126+U1132</f>
        <v>0</v>
      </c>
      <c r="V1111" s="18">
        <f>V1112+V1126+V1132</f>
        <v>0</v>
      </c>
      <c r="W1111" s="18">
        <f>W1112+W1126+W1132</f>
        <v>13060.5</v>
      </c>
      <c r="X1111" s="51">
        <f t="shared" si="1161"/>
        <v>13060.5</v>
      </c>
      <c r="Y1111" s="18">
        <f>Y1112+Y1126+Y1132</f>
        <v>0</v>
      </c>
      <c r="Z1111" s="18">
        <f>Z1112+Z1126+Z1132</f>
        <v>0</v>
      </c>
      <c r="AA1111" s="18">
        <f>AA1112+AA1126+AA1132</f>
        <v>13060.5</v>
      </c>
      <c r="AB1111" s="13"/>
      <c r="AC1111" s="79"/>
      <c r="AD1111" s="79"/>
    </row>
    <row r="1112" spans="1:30" s="56" customFormat="1" ht="31.5" x14ac:dyDescent="0.25">
      <c r="A1112" s="43" t="s">
        <v>273</v>
      </c>
      <c r="B1112" s="13" t="s">
        <v>589</v>
      </c>
      <c r="C1112" s="40"/>
      <c r="D1112" s="52">
        <f t="shared" si="1156"/>
        <v>2475</v>
      </c>
      <c r="E1112" s="18">
        <f>E1113+E1114</f>
        <v>0</v>
      </c>
      <c r="F1112" s="18">
        <f>F1113+F1114</f>
        <v>0</v>
      </c>
      <c r="G1112" s="18">
        <f>G1113+G1114</f>
        <v>2475</v>
      </c>
      <c r="H1112" s="52">
        <f t="shared" si="1157"/>
        <v>8500</v>
      </c>
      <c r="I1112" s="18">
        <v>0</v>
      </c>
      <c r="J1112" s="18">
        <f>J1113+J1114</f>
        <v>0</v>
      </c>
      <c r="K1112" s="18">
        <f>K1113+K1114</f>
        <v>8500</v>
      </c>
      <c r="L1112" s="51">
        <f t="shared" si="1158"/>
        <v>52965.8</v>
      </c>
      <c r="M1112" s="18">
        <f>M1113+M1114</f>
        <v>0</v>
      </c>
      <c r="N1112" s="18">
        <f>N1113+N1114</f>
        <v>0</v>
      </c>
      <c r="O1112" s="18">
        <f>O1113+O1114</f>
        <v>52965.8</v>
      </c>
      <c r="P1112" s="51">
        <f t="shared" si="1159"/>
        <v>8500</v>
      </c>
      <c r="Q1112" s="18">
        <f>Q1113+Q1114</f>
        <v>0</v>
      </c>
      <c r="R1112" s="18">
        <f>R1113+R1114</f>
        <v>0</v>
      </c>
      <c r="S1112" s="18">
        <f>S1113+S1114</f>
        <v>8500</v>
      </c>
      <c r="T1112" s="51">
        <f t="shared" si="1160"/>
        <v>8600</v>
      </c>
      <c r="U1112" s="18">
        <f>U1113+U1114</f>
        <v>0</v>
      </c>
      <c r="V1112" s="18">
        <f>V1113+V1114</f>
        <v>0</v>
      </c>
      <c r="W1112" s="18">
        <f>W1113+W1114</f>
        <v>8600</v>
      </c>
      <c r="X1112" s="51">
        <f t="shared" si="1161"/>
        <v>8600</v>
      </c>
      <c r="Y1112" s="18">
        <f>Y1113+Y1114</f>
        <v>0</v>
      </c>
      <c r="Z1112" s="18">
        <f>Z1113+Z1114</f>
        <v>0</v>
      </c>
      <c r="AA1112" s="18">
        <f>AA1113+AA1114</f>
        <v>8600</v>
      </c>
      <c r="AB1112" s="13"/>
      <c r="AC1112" s="79"/>
      <c r="AD1112" s="79"/>
    </row>
    <row r="1113" spans="1:30" s="56" customFormat="1" ht="31.5" x14ac:dyDescent="0.25">
      <c r="A1113" s="43"/>
      <c r="B1113" s="13"/>
      <c r="C1113" s="40" t="s">
        <v>265</v>
      </c>
      <c r="D1113" s="52">
        <f t="shared" si="1156"/>
        <v>2475</v>
      </c>
      <c r="E1113" s="18"/>
      <c r="F1113" s="18"/>
      <c r="G1113" s="18">
        <v>2475</v>
      </c>
      <c r="H1113" s="52">
        <f t="shared" si="1157"/>
        <v>8500</v>
      </c>
      <c r="I1113" s="18"/>
      <c r="J1113" s="18"/>
      <c r="K1113" s="18">
        <v>8500</v>
      </c>
      <c r="L1113" s="51">
        <f t="shared" si="1158"/>
        <v>9600</v>
      </c>
      <c r="M1113" s="18"/>
      <c r="N1113" s="18"/>
      <c r="O1113" s="18">
        <f>O1115+O1116+O1117+O1118+O1119+O1120+O1121+O1122</f>
        <v>9600</v>
      </c>
      <c r="P1113" s="51">
        <f t="shared" si="1159"/>
        <v>8500</v>
      </c>
      <c r="Q1113" s="18"/>
      <c r="R1113" s="18"/>
      <c r="S1113" s="18">
        <v>8500</v>
      </c>
      <c r="T1113" s="51">
        <f t="shared" si="1160"/>
        <v>8600</v>
      </c>
      <c r="U1113" s="18"/>
      <c r="V1113" s="18"/>
      <c r="W1113" s="18">
        <f>W1115+W1116+W1117+W1118+W1119+W1120+W1121+W1122</f>
        <v>8600</v>
      </c>
      <c r="X1113" s="51">
        <f t="shared" si="1161"/>
        <v>8600</v>
      </c>
      <c r="Y1113" s="18"/>
      <c r="Z1113" s="18"/>
      <c r="AA1113" s="18">
        <f>AA1115+AA1116+AA1117+AA1118+AA1119+AA1120+AA1121+AA1122</f>
        <v>8600</v>
      </c>
      <c r="AB1113" s="13"/>
      <c r="AC1113" s="79"/>
      <c r="AD1113" s="79"/>
    </row>
    <row r="1114" spans="1:30" s="56" customFormat="1" ht="31.5" x14ac:dyDescent="0.25">
      <c r="A1114" s="43"/>
      <c r="B1114" s="13"/>
      <c r="C1114" s="40" t="s">
        <v>953</v>
      </c>
      <c r="D1114" s="52">
        <f t="shared" si="1156"/>
        <v>0</v>
      </c>
      <c r="E1114" s="18"/>
      <c r="F1114" s="18"/>
      <c r="G1114" s="18"/>
      <c r="H1114" s="52">
        <f t="shared" si="1157"/>
        <v>0</v>
      </c>
      <c r="I1114" s="18"/>
      <c r="J1114" s="18"/>
      <c r="K1114" s="18"/>
      <c r="L1114" s="51">
        <f t="shared" si="1158"/>
        <v>43365.8</v>
      </c>
      <c r="M1114" s="18"/>
      <c r="N1114" s="18"/>
      <c r="O1114" s="18">
        <f>O1123+O1125+O1124</f>
        <v>43365.8</v>
      </c>
      <c r="P1114" s="51">
        <f t="shared" si="1159"/>
        <v>0</v>
      </c>
      <c r="Q1114" s="18"/>
      <c r="R1114" s="18"/>
      <c r="S1114" s="18"/>
      <c r="T1114" s="51">
        <f t="shared" si="1160"/>
        <v>0</v>
      </c>
      <c r="U1114" s="18"/>
      <c r="V1114" s="18"/>
      <c r="W1114" s="18">
        <f>W1123+W1125+W1124</f>
        <v>0</v>
      </c>
      <c r="X1114" s="51">
        <f t="shared" si="1161"/>
        <v>0</v>
      </c>
      <c r="Y1114" s="18"/>
      <c r="Z1114" s="18"/>
      <c r="AA1114" s="18">
        <f>AA1123+AA1125+AA1124</f>
        <v>0</v>
      </c>
      <c r="AB1114" s="13"/>
      <c r="AC1114" s="79"/>
      <c r="AD1114" s="79"/>
    </row>
    <row r="1115" spans="1:30" s="56" customFormat="1" ht="31.5" x14ac:dyDescent="0.25">
      <c r="A1115" s="43"/>
      <c r="B1115" s="13" t="s">
        <v>1098</v>
      </c>
      <c r="C1115" s="40" t="s">
        <v>265</v>
      </c>
      <c r="D1115" s="52"/>
      <c r="E1115" s="18"/>
      <c r="F1115" s="18"/>
      <c r="G1115" s="18"/>
      <c r="H1115" s="52"/>
      <c r="I1115" s="18"/>
      <c r="J1115" s="18"/>
      <c r="K1115" s="18"/>
      <c r="L1115" s="51"/>
      <c r="M1115" s="18"/>
      <c r="N1115" s="18"/>
      <c r="O1115" s="18">
        <v>900</v>
      </c>
      <c r="P1115" s="51"/>
      <c r="Q1115" s="18"/>
      <c r="R1115" s="18"/>
      <c r="S1115" s="18"/>
      <c r="T1115" s="51"/>
      <c r="U1115" s="18"/>
      <c r="V1115" s="18"/>
      <c r="W1115" s="18">
        <v>500</v>
      </c>
      <c r="X1115" s="51"/>
      <c r="Y1115" s="18"/>
      <c r="Z1115" s="18"/>
      <c r="AA1115" s="18">
        <v>500</v>
      </c>
      <c r="AB1115" s="13"/>
      <c r="AC1115" s="79"/>
      <c r="AD1115" s="79"/>
    </row>
    <row r="1116" spans="1:30" s="56" customFormat="1" ht="31.5" x14ac:dyDescent="0.25">
      <c r="A1116" s="43"/>
      <c r="B1116" s="13" t="s">
        <v>1099</v>
      </c>
      <c r="C1116" s="40" t="s">
        <v>265</v>
      </c>
      <c r="D1116" s="52"/>
      <c r="E1116" s="18"/>
      <c r="F1116" s="18"/>
      <c r="G1116" s="18"/>
      <c r="H1116" s="52"/>
      <c r="I1116" s="18"/>
      <c r="J1116" s="18"/>
      <c r="K1116" s="18"/>
      <c r="L1116" s="51"/>
      <c r="M1116" s="18"/>
      <c r="N1116" s="18"/>
      <c r="O1116" s="18">
        <v>500</v>
      </c>
      <c r="P1116" s="51"/>
      <c r="Q1116" s="18"/>
      <c r="R1116" s="18"/>
      <c r="S1116" s="18"/>
      <c r="T1116" s="51"/>
      <c r="U1116" s="18"/>
      <c r="V1116" s="18"/>
      <c r="W1116" s="18">
        <v>500</v>
      </c>
      <c r="X1116" s="51"/>
      <c r="Y1116" s="18"/>
      <c r="Z1116" s="18"/>
      <c r="AA1116" s="18">
        <v>500</v>
      </c>
      <c r="AB1116" s="13"/>
      <c r="AC1116" s="79"/>
      <c r="AD1116" s="79"/>
    </row>
    <row r="1117" spans="1:30" s="56" customFormat="1" ht="31.5" x14ac:dyDescent="0.25">
      <c r="A1117" s="43"/>
      <c r="B1117" s="13" t="s">
        <v>1100</v>
      </c>
      <c r="C1117" s="40" t="s">
        <v>265</v>
      </c>
      <c r="D1117" s="52"/>
      <c r="E1117" s="18"/>
      <c r="F1117" s="18"/>
      <c r="G1117" s="18"/>
      <c r="H1117" s="52"/>
      <c r="I1117" s="18"/>
      <c r="J1117" s="18"/>
      <c r="K1117" s="18"/>
      <c r="L1117" s="51"/>
      <c r="M1117" s="18"/>
      <c r="N1117" s="18"/>
      <c r="O1117" s="18">
        <v>300</v>
      </c>
      <c r="P1117" s="51"/>
      <c r="Q1117" s="18"/>
      <c r="R1117" s="18"/>
      <c r="S1117" s="18"/>
      <c r="T1117" s="51"/>
      <c r="U1117" s="18"/>
      <c r="V1117" s="18"/>
      <c r="W1117" s="18">
        <v>300</v>
      </c>
      <c r="X1117" s="51"/>
      <c r="Y1117" s="18"/>
      <c r="Z1117" s="18"/>
      <c r="AA1117" s="18">
        <v>300</v>
      </c>
      <c r="AB1117" s="13"/>
      <c r="AC1117" s="79"/>
      <c r="AD1117" s="79"/>
    </row>
    <row r="1118" spans="1:30" s="56" customFormat="1" ht="31.5" x14ac:dyDescent="0.25">
      <c r="A1118" s="43"/>
      <c r="B1118" s="13" t="s">
        <v>1101</v>
      </c>
      <c r="C1118" s="40" t="s">
        <v>265</v>
      </c>
      <c r="D1118" s="52"/>
      <c r="E1118" s="18"/>
      <c r="F1118" s="18"/>
      <c r="G1118" s="18"/>
      <c r="H1118" s="52"/>
      <c r="I1118" s="18"/>
      <c r="J1118" s="18"/>
      <c r="K1118" s="18"/>
      <c r="L1118" s="51"/>
      <c r="M1118" s="18"/>
      <c r="N1118" s="18"/>
      <c r="O1118" s="18">
        <v>900</v>
      </c>
      <c r="P1118" s="51"/>
      <c r="Q1118" s="18"/>
      <c r="R1118" s="18"/>
      <c r="S1118" s="18"/>
      <c r="T1118" s="51"/>
      <c r="U1118" s="18"/>
      <c r="V1118" s="18"/>
      <c r="W1118" s="18">
        <v>300</v>
      </c>
      <c r="X1118" s="51"/>
      <c r="Y1118" s="18"/>
      <c r="Z1118" s="18"/>
      <c r="AA1118" s="18">
        <v>300</v>
      </c>
      <c r="AB1118" s="13"/>
      <c r="AC1118" s="79"/>
      <c r="AD1118" s="79"/>
    </row>
    <row r="1119" spans="1:30" s="56" customFormat="1" ht="31.5" x14ac:dyDescent="0.25">
      <c r="A1119" s="43"/>
      <c r="B1119" s="13" t="s">
        <v>1102</v>
      </c>
      <c r="C1119" s="40" t="s">
        <v>265</v>
      </c>
      <c r="D1119" s="52"/>
      <c r="E1119" s="18"/>
      <c r="F1119" s="18"/>
      <c r="G1119" s="18"/>
      <c r="H1119" s="52"/>
      <c r="I1119" s="18"/>
      <c r="J1119" s="18"/>
      <c r="K1119" s="18"/>
      <c r="L1119" s="51"/>
      <c r="M1119" s="18"/>
      <c r="N1119" s="18"/>
      <c r="O1119" s="18">
        <v>1000</v>
      </c>
      <c r="P1119" s="51"/>
      <c r="Q1119" s="18"/>
      <c r="R1119" s="18"/>
      <c r="S1119" s="18"/>
      <c r="T1119" s="51"/>
      <c r="U1119" s="18"/>
      <c r="V1119" s="18"/>
      <c r="W1119" s="18">
        <v>1000</v>
      </c>
      <c r="X1119" s="51"/>
      <c r="Y1119" s="18"/>
      <c r="Z1119" s="18"/>
      <c r="AA1119" s="18">
        <v>1000</v>
      </c>
      <c r="AB1119" s="13"/>
      <c r="AC1119" s="79"/>
      <c r="AD1119" s="79"/>
    </row>
    <row r="1120" spans="1:30" s="56" customFormat="1" ht="31.5" x14ac:dyDescent="0.25">
      <c r="A1120" s="43"/>
      <c r="B1120" s="13" t="s">
        <v>1103</v>
      </c>
      <c r="C1120" s="40" t="s">
        <v>265</v>
      </c>
      <c r="D1120" s="52"/>
      <c r="E1120" s="18"/>
      <c r="F1120" s="18"/>
      <c r="G1120" s="18"/>
      <c r="H1120" s="52"/>
      <c r="I1120" s="18"/>
      <c r="J1120" s="18"/>
      <c r="K1120" s="18"/>
      <c r="L1120" s="51"/>
      <c r="M1120" s="18"/>
      <c r="N1120" s="18"/>
      <c r="O1120" s="18">
        <v>2000</v>
      </c>
      <c r="P1120" s="51"/>
      <c r="Q1120" s="18"/>
      <c r="R1120" s="18"/>
      <c r="S1120" s="18"/>
      <c r="T1120" s="51"/>
      <c r="U1120" s="18"/>
      <c r="V1120" s="18"/>
      <c r="W1120" s="18">
        <v>2000</v>
      </c>
      <c r="X1120" s="51"/>
      <c r="Y1120" s="18"/>
      <c r="Z1120" s="18"/>
      <c r="AA1120" s="18">
        <v>2000</v>
      </c>
      <c r="AB1120" s="13"/>
      <c r="AC1120" s="79"/>
      <c r="AD1120" s="79"/>
    </row>
    <row r="1121" spans="1:30" s="56" customFormat="1" ht="31.5" x14ac:dyDescent="0.25">
      <c r="A1121" s="43"/>
      <c r="B1121" s="13" t="s">
        <v>1104</v>
      </c>
      <c r="C1121" s="40" t="s">
        <v>265</v>
      </c>
      <c r="D1121" s="52"/>
      <c r="E1121" s="18"/>
      <c r="F1121" s="18"/>
      <c r="G1121" s="18"/>
      <c r="H1121" s="52"/>
      <c r="I1121" s="18"/>
      <c r="J1121" s="18"/>
      <c r="K1121" s="18"/>
      <c r="L1121" s="51"/>
      <c r="M1121" s="18"/>
      <c r="N1121" s="18"/>
      <c r="O1121" s="18">
        <v>2000</v>
      </c>
      <c r="P1121" s="51"/>
      <c r="Q1121" s="18"/>
      <c r="R1121" s="18"/>
      <c r="S1121" s="18"/>
      <c r="T1121" s="51"/>
      <c r="U1121" s="18"/>
      <c r="V1121" s="18"/>
      <c r="W1121" s="18">
        <v>2000</v>
      </c>
      <c r="X1121" s="51"/>
      <c r="Y1121" s="18"/>
      <c r="Z1121" s="18"/>
      <c r="AA1121" s="18">
        <v>2000</v>
      </c>
      <c r="AB1121" s="13"/>
      <c r="AC1121" s="79"/>
      <c r="AD1121" s="79"/>
    </row>
    <row r="1122" spans="1:30" s="56" customFormat="1" ht="31.5" x14ac:dyDescent="0.25">
      <c r="A1122" s="43"/>
      <c r="B1122" s="13" t="s">
        <v>1105</v>
      </c>
      <c r="C1122" s="40" t="s">
        <v>265</v>
      </c>
      <c r="D1122" s="52"/>
      <c r="E1122" s="18"/>
      <c r="F1122" s="18"/>
      <c r="G1122" s="18"/>
      <c r="H1122" s="52"/>
      <c r="I1122" s="18"/>
      <c r="J1122" s="18"/>
      <c r="K1122" s="18"/>
      <c r="L1122" s="51"/>
      <c r="M1122" s="18"/>
      <c r="N1122" s="18"/>
      <c r="O1122" s="18">
        <v>2000</v>
      </c>
      <c r="P1122" s="51"/>
      <c r="Q1122" s="18"/>
      <c r="R1122" s="18"/>
      <c r="S1122" s="18"/>
      <c r="T1122" s="51"/>
      <c r="U1122" s="18"/>
      <c r="V1122" s="18"/>
      <c r="W1122" s="18">
        <v>2000</v>
      </c>
      <c r="X1122" s="51"/>
      <c r="Y1122" s="18"/>
      <c r="Z1122" s="18"/>
      <c r="AA1122" s="18">
        <v>2000</v>
      </c>
      <c r="AB1122" s="13"/>
      <c r="AC1122" s="79"/>
      <c r="AD1122" s="79"/>
    </row>
    <row r="1123" spans="1:30" s="56" customFormat="1" x14ac:dyDescent="0.25">
      <c r="A1123" s="43"/>
      <c r="B1123" s="13" t="s">
        <v>1103</v>
      </c>
      <c r="C1123" s="40" t="s">
        <v>116</v>
      </c>
      <c r="D1123" s="52"/>
      <c r="E1123" s="18"/>
      <c r="F1123" s="18"/>
      <c r="G1123" s="18"/>
      <c r="H1123" s="52"/>
      <c r="I1123" s="18"/>
      <c r="J1123" s="18"/>
      <c r="K1123" s="18"/>
      <c r="L1123" s="51"/>
      <c r="M1123" s="18"/>
      <c r="N1123" s="18"/>
      <c r="O1123" s="18">
        <v>19091.099999999999</v>
      </c>
      <c r="P1123" s="51"/>
      <c r="Q1123" s="18"/>
      <c r="R1123" s="18"/>
      <c r="S1123" s="18"/>
      <c r="T1123" s="51"/>
      <c r="U1123" s="18"/>
      <c r="V1123" s="18"/>
      <c r="W1123" s="18">
        <v>0</v>
      </c>
      <c r="X1123" s="51"/>
      <c r="Y1123" s="18"/>
      <c r="Z1123" s="18"/>
      <c r="AA1123" s="18">
        <v>0</v>
      </c>
      <c r="AB1123" s="13"/>
      <c r="AC1123" s="79"/>
      <c r="AD1123" s="79"/>
    </row>
    <row r="1124" spans="1:30" s="56" customFormat="1" x14ac:dyDescent="0.25">
      <c r="A1124" s="43"/>
      <c r="B1124" s="13" t="s">
        <v>1106</v>
      </c>
      <c r="C1124" s="40" t="s">
        <v>116</v>
      </c>
      <c r="D1124" s="52"/>
      <c r="E1124" s="18"/>
      <c r="F1124" s="18"/>
      <c r="G1124" s="18"/>
      <c r="H1124" s="52"/>
      <c r="I1124" s="18"/>
      <c r="J1124" s="18"/>
      <c r="K1124" s="18"/>
      <c r="L1124" s="51"/>
      <c r="M1124" s="18"/>
      <c r="N1124" s="18"/>
      <c r="O1124" s="18">
        <v>15094</v>
      </c>
      <c r="P1124" s="51"/>
      <c r="Q1124" s="18"/>
      <c r="R1124" s="18"/>
      <c r="S1124" s="18"/>
      <c r="T1124" s="51"/>
      <c r="U1124" s="18"/>
      <c r="V1124" s="18"/>
      <c r="W1124" s="18"/>
      <c r="X1124" s="51"/>
      <c r="Y1124" s="18"/>
      <c r="Z1124" s="18"/>
      <c r="AA1124" s="18"/>
      <c r="AB1124" s="13"/>
      <c r="AC1124" s="79"/>
      <c r="AD1124" s="79"/>
    </row>
    <row r="1125" spans="1:30" s="56" customFormat="1" x14ac:dyDescent="0.25">
      <c r="A1125" s="43"/>
      <c r="B1125" s="13" t="s">
        <v>1107</v>
      </c>
      <c r="C1125" s="40" t="s">
        <v>116</v>
      </c>
      <c r="D1125" s="52"/>
      <c r="E1125" s="18"/>
      <c r="F1125" s="18"/>
      <c r="G1125" s="18"/>
      <c r="H1125" s="52"/>
      <c r="I1125" s="18"/>
      <c r="J1125" s="18"/>
      <c r="K1125" s="18"/>
      <c r="L1125" s="51"/>
      <c r="M1125" s="18"/>
      <c r="N1125" s="18"/>
      <c r="O1125" s="18">
        <v>9180.7000000000007</v>
      </c>
      <c r="P1125" s="51"/>
      <c r="Q1125" s="18"/>
      <c r="R1125" s="18"/>
      <c r="S1125" s="18"/>
      <c r="T1125" s="51"/>
      <c r="U1125" s="18"/>
      <c r="V1125" s="18"/>
      <c r="W1125" s="18">
        <v>0</v>
      </c>
      <c r="X1125" s="51"/>
      <c r="Y1125" s="18"/>
      <c r="Z1125" s="18"/>
      <c r="AA1125" s="18">
        <v>0</v>
      </c>
      <c r="AB1125" s="13"/>
      <c r="AC1125" s="79"/>
      <c r="AD1125" s="79"/>
    </row>
    <row r="1126" spans="1:30" s="56" customFormat="1" ht="31.5" x14ac:dyDescent="0.25">
      <c r="A1126" s="43" t="s">
        <v>274</v>
      </c>
      <c r="B1126" s="13" t="s">
        <v>275</v>
      </c>
      <c r="C1126" s="40" t="s">
        <v>265</v>
      </c>
      <c r="D1126" s="52">
        <f t="shared" si="1156"/>
        <v>1066.0999999999999</v>
      </c>
      <c r="E1126" s="18"/>
      <c r="F1126" s="18"/>
      <c r="G1126" s="18">
        <v>1066.0999999999999</v>
      </c>
      <c r="H1126" s="52">
        <f t="shared" si="1157"/>
        <v>2700</v>
      </c>
      <c r="I1126" s="18"/>
      <c r="J1126" s="18"/>
      <c r="K1126" s="18">
        <v>2700</v>
      </c>
      <c r="L1126" s="51">
        <f t="shared" si="1158"/>
        <v>3180.9</v>
      </c>
      <c r="M1126" s="18"/>
      <c r="N1126" s="18"/>
      <c r="O1126" s="18">
        <f>O1127+O1128+O1129+O1130+O1131</f>
        <v>3180.9</v>
      </c>
      <c r="P1126" s="51">
        <f t="shared" si="1159"/>
        <v>2700</v>
      </c>
      <c r="Q1126" s="18"/>
      <c r="R1126" s="18"/>
      <c r="S1126" s="18">
        <v>2700</v>
      </c>
      <c r="T1126" s="51">
        <f t="shared" si="1160"/>
        <v>2850</v>
      </c>
      <c r="U1126" s="18"/>
      <c r="V1126" s="18"/>
      <c r="W1126" s="18">
        <f>W1127+W1128+W1129+W1130+W1131</f>
        <v>2850</v>
      </c>
      <c r="X1126" s="51">
        <f t="shared" si="1161"/>
        <v>2850</v>
      </c>
      <c r="Y1126" s="18"/>
      <c r="Z1126" s="18"/>
      <c r="AA1126" s="18">
        <f>AA1127+AA1128+AA1129+AA1130+AA1131</f>
        <v>2850</v>
      </c>
      <c r="AB1126" s="13"/>
      <c r="AC1126" s="79"/>
      <c r="AD1126" s="79"/>
    </row>
    <row r="1127" spans="1:30" s="56" customFormat="1" x14ac:dyDescent="0.25">
      <c r="A1127" s="43"/>
      <c r="B1127" s="13" t="s">
        <v>1108</v>
      </c>
      <c r="C1127" s="40"/>
      <c r="D1127" s="52"/>
      <c r="E1127" s="18"/>
      <c r="F1127" s="18"/>
      <c r="G1127" s="18"/>
      <c r="H1127" s="52"/>
      <c r="I1127" s="18"/>
      <c r="J1127" s="18"/>
      <c r="K1127" s="18"/>
      <c r="L1127" s="51"/>
      <c r="M1127" s="18"/>
      <c r="N1127" s="18"/>
      <c r="O1127" s="18">
        <v>500</v>
      </c>
      <c r="P1127" s="51"/>
      <c r="Q1127" s="18"/>
      <c r="R1127" s="18"/>
      <c r="S1127" s="18"/>
      <c r="T1127" s="51"/>
      <c r="U1127" s="18"/>
      <c r="V1127" s="18"/>
      <c r="W1127" s="18">
        <v>500</v>
      </c>
      <c r="X1127" s="51"/>
      <c r="Y1127" s="18"/>
      <c r="Z1127" s="18"/>
      <c r="AA1127" s="18">
        <v>500</v>
      </c>
      <c r="AB1127" s="13"/>
      <c r="AC1127" s="79"/>
      <c r="AD1127" s="79"/>
    </row>
    <row r="1128" spans="1:30" s="56" customFormat="1" x14ac:dyDescent="0.25">
      <c r="A1128" s="43"/>
      <c r="B1128" s="13" t="s">
        <v>1109</v>
      </c>
      <c r="C1128" s="40"/>
      <c r="D1128" s="52"/>
      <c r="E1128" s="18"/>
      <c r="F1128" s="18"/>
      <c r="G1128" s="18"/>
      <c r="H1128" s="52"/>
      <c r="I1128" s="18"/>
      <c r="J1128" s="18"/>
      <c r="K1128" s="18"/>
      <c r="L1128" s="51"/>
      <c r="M1128" s="18"/>
      <c r="N1128" s="18"/>
      <c r="O1128" s="18">
        <v>300</v>
      </c>
      <c r="P1128" s="51"/>
      <c r="Q1128" s="18"/>
      <c r="R1128" s="18"/>
      <c r="S1128" s="18"/>
      <c r="T1128" s="51"/>
      <c r="U1128" s="18"/>
      <c r="V1128" s="18"/>
      <c r="W1128" s="18">
        <v>200</v>
      </c>
      <c r="X1128" s="51"/>
      <c r="Y1128" s="18"/>
      <c r="Z1128" s="18"/>
      <c r="AA1128" s="18">
        <v>200</v>
      </c>
      <c r="AB1128" s="13"/>
      <c r="AC1128" s="79"/>
      <c r="AD1128" s="79"/>
    </row>
    <row r="1129" spans="1:30" s="56" customFormat="1" x14ac:dyDescent="0.25">
      <c r="A1129" s="43"/>
      <c r="B1129" s="13" t="s">
        <v>1110</v>
      </c>
      <c r="C1129" s="40"/>
      <c r="D1129" s="52"/>
      <c r="E1129" s="18"/>
      <c r="F1129" s="18"/>
      <c r="G1129" s="18"/>
      <c r="H1129" s="52"/>
      <c r="I1129" s="18"/>
      <c r="J1129" s="18"/>
      <c r="K1129" s="18"/>
      <c r="L1129" s="51"/>
      <c r="M1129" s="18"/>
      <c r="N1129" s="18"/>
      <c r="O1129" s="18">
        <v>200</v>
      </c>
      <c r="P1129" s="51"/>
      <c r="Q1129" s="18"/>
      <c r="R1129" s="18"/>
      <c r="S1129" s="18"/>
      <c r="T1129" s="51"/>
      <c r="U1129" s="18"/>
      <c r="V1129" s="18"/>
      <c r="W1129" s="18">
        <v>150</v>
      </c>
      <c r="X1129" s="51"/>
      <c r="Y1129" s="18"/>
      <c r="Z1129" s="18"/>
      <c r="AA1129" s="18">
        <v>150</v>
      </c>
      <c r="AB1129" s="13"/>
      <c r="AC1129" s="79"/>
      <c r="AD1129" s="79"/>
    </row>
    <row r="1130" spans="1:30" s="56" customFormat="1" x14ac:dyDescent="0.25">
      <c r="A1130" s="43"/>
      <c r="B1130" s="13" t="s">
        <v>1111</v>
      </c>
      <c r="C1130" s="40"/>
      <c r="D1130" s="52"/>
      <c r="E1130" s="18"/>
      <c r="F1130" s="18"/>
      <c r="G1130" s="18"/>
      <c r="H1130" s="52"/>
      <c r="I1130" s="18"/>
      <c r="J1130" s="18"/>
      <c r="K1130" s="18"/>
      <c r="L1130" s="51"/>
      <c r="M1130" s="18"/>
      <c r="N1130" s="18"/>
      <c r="O1130" s="18">
        <v>1680.9</v>
      </c>
      <c r="P1130" s="51"/>
      <c r="Q1130" s="18"/>
      <c r="R1130" s="18"/>
      <c r="S1130" s="18"/>
      <c r="T1130" s="51"/>
      <c r="U1130" s="18"/>
      <c r="V1130" s="18"/>
      <c r="W1130" s="18">
        <v>2000</v>
      </c>
      <c r="X1130" s="51"/>
      <c r="Y1130" s="18"/>
      <c r="Z1130" s="18"/>
      <c r="AA1130" s="18">
        <v>2000</v>
      </c>
      <c r="AB1130" s="13"/>
      <c r="AC1130" s="79"/>
      <c r="AD1130" s="79"/>
    </row>
    <row r="1131" spans="1:30" s="56" customFormat="1" x14ac:dyDescent="0.25">
      <c r="A1131" s="43"/>
      <c r="B1131" s="13" t="s">
        <v>1112</v>
      </c>
      <c r="C1131" s="40"/>
      <c r="D1131" s="52"/>
      <c r="E1131" s="18"/>
      <c r="F1131" s="18"/>
      <c r="G1131" s="18"/>
      <c r="H1131" s="52"/>
      <c r="I1131" s="18"/>
      <c r="J1131" s="18"/>
      <c r="K1131" s="18"/>
      <c r="L1131" s="51"/>
      <c r="M1131" s="18"/>
      <c r="N1131" s="18"/>
      <c r="O1131" s="18">
        <v>500</v>
      </c>
      <c r="P1131" s="51"/>
      <c r="Q1131" s="18"/>
      <c r="R1131" s="18"/>
      <c r="S1131" s="18"/>
      <c r="T1131" s="51"/>
      <c r="U1131" s="18"/>
      <c r="V1131" s="18"/>
      <c r="W1131" s="18"/>
      <c r="X1131" s="51"/>
      <c r="Y1131" s="18"/>
      <c r="Z1131" s="18"/>
      <c r="AA1131" s="18"/>
      <c r="AB1131" s="13"/>
      <c r="AC1131" s="79"/>
      <c r="AD1131" s="79"/>
    </row>
    <row r="1132" spans="1:30" s="56" customFormat="1" ht="31.5" x14ac:dyDescent="0.25">
      <c r="A1132" s="43" t="s">
        <v>276</v>
      </c>
      <c r="B1132" s="13" t="s">
        <v>277</v>
      </c>
      <c r="C1132" s="40" t="s">
        <v>265</v>
      </c>
      <c r="D1132" s="52">
        <f t="shared" si="1156"/>
        <v>400</v>
      </c>
      <c r="E1132" s="18"/>
      <c r="F1132" s="18"/>
      <c r="G1132" s="18">
        <v>400</v>
      </c>
      <c r="H1132" s="52">
        <f t="shared" si="1157"/>
        <v>400</v>
      </c>
      <c r="I1132" s="18"/>
      <c r="J1132" s="18"/>
      <c r="K1132" s="18">
        <v>400</v>
      </c>
      <c r="L1132" s="51">
        <f t="shared" si="1158"/>
        <v>1610.5</v>
      </c>
      <c r="M1132" s="18"/>
      <c r="N1132" s="18"/>
      <c r="O1132" s="18">
        <f>O1133+O1134</f>
        <v>1610.5</v>
      </c>
      <c r="P1132" s="51">
        <f t="shared" si="1159"/>
        <v>400</v>
      </c>
      <c r="Q1132" s="18"/>
      <c r="R1132" s="18"/>
      <c r="S1132" s="18">
        <v>400</v>
      </c>
      <c r="T1132" s="51">
        <f t="shared" si="1160"/>
        <v>1610.5</v>
      </c>
      <c r="U1132" s="18"/>
      <c r="V1132" s="18"/>
      <c r="W1132" s="18">
        <f>W1133+W1134</f>
        <v>1610.5</v>
      </c>
      <c r="X1132" s="51">
        <f t="shared" si="1161"/>
        <v>1610.5</v>
      </c>
      <c r="Y1132" s="18"/>
      <c r="Z1132" s="18"/>
      <c r="AA1132" s="18">
        <f>AA1133+AA1134</f>
        <v>1610.5</v>
      </c>
      <c r="AB1132" s="13"/>
      <c r="AC1132" s="79"/>
      <c r="AD1132" s="79"/>
    </row>
    <row r="1133" spans="1:30" s="56" customFormat="1" x14ac:dyDescent="0.25">
      <c r="A1133" s="43"/>
      <c r="B1133" s="13" t="s">
        <v>1113</v>
      </c>
      <c r="C1133" s="40"/>
      <c r="D1133" s="52"/>
      <c r="E1133" s="18"/>
      <c r="F1133" s="18"/>
      <c r="G1133" s="18"/>
      <c r="H1133" s="52"/>
      <c r="I1133" s="18"/>
      <c r="J1133" s="18"/>
      <c r="K1133" s="18"/>
      <c r="L1133" s="51"/>
      <c r="M1133" s="18"/>
      <c r="N1133" s="18"/>
      <c r="O1133" s="18">
        <v>400</v>
      </c>
      <c r="P1133" s="51"/>
      <c r="Q1133" s="18"/>
      <c r="R1133" s="18"/>
      <c r="S1133" s="18"/>
      <c r="T1133" s="51"/>
      <c r="U1133" s="18"/>
      <c r="V1133" s="18"/>
      <c r="W1133" s="18">
        <v>400</v>
      </c>
      <c r="X1133" s="51"/>
      <c r="Y1133" s="18"/>
      <c r="Z1133" s="18"/>
      <c r="AA1133" s="18">
        <v>400</v>
      </c>
      <c r="AB1133" s="13"/>
      <c r="AC1133" s="79"/>
      <c r="AD1133" s="79"/>
    </row>
    <row r="1134" spans="1:30" s="56" customFormat="1" x14ac:dyDescent="0.25">
      <c r="A1134" s="43"/>
      <c r="B1134" s="13" t="s">
        <v>1114</v>
      </c>
      <c r="C1134" s="40"/>
      <c r="D1134" s="52"/>
      <c r="E1134" s="18"/>
      <c r="F1134" s="18"/>
      <c r="G1134" s="18"/>
      <c r="H1134" s="52"/>
      <c r="I1134" s="18"/>
      <c r="J1134" s="18"/>
      <c r="K1134" s="18"/>
      <c r="L1134" s="51"/>
      <c r="M1134" s="18"/>
      <c r="N1134" s="18"/>
      <c r="O1134" s="18">
        <v>1210.5</v>
      </c>
      <c r="P1134" s="51"/>
      <c r="Q1134" s="18"/>
      <c r="R1134" s="18"/>
      <c r="S1134" s="18"/>
      <c r="T1134" s="51"/>
      <c r="U1134" s="18"/>
      <c r="V1134" s="18"/>
      <c r="W1134" s="18">
        <v>1210.5</v>
      </c>
      <c r="X1134" s="51"/>
      <c r="Y1134" s="18"/>
      <c r="Z1134" s="18"/>
      <c r="AA1134" s="18">
        <v>1210.5</v>
      </c>
      <c r="AB1134" s="13"/>
      <c r="AC1134" s="79"/>
      <c r="AD1134" s="79"/>
    </row>
    <row r="1135" spans="1:30" s="56" customFormat="1" ht="47.25" x14ac:dyDescent="0.25">
      <c r="A1135" s="43" t="s">
        <v>278</v>
      </c>
      <c r="B1135" s="13" t="s">
        <v>279</v>
      </c>
      <c r="C1135" s="40" t="s">
        <v>265</v>
      </c>
      <c r="D1135" s="52">
        <f t="shared" ref="D1135:D1156" si="1162">SUM(E1135:G1135)</f>
        <v>581</v>
      </c>
      <c r="E1135" s="18"/>
      <c r="F1135" s="18"/>
      <c r="G1135" s="18">
        <v>581</v>
      </c>
      <c r="H1135" s="52">
        <f t="shared" ref="H1135:H1157" si="1163">SUM(I1135:K1135)</f>
        <v>581</v>
      </c>
      <c r="I1135" s="18"/>
      <c r="J1135" s="18"/>
      <c r="K1135" s="18">
        <v>581</v>
      </c>
      <c r="L1135" s="51">
        <f t="shared" ref="L1135:L1157" si="1164">SUM(M1135:O1135)</f>
        <v>581</v>
      </c>
      <c r="M1135" s="18"/>
      <c r="N1135" s="18"/>
      <c r="O1135" s="18">
        <v>581</v>
      </c>
      <c r="P1135" s="51">
        <f t="shared" ref="P1135:P1157" si="1165">SUM(Q1135:S1135)</f>
        <v>581</v>
      </c>
      <c r="Q1135" s="18"/>
      <c r="R1135" s="18"/>
      <c r="S1135" s="18">
        <v>581</v>
      </c>
      <c r="T1135" s="51">
        <f t="shared" ref="T1135:T1157" si="1166">SUM(U1135:W1135)</f>
        <v>581</v>
      </c>
      <c r="U1135" s="18"/>
      <c r="V1135" s="18"/>
      <c r="W1135" s="18">
        <v>581</v>
      </c>
      <c r="X1135" s="51">
        <f t="shared" ref="X1135:X1157" si="1167">SUM(Y1135:AA1135)</f>
        <v>581</v>
      </c>
      <c r="Y1135" s="18"/>
      <c r="Z1135" s="18"/>
      <c r="AA1135" s="18">
        <v>581</v>
      </c>
      <c r="AB1135" s="13"/>
      <c r="AC1135" s="79"/>
      <c r="AD1135" s="79"/>
    </row>
    <row r="1136" spans="1:30" s="56" customFormat="1" ht="31.5" x14ac:dyDescent="0.25">
      <c r="A1136" s="43" t="s">
        <v>280</v>
      </c>
      <c r="B1136" s="13" t="s">
        <v>281</v>
      </c>
      <c r="C1136" s="40"/>
      <c r="D1136" s="52">
        <f t="shared" si="1162"/>
        <v>927.7</v>
      </c>
      <c r="E1136" s="18">
        <f>SUM(E1137:E1143)</f>
        <v>0</v>
      </c>
      <c r="F1136" s="18">
        <f t="shared" ref="F1136:G1136" si="1168">SUM(F1137:F1143)</f>
        <v>0</v>
      </c>
      <c r="G1136" s="18">
        <f t="shared" si="1168"/>
        <v>927.7</v>
      </c>
      <c r="H1136" s="52">
        <f t="shared" si="1163"/>
        <v>5500</v>
      </c>
      <c r="I1136" s="18">
        <f t="shared" ref="I1136:K1136" si="1169">SUM(I1137:I1143)</f>
        <v>0</v>
      </c>
      <c r="J1136" s="18">
        <f t="shared" si="1169"/>
        <v>0</v>
      </c>
      <c r="K1136" s="18">
        <f t="shared" si="1169"/>
        <v>5500</v>
      </c>
      <c r="L1136" s="51">
        <f t="shared" si="1164"/>
        <v>5500</v>
      </c>
      <c r="M1136" s="18">
        <f t="shared" ref="M1136:O1136" si="1170">SUM(M1137:M1143)</f>
        <v>0</v>
      </c>
      <c r="N1136" s="18">
        <f t="shared" si="1170"/>
        <v>0</v>
      </c>
      <c r="O1136" s="18">
        <f t="shared" si="1170"/>
        <v>5500</v>
      </c>
      <c r="P1136" s="51">
        <f t="shared" si="1165"/>
        <v>0</v>
      </c>
      <c r="Q1136" s="18">
        <f t="shared" ref="Q1136:S1136" si="1171">SUM(Q1137:Q1143)</f>
        <v>0</v>
      </c>
      <c r="R1136" s="18">
        <f t="shared" si="1171"/>
        <v>0</v>
      </c>
      <c r="S1136" s="18">
        <f t="shared" si="1171"/>
        <v>0</v>
      </c>
      <c r="T1136" s="51">
        <f t="shared" si="1166"/>
        <v>0</v>
      </c>
      <c r="U1136" s="18">
        <f t="shared" ref="U1136:W1136" si="1172">SUM(U1137:U1143)</f>
        <v>0</v>
      </c>
      <c r="V1136" s="18">
        <f t="shared" si="1172"/>
        <v>0</v>
      </c>
      <c r="W1136" s="18">
        <f t="shared" si="1172"/>
        <v>0</v>
      </c>
      <c r="X1136" s="51">
        <f t="shared" si="1167"/>
        <v>2200</v>
      </c>
      <c r="Y1136" s="18">
        <f t="shared" ref="Y1136:AA1136" si="1173">SUM(Y1137:Y1143)</f>
        <v>0</v>
      </c>
      <c r="Z1136" s="18">
        <f t="shared" si="1173"/>
        <v>0</v>
      </c>
      <c r="AA1136" s="18">
        <f t="shared" si="1173"/>
        <v>2200</v>
      </c>
      <c r="AB1136" s="13"/>
      <c r="AC1136" s="79"/>
      <c r="AD1136" s="79"/>
    </row>
    <row r="1137" spans="1:30" s="56" customFormat="1" ht="31.5" x14ac:dyDescent="0.25">
      <c r="A1137" s="43" t="s">
        <v>590</v>
      </c>
      <c r="B1137" s="13" t="s">
        <v>282</v>
      </c>
      <c r="C1137" s="40" t="s">
        <v>265</v>
      </c>
      <c r="D1137" s="52">
        <f t="shared" si="1162"/>
        <v>0</v>
      </c>
      <c r="E1137" s="18"/>
      <c r="F1137" s="18"/>
      <c r="G1137" s="18"/>
      <c r="H1137" s="52">
        <f t="shared" si="1163"/>
        <v>1100</v>
      </c>
      <c r="I1137" s="18"/>
      <c r="J1137" s="18"/>
      <c r="K1137" s="18">
        <v>1100</v>
      </c>
      <c r="L1137" s="51">
        <f t="shared" si="1164"/>
        <v>1100</v>
      </c>
      <c r="M1137" s="18"/>
      <c r="N1137" s="18"/>
      <c r="O1137" s="18">
        <v>1100</v>
      </c>
      <c r="P1137" s="51">
        <f t="shared" si="1165"/>
        <v>0</v>
      </c>
      <c r="Q1137" s="18"/>
      <c r="R1137" s="18"/>
      <c r="S1137" s="18"/>
      <c r="T1137" s="51">
        <f t="shared" si="1166"/>
        <v>0</v>
      </c>
      <c r="U1137" s="18"/>
      <c r="V1137" s="18"/>
      <c r="W1137" s="18"/>
      <c r="X1137" s="51">
        <f t="shared" si="1167"/>
        <v>0</v>
      </c>
      <c r="Y1137" s="18"/>
      <c r="Z1137" s="18"/>
      <c r="AA1137" s="18"/>
      <c r="AB1137" s="13"/>
      <c r="AC1137" s="79"/>
      <c r="AD1137" s="79"/>
    </row>
    <row r="1138" spans="1:30" s="56" customFormat="1" ht="31.5" x14ac:dyDescent="0.25">
      <c r="A1138" s="43" t="s">
        <v>591</v>
      </c>
      <c r="B1138" s="13" t="s">
        <v>283</v>
      </c>
      <c r="C1138" s="40" t="s">
        <v>265</v>
      </c>
      <c r="D1138" s="52">
        <f t="shared" si="1162"/>
        <v>0</v>
      </c>
      <c r="E1138" s="18"/>
      <c r="F1138" s="18"/>
      <c r="G1138" s="18"/>
      <c r="H1138" s="52">
        <f t="shared" si="1163"/>
        <v>1100</v>
      </c>
      <c r="I1138" s="18"/>
      <c r="J1138" s="18"/>
      <c r="K1138" s="18">
        <v>1100</v>
      </c>
      <c r="L1138" s="51">
        <f t="shared" si="1164"/>
        <v>1100</v>
      </c>
      <c r="M1138" s="18"/>
      <c r="N1138" s="18"/>
      <c r="O1138" s="18">
        <v>1100</v>
      </c>
      <c r="P1138" s="51">
        <f t="shared" si="1165"/>
        <v>0</v>
      </c>
      <c r="Q1138" s="18"/>
      <c r="R1138" s="18"/>
      <c r="S1138" s="18"/>
      <c r="T1138" s="51">
        <f t="shared" si="1166"/>
        <v>0</v>
      </c>
      <c r="U1138" s="18"/>
      <c r="V1138" s="18"/>
      <c r="W1138" s="18"/>
      <c r="X1138" s="51">
        <f t="shared" si="1167"/>
        <v>0</v>
      </c>
      <c r="Y1138" s="18"/>
      <c r="Z1138" s="18"/>
      <c r="AA1138" s="18"/>
      <c r="AB1138" s="13"/>
      <c r="AC1138" s="79"/>
      <c r="AD1138" s="79"/>
    </row>
    <row r="1139" spans="1:30" s="56" customFormat="1" ht="31.5" x14ac:dyDescent="0.25">
      <c r="A1139" s="43" t="s">
        <v>592</v>
      </c>
      <c r="B1139" s="13" t="s">
        <v>284</v>
      </c>
      <c r="C1139" s="40" t="s">
        <v>265</v>
      </c>
      <c r="D1139" s="52">
        <f t="shared" si="1162"/>
        <v>0</v>
      </c>
      <c r="E1139" s="18"/>
      <c r="F1139" s="18"/>
      <c r="G1139" s="18"/>
      <c r="H1139" s="52">
        <f t="shared" si="1163"/>
        <v>1100</v>
      </c>
      <c r="I1139" s="18"/>
      <c r="J1139" s="18"/>
      <c r="K1139" s="18">
        <v>1100</v>
      </c>
      <c r="L1139" s="51">
        <f t="shared" si="1164"/>
        <v>1100</v>
      </c>
      <c r="M1139" s="18"/>
      <c r="N1139" s="18"/>
      <c r="O1139" s="18">
        <v>1100</v>
      </c>
      <c r="P1139" s="51">
        <f t="shared" si="1165"/>
        <v>0</v>
      </c>
      <c r="Q1139" s="18"/>
      <c r="R1139" s="18"/>
      <c r="S1139" s="18"/>
      <c r="T1139" s="51">
        <f t="shared" si="1166"/>
        <v>0</v>
      </c>
      <c r="U1139" s="18"/>
      <c r="V1139" s="18"/>
      <c r="W1139" s="18"/>
      <c r="X1139" s="51">
        <f t="shared" si="1167"/>
        <v>0</v>
      </c>
      <c r="Y1139" s="18"/>
      <c r="Z1139" s="18"/>
      <c r="AA1139" s="18"/>
      <c r="AB1139" s="13"/>
      <c r="AC1139" s="79"/>
      <c r="AD1139" s="79"/>
    </row>
    <row r="1140" spans="1:30" s="56" customFormat="1" ht="31.5" x14ac:dyDescent="0.25">
      <c r="A1140" s="43" t="s">
        <v>593</v>
      </c>
      <c r="B1140" s="13" t="s">
        <v>285</v>
      </c>
      <c r="C1140" s="40" t="s">
        <v>265</v>
      </c>
      <c r="D1140" s="52">
        <f t="shared" si="1162"/>
        <v>0</v>
      </c>
      <c r="E1140" s="18"/>
      <c r="F1140" s="18"/>
      <c r="G1140" s="18"/>
      <c r="H1140" s="52">
        <f t="shared" si="1163"/>
        <v>1100</v>
      </c>
      <c r="I1140" s="18"/>
      <c r="J1140" s="18"/>
      <c r="K1140" s="18">
        <v>1100</v>
      </c>
      <c r="L1140" s="51">
        <f t="shared" si="1164"/>
        <v>1100</v>
      </c>
      <c r="M1140" s="18"/>
      <c r="N1140" s="18"/>
      <c r="O1140" s="18">
        <v>1100</v>
      </c>
      <c r="P1140" s="51">
        <f t="shared" si="1165"/>
        <v>0</v>
      </c>
      <c r="Q1140" s="18"/>
      <c r="R1140" s="18"/>
      <c r="S1140" s="18"/>
      <c r="T1140" s="51">
        <f t="shared" si="1166"/>
        <v>0</v>
      </c>
      <c r="U1140" s="18"/>
      <c r="V1140" s="18"/>
      <c r="W1140" s="18"/>
      <c r="X1140" s="51">
        <f t="shared" si="1167"/>
        <v>0</v>
      </c>
      <c r="Y1140" s="18"/>
      <c r="Z1140" s="18"/>
      <c r="AA1140" s="18"/>
      <c r="AB1140" s="13"/>
      <c r="AC1140" s="79"/>
      <c r="AD1140" s="79"/>
    </row>
    <row r="1141" spans="1:30" s="56" customFormat="1" ht="31.5" x14ac:dyDescent="0.25">
      <c r="A1141" s="43" t="s">
        <v>594</v>
      </c>
      <c r="B1141" s="13" t="s">
        <v>286</v>
      </c>
      <c r="C1141" s="40" t="s">
        <v>265</v>
      </c>
      <c r="D1141" s="52">
        <f t="shared" si="1162"/>
        <v>0</v>
      </c>
      <c r="E1141" s="18"/>
      <c r="F1141" s="18"/>
      <c r="G1141" s="18"/>
      <c r="H1141" s="52">
        <f t="shared" si="1163"/>
        <v>0</v>
      </c>
      <c r="I1141" s="18"/>
      <c r="J1141" s="18"/>
      <c r="K1141" s="18"/>
      <c r="L1141" s="51">
        <f t="shared" si="1164"/>
        <v>0</v>
      </c>
      <c r="M1141" s="18"/>
      <c r="N1141" s="18"/>
      <c r="O1141" s="18">
        <v>0</v>
      </c>
      <c r="P1141" s="51">
        <f t="shared" si="1165"/>
        <v>0</v>
      </c>
      <c r="Q1141" s="18"/>
      <c r="R1141" s="18"/>
      <c r="S1141" s="18"/>
      <c r="T1141" s="51">
        <f t="shared" si="1166"/>
        <v>0</v>
      </c>
      <c r="U1141" s="18"/>
      <c r="V1141" s="18"/>
      <c r="W1141" s="18"/>
      <c r="X1141" s="51">
        <f t="shared" si="1167"/>
        <v>1100</v>
      </c>
      <c r="Y1141" s="18"/>
      <c r="Z1141" s="18"/>
      <c r="AA1141" s="18">
        <v>1100</v>
      </c>
      <c r="AB1141" s="13"/>
      <c r="AC1141" s="79"/>
      <c r="AD1141" s="79"/>
    </row>
    <row r="1142" spans="1:30" s="56" customFormat="1" ht="31.5" x14ac:dyDescent="0.25">
      <c r="A1142" s="43" t="s">
        <v>595</v>
      </c>
      <c r="B1142" s="13" t="s">
        <v>287</v>
      </c>
      <c r="C1142" s="40" t="s">
        <v>265</v>
      </c>
      <c r="D1142" s="52">
        <f t="shared" si="1162"/>
        <v>0</v>
      </c>
      <c r="E1142" s="18"/>
      <c r="F1142" s="18"/>
      <c r="G1142" s="18"/>
      <c r="H1142" s="52">
        <f t="shared" si="1163"/>
        <v>1100</v>
      </c>
      <c r="I1142" s="18"/>
      <c r="J1142" s="18"/>
      <c r="K1142" s="18">
        <v>1100</v>
      </c>
      <c r="L1142" s="51">
        <f t="shared" si="1164"/>
        <v>1100</v>
      </c>
      <c r="M1142" s="18"/>
      <c r="N1142" s="18"/>
      <c r="O1142" s="18">
        <v>1100</v>
      </c>
      <c r="P1142" s="51">
        <f t="shared" si="1165"/>
        <v>0</v>
      </c>
      <c r="Q1142" s="18"/>
      <c r="R1142" s="18"/>
      <c r="S1142" s="18"/>
      <c r="T1142" s="51">
        <f t="shared" si="1166"/>
        <v>0</v>
      </c>
      <c r="U1142" s="18"/>
      <c r="V1142" s="18"/>
      <c r="W1142" s="18"/>
      <c r="X1142" s="51">
        <f t="shared" si="1167"/>
        <v>0</v>
      </c>
      <c r="Y1142" s="18"/>
      <c r="Z1142" s="18"/>
      <c r="AA1142" s="18"/>
      <c r="AB1142" s="13"/>
      <c r="AC1142" s="79"/>
      <c r="AD1142" s="79"/>
    </row>
    <row r="1143" spans="1:30" s="56" customFormat="1" ht="31.5" x14ac:dyDescent="0.25">
      <c r="A1143" s="43" t="s">
        <v>596</v>
      </c>
      <c r="B1143" s="13" t="s">
        <v>288</v>
      </c>
      <c r="C1143" s="40" t="s">
        <v>265</v>
      </c>
      <c r="D1143" s="52">
        <f t="shared" si="1162"/>
        <v>927.7</v>
      </c>
      <c r="E1143" s="18"/>
      <c r="F1143" s="18"/>
      <c r="G1143" s="18">
        <v>927.7</v>
      </c>
      <c r="H1143" s="52">
        <f t="shared" si="1163"/>
        <v>0</v>
      </c>
      <c r="I1143" s="18"/>
      <c r="J1143" s="18"/>
      <c r="K1143" s="18"/>
      <c r="L1143" s="51">
        <f t="shared" si="1164"/>
        <v>0</v>
      </c>
      <c r="M1143" s="18"/>
      <c r="N1143" s="18"/>
      <c r="O1143" s="18">
        <v>0</v>
      </c>
      <c r="P1143" s="51">
        <f t="shared" si="1165"/>
        <v>0</v>
      </c>
      <c r="Q1143" s="18"/>
      <c r="R1143" s="18"/>
      <c r="S1143" s="18"/>
      <c r="T1143" s="51">
        <f t="shared" si="1166"/>
        <v>0</v>
      </c>
      <c r="U1143" s="18"/>
      <c r="V1143" s="18"/>
      <c r="W1143" s="18"/>
      <c r="X1143" s="51">
        <f t="shared" si="1167"/>
        <v>1100</v>
      </c>
      <c r="Y1143" s="18"/>
      <c r="Z1143" s="18"/>
      <c r="AA1143" s="18">
        <v>1100</v>
      </c>
      <c r="AB1143" s="13"/>
      <c r="AC1143" s="79"/>
      <c r="AD1143" s="79"/>
    </row>
    <row r="1144" spans="1:30" s="56" customFormat="1" ht="31.5" x14ac:dyDescent="0.25">
      <c r="A1144" s="43" t="s">
        <v>289</v>
      </c>
      <c r="B1144" s="13" t="s">
        <v>290</v>
      </c>
      <c r="C1144" s="40"/>
      <c r="D1144" s="52">
        <f t="shared" si="1162"/>
        <v>106.6</v>
      </c>
      <c r="E1144" s="18">
        <f>SUM(E1145:E1151)</f>
        <v>0</v>
      </c>
      <c r="F1144" s="18">
        <f t="shared" ref="F1144:G1144" si="1174">SUM(F1145:F1151)</f>
        <v>0</v>
      </c>
      <c r="G1144" s="18">
        <f t="shared" si="1174"/>
        <v>106.6</v>
      </c>
      <c r="H1144" s="52">
        <f t="shared" si="1163"/>
        <v>106.6</v>
      </c>
      <c r="I1144" s="18">
        <f>SUM(I1145:I1151)</f>
        <v>0</v>
      </c>
      <c r="J1144" s="18">
        <f t="shared" ref="J1144:K1144" si="1175">SUM(J1145:J1151)</f>
        <v>0</v>
      </c>
      <c r="K1144" s="18">
        <f t="shared" si="1175"/>
        <v>106.6</v>
      </c>
      <c r="L1144" s="51">
        <f t="shared" si="1164"/>
        <v>106.6</v>
      </c>
      <c r="M1144" s="18">
        <f>SUM(M1145:M1151)</f>
        <v>0</v>
      </c>
      <c r="N1144" s="18">
        <f t="shared" ref="N1144:O1144" si="1176">SUM(N1145:N1151)</f>
        <v>0</v>
      </c>
      <c r="O1144" s="18">
        <f t="shared" si="1176"/>
        <v>106.6</v>
      </c>
      <c r="P1144" s="51">
        <f t="shared" si="1165"/>
        <v>533</v>
      </c>
      <c r="Q1144" s="18">
        <f>SUM(Q1145:Q1151)</f>
        <v>0</v>
      </c>
      <c r="R1144" s="18">
        <f t="shared" ref="R1144:S1144" si="1177">SUM(R1145:R1151)</f>
        <v>0</v>
      </c>
      <c r="S1144" s="18">
        <f t="shared" si="1177"/>
        <v>533</v>
      </c>
      <c r="T1144" s="51">
        <f t="shared" si="1166"/>
        <v>533</v>
      </c>
      <c r="U1144" s="18">
        <f>SUM(U1145:U1151)</f>
        <v>0</v>
      </c>
      <c r="V1144" s="18">
        <f t="shared" ref="V1144:W1144" si="1178">SUM(V1145:V1151)</f>
        <v>0</v>
      </c>
      <c r="W1144" s="18">
        <f t="shared" si="1178"/>
        <v>533</v>
      </c>
      <c r="X1144" s="51">
        <f t="shared" si="1167"/>
        <v>0</v>
      </c>
      <c r="Y1144" s="18">
        <f>SUM(Y1145:Y1151)</f>
        <v>0</v>
      </c>
      <c r="Z1144" s="18">
        <f t="shared" ref="Z1144:AA1144" si="1179">SUM(Z1145:Z1151)</f>
        <v>0</v>
      </c>
      <c r="AA1144" s="18">
        <f t="shared" si="1179"/>
        <v>0</v>
      </c>
      <c r="AB1144" s="13"/>
      <c r="AC1144" s="79"/>
      <c r="AD1144" s="79"/>
    </row>
    <row r="1145" spans="1:30" s="56" customFormat="1" ht="31.5" x14ac:dyDescent="0.25">
      <c r="A1145" s="43" t="s">
        <v>661</v>
      </c>
      <c r="B1145" s="13" t="s">
        <v>282</v>
      </c>
      <c r="C1145" s="40" t="s">
        <v>265</v>
      </c>
      <c r="D1145" s="52">
        <f t="shared" si="1162"/>
        <v>0</v>
      </c>
      <c r="E1145" s="18"/>
      <c r="F1145" s="18"/>
      <c r="G1145" s="18"/>
      <c r="H1145" s="52">
        <f t="shared" si="1163"/>
        <v>0</v>
      </c>
      <c r="I1145" s="18"/>
      <c r="J1145" s="18"/>
      <c r="K1145" s="18"/>
      <c r="L1145" s="51">
        <f t="shared" si="1164"/>
        <v>0</v>
      </c>
      <c r="M1145" s="18"/>
      <c r="N1145" s="18"/>
      <c r="O1145" s="18"/>
      <c r="P1145" s="51">
        <f t="shared" si="1165"/>
        <v>106.6</v>
      </c>
      <c r="Q1145" s="18"/>
      <c r="R1145" s="18"/>
      <c r="S1145" s="18">
        <v>106.6</v>
      </c>
      <c r="T1145" s="51">
        <f t="shared" si="1166"/>
        <v>106.6</v>
      </c>
      <c r="U1145" s="18"/>
      <c r="V1145" s="18"/>
      <c r="W1145" s="18">
        <v>106.6</v>
      </c>
      <c r="X1145" s="51">
        <f t="shared" si="1167"/>
        <v>0</v>
      </c>
      <c r="Y1145" s="18"/>
      <c r="Z1145" s="18"/>
      <c r="AA1145" s="18"/>
      <c r="AB1145" s="13"/>
      <c r="AC1145" s="79"/>
      <c r="AD1145" s="79"/>
    </row>
    <row r="1146" spans="1:30" s="56" customFormat="1" ht="31.5" x14ac:dyDescent="0.25">
      <c r="A1146" s="43" t="s">
        <v>662</v>
      </c>
      <c r="B1146" s="13" t="s">
        <v>283</v>
      </c>
      <c r="C1146" s="40" t="s">
        <v>265</v>
      </c>
      <c r="D1146" s="52">
        <f t="shared" si="1162"/>
        <v>0</v>
      </c>
      <c r="E1146" s="18"/>
      <c r="F1146" s="18"/>
      <c r="G1146" s="18"/>
      <c r="H1146" s="52">
        <f t="shared" si="1163"/>
        <v>0</v>
      </c>
      <c r="I1146" s="18"/>
      <c r="J1146" s="18"/>
      <c r="K1146" s="18"/>
      <c r="L1146" s="51">
        <f t="shared" si="1164"/>
        <v>0</v>
      </c>
      <c r="M1146" s="18"/>
      <c r="N1146" s="18"/>
      <c r="O1146" s="18"/>
      <c r="P1146" s="51">
        <f t="shared" si="1165"/>
        <v>106.6</v>
      </c>
      <c r="Q1146" s="18"/>
      <c r="R1146" s="18"/>
      <c r="S1146" s="18">
        <v>106.6</v>
      </c>
      <c r="T1146" s="51">
        <f t="shared" si="1166"/>
        <v>106.6</v>
      </c>
      <c r="U1146" s="18"/>
      <c r="V1146" s="18"/>
      <c r="W1146" s="18">
        <v>106.6</v>
      </c>
      <c r="X1146" s="51">
        <f t="shared" si="1167"/>
        <v>0</v>
      </c>
      <c r="Y1146" s="18"/>
      <c r="Z1146" s="18"/>
      <c r="AA1146" s="18"/>
      <c r="AB1146" s="13"/>
      <c r="AC1146" s="79"/>
      <c r="AD1146" s="79"/>
    </row>
    <row r="1147" spans="1:30" s="56" customFormat="1" ht="31.5" x14ac:dyDescent="0.25">
      <c r="A1147" s="43" t="s">
        <v>663</v>
      </c>
      <c r="B1147" s="13" t="s">
        <v>284</v>
      </c>
      <c r="C1147" s="40" t="s">
        <v>265</v>
      </c>
      <c r="D1147" s="52">
        <f t="shared" si="1162"/>
        <v>0</v>
      </c>
      <c r="E1147" s="18"/>
      <c r="F1147" s="18"/>
      <c r="G1147" s="18"/>
      <c r="H1147" s="52">
        <f t="shared" si="1163"/>
        <v>0</v>
      </c>
      <c r="I1147" s="18"/>
      <c r="J1147" s="18"/>
      <c r="K1147" s="18"/>
      <c r="L1147" s="51">
        <f t="shared" si="1164"/>
        <v>0</v>
      </c>
      <c r="M1147" s="18"/>
      <c r="N1147" s="18"/>
      <c r="O1147" s="18"/>
      <c r="P1147" s="51">
        <f t="shared" si="1165"/>
        <v>106.6</v>
      </c>
      <c r="Q1147" s="18"/>
      <c r="R1147" s="18"/>
      <c r="S1147" s="18">
        <v>106.6</v>
      </c>
      <c r="T1147" s="51">
        <f t="shared" si="1166"/>
        <v>106.6</v>
      </c>
      <c r="U1147" s="18"/>
      <c r="V1147" s="18"/>
      <c r="W1147" s="18">
        <v>106.6</v>
      </c>
      <c r="X1147" s="51">
        <f t="shared" si="1167"/>
        <v>0</v>
      </c>
      <c r="Y1147" s="18"/>
      <c r="Z1147" s="18"/>
      <c r="AA1147" s="18"/>
      <c r="AB1147" s="13"/>
      <c r="AC1147" s="79"/>
      <c r="AD1147" s="79"/>
    </row>
    <row r="1148" spans="1:30" s="56" customFormat="1" ht="31.5" x14ac:dyDescent="0.25">
      <c r="A1148" s="43" t="s">
        <v>664</v>
      </c>
      <c r="B1148" s="13" t="s">
        <v>285</v>
      </c>
      <c r="C1148" s="40" t="s">
        <v>265</v>
      </c>
      <c r="D1148" s="52">
        <f t="shared" si="1162"/>
        <v>0</v>
      </c>
      <c r="E1148" s="18"/>
      <c r="F1148" s="18"/>
      <c r="G1148" s="18"/>
      <c r="H1148" s="52">
        <f t="shared" si="1163"/>
        <v>0</v>
      </c>
      <c r="I1148" s="18"/>
      <c r="J1148" s="18"/>
      <c r="K1148" s="18"/>
      <c r="L1148" s="51">
        <f t="shared" si="1164"/>
        <v>0</v>
      </c>
      <c r="M1148" s="18"/>
      <c r="N1148" s="18"/>
      <c r="O1148" s="18"/>
      <c r="P1148" s="51">
        <f t="shared" si="1165"/>
        <v>106.6</v>
      </c>
      <c r="Q1148" s="18"/>
      <c r="R1148" s="18"/>
      <c r="S1148" s="18">
        <v>106.6</v>
      </c>
      <c r="T1148" s="51">
        <f t="shared" si="1166"/>
        <v>106.6</v>
      </c>
      <c r="U1148" s="18"/>
      <c r="V1148" s="18"/>
      <c r="W1148" s="18">
        <v>106.6</v>
      </c>
      <c r="X1148" s="51">
        <f t="shared" si="1167"/>
        <v>0</v>
      </c>
      <c r="Y1148" s="18"/>
      <c r="Z1148" s="18"/>
      <c r="AA1148" s="18"/>
      <c r="AB1148" s="13"/>
      <c r="AC1148" s="79"/>
      <c r="AD1148" s="79"/>
    </row>
    <row r="1149" spans="1:30" s="56" customFormat="1" ht="31.5" x14ac:dyDescent="0.25">
      <c r="A1149" s="43" t="s">
        <v>665</v>
      </c>
      <c r="B1149" s="13" t="s">
        <v>286</v>
      </c>
      <c r="C1149" s="40" t="s">
        <v>265</v>
      </c>
      <c r="D1149" s="52">
        <f t="shared" si="1162"/>
        <v>106.6</v>
      </c>
      <c r="E1149" s="18"/>
      <c r="F1149" s="18"/>
      <c r="G1149" s="18">
        <v>106.6</v>
      </c>
      <c r="H1149" s="52">
        <f t="shared" si="1163"/>
        <v>0</v>
      </c>
      <c r="I1149" s="18"/>
      <c r="J1149" s="18"/>
      <c r="K1149" s="18"/>
      <c r="L1149" s="51">
        <f t="shared" si="1164"/>
        <v>0</v>
      </c>
      <c r="M1149" s="18"/>
      <c r="N1149" s="18"/>
      <c r="O1149" s="18"/>
      <c r="P1149" s="51">
        <f t="shared" si="1165"/>
        <v>0</v>
      </c>
      <c r="Q1149" s="18"/>
      <c r="R1149" s="18"/>
      <c r="S1149" s="18"/>
      <c r="T1149" s="51">
        <f t="shared" si="1166"/>
        <v>0</v>
      </c>
      <c r="U1149" s="18"/>
      <c r="V1149" s="18"/>
      <c r="W1149" s="18">
        <v>0</v>
      </c>
      <c r="X1149" s="51">
        <f t="shared" si="1167"/>
        <v>0</v>
      </c>
      <c r="Y1149" s="18"/>
      <c r="Z1149" s="18"/>
      <c r="AA1149" s="18"/>
      <c r="AB1149" s="13"/>
      <c r="AC1149" s="79"/>
      <c r="AD1149" s="79"/>
    </row>
    <row r="1150" spans="1:30" s="56" customFormat="1" ht="31.5" x14ac:dyDescent="0.25">
      <c r="A1150" s="43" t="s">
        <v>666</v>
      </c>
      <c r="B1150" s="13" t="s">
        <v>287</v>
      </c>
      <c r="C1150" s="40" t="s">
        <v>265</v>
      </c>
      <c r="D1150" s="52">
        <f t="shared" si="1162"/>
        <v>0</v>
      </c>
      <c r="E1150" s="18"/>
      <c r="F1150" s="18"/>
      <c r="G1150" s="18"/>
      <c r="H1150" s="52">
        <f t="shared" si="1163"/>
        <v>0</v>
      </c>
      <c r="I1150" s="18"/>
      <c r="J1150" s="18"/>
      <c r="K1150" s="18"/>
      <c r="L1150" s="51">
        <f t="shared" si="1164"/>
        <v>0</v>
      </c>
      <c r="M1150" s="18"/>
      <c r="N1150" s="18"/>
      <c r="O1150" s="18"/>
      <c r="P1150" s="51">
        <f t="shared" si="1165"/>
        <v>106.6</v>
      </c>
      <c r="Q1150" s="18"/>
      <c r="R1150" s="18"/>
      <c r="S1150" s="18">
        <v>106.6</v>
      </c>
      <c r="T1150" s="51">
        <f t="shared" si="1166"/>
        <v>106.6</v>
      </c>
      <c r="U1150" s="18"/>
      <c r="V1150" s="18"/>
      <c r="W1150" s="18">
        <v>106.6</v>
      </c>
      <c r="X1150" s="51">
        <f t="shared" si="1167"/>
        <v>0</v>
      </c>
      <c r="Y1150" s="18"/>
      <c r="Z1150" s="18"/>
      <c r="AA1150" s="18"/>
      <c r="AB1150" s="13"/>
      <c r="AC1150" s="79"/>
      <c r="AD1150" s="79"/>
    </row>
    <row r="1151" spans="1:30" s="56" customFormat="1" ht="31.5" x14ac:dyDescent="0.25">
      <c r="A1151" s="43" t="s">
        <v>667</v>
      </c>
      <c r="B1151" s="13" t="s">
        <v>291</v>
      </c>
      <c r="C1151" s="40" t="s">
        <v>265</v>
      </c>
      <c r="D1151" s="52">
        <f t="shared" si="1162"/>
        <v>0</v>
      </c>
      <c r="E1151" s="18"/>
      <c r="F1151" s="18"/>
      <c r="G1151" s="18"/>
      <c r="H1151" s="52">
        <f t="shared" si="1163"/>
        <v>106.6</v>
      </c>
      <c r="I1151" s="18"/>
      <c r="J1151" s="18"/>
      <c r="K1151" s="18">
        <v>106.6</v>
      </c>
      <c r="L1151" s="51">
        <f t="shared" si="1164"/>
        <v>106.6</v>
      </c>
      <c r="M1151" s="18"/>
      <c r="N1151" s="18"/>
      <c r="O1151" s="18">
        <v>106.6</v>
      </c>
      <c r="P1151" s="51">
        <f t="shared" si="1165"/>
        <v>0</v>
      </c>
      <c r="Q1151" s="18"/>
      <c r="R1151" s="18"/>
      <c r="S1151" s="18"/>
      <c r="T1151" s="51">
        <f t="shared" si="1166"/>
        <v>0</v>
      </c>
      <c r="U1151" s="18"/>
      <c r="V1151" s="18"/>
      <c r="W1151" s="18">
        <v>0</v>
      </c>
      <c r="X1151" s="51">
        <f t="shared" si="1167"/>
        <v>0</v>
      </c>
      <c r="Y1151" s="18"/>
      <c r="Z1151" s="18"/>
      <c r="AA1151" s="18"/>
      <c r="AB1151" s="13"/>
      <c r="AC1151" s="79"/>
      <c r="AD1151" s="79"/>
    </row>
    <row r="1152" spans="1:30" s="56" customFormat="1" ht="47.25" x14ac:dyDescent="0.25">
      <c r="A1152" s="43" t="s">
        <v>292</v>
      </c>
      <c r="B1152" s="13" t="s">
        <v>293</v>
      </c>
      <c r="C1152" s="40"/>
      <c r="D1152" s="52">
        <f t="shared" si="1162"/>
        <v>0</v>
      </c>
      <c r="E1152" s="18">
        <f>SUM(E1153:E1156)</f>
        <v>0</v>
      </c>
      <c r="F1152" s="18">
        <f t="shared" ref="F1152:G1152" si="1180">SUM(F1153:F1156)</f>
        <v>0</v>
      </c>
      <c r="G1152" s="18">
        <f t="shared" si="1180"/>
        <v>0</v>
      </c>
      <c r="H1152" s="52">
        <f t="shared" si="1163"/>
        <v>0</v>
      </c>
      <c r="I1152" s="18">
        <f>SUM(I1153:I1156)</f>
        <v>0</v>
      </c>
      <c r="J1152" s="18">
        <f t="shared" ref="J1152:K1152" si="1181">SUM(J1153:J1156)</f>
        <v>0</v>
      </c>
      <c r="K1152" s="18">
        <f t="shared" si="1181"/>
        <v>0</v>
      </c>
      <c r="L1152" s="51">
        <f t="shared" si="1164"/>
        <v>1492.33</v>
      </c>
      <c r="M1152" s="18">
        <f>SUM(M1153:M1156)</f>
        <v>0</v>
      </c>
      <c r="N1152" s="18">
        <f t="shared" ref="N1152:O1152" si="1182">SUM(N1153:N1156)</f>
        <v>0</v>
      </c>
      <c r="O1152" s="18">
        <f t="shared" si="1182"/>
        <v>1492.33</v>
      </c>
      <c r="P1152" s="51">
        <f t="shared" si="1165"/>
        <v>0</v>
      </c>
      <c r="Q1152" s="18">
        <f>SUM(Q1153:Q1156)</f>
        <v>0</v>
      </c>
      <c r="R1152" s="18">
        <f t="shared" ref="R1152:S1152" si="1183">SUM(R1153:R1156)</f>
        <v>0</v>
      </c>
      <c r="S1152" s="18">
        <f t="shared" si="1183"/>
        <v>0</v>
      </c>
      <c r="T1152" s="51">
        <f t="shared" si="1166"/>
        <v>0</v>
      </c>
      <c r="U1152" s="18">
        <f>SUM(U1153:U1156)</f>
        <v>0</v>
      </c>
      <c r="V1152" s="18">
        <f t="shared" ref="V1152:W1152" si="1184">SUM(V1153:V1156)</f>
        <v>0</v>
      </c>
      <c r="W1152" s="18">
        <f t="shared" si="1184"/>
        <v>0</v>
      </c>
      <c r="X1152" s="51">
        <f t="shared" si="1167"/>
        <v>0</v>
      </c>
      <c r="Y1152" s="18">
        <f>SUM(Y1153:Y1156)</f>
        <v>0</v>
      </c>
      <c r="Z1152" s="18">
        <f t="shared" ref="Z1152:AA1152" si="1185">SUM(Z1153:Z1156)</f>
        <v>0</v>
      </c>
      <c r="AA1152" s="18">
        <f t="shared" si="1185"/>
        <v>0</v>
      </c>
      <c r="AB1152" s="13"/>
      <c r="AC1152" s="79"/>
      <c r="AD1152" s="79"/>
    </row>
    <row r="1153" spans="1:30" s="56" customFormat="1" x14ac:dyDescent="0.25">
      <c r="A1153" s="43" t="s">
        <v>668</v>
      </c>
      <c r="B1153" s="13" t="s">
        <v>294</v>
      </c>
      <c r="C1153" s="40" t="s">
        <v>118</v>
      </c>
      <c r="D1153" s="52">
        <f t="shared" si="1162"/>
        <v>0</v>
      </c>
      <c r="E1153" s="18"/>
      <c r="F1153" s="18"/>
      <c r="G1153" s="18"/>
      <c r="H1153" s="52">
        <f t="shared" si="1163"/>
        <v>0</v>
      </c>
      <c r="I1153" s="18"/>
      <c r="J1153" s="18"/>
      <c r="K1153" s="18"/>
      <c r="L1153" s="51">
        <f t="shared" si="1164"/>
        <v>0</v>
      </c>
      <c r="M1153" s="18"/>
      <c r="N1153" s="18"/>
      <c r="O1153" s="18"/>
      <c r="P1153" s="51">
        <f t="shared" si="1165"/>
        <v>0</v>
      </c>
      <c r="Q1153" s="18"/>
      <c r="R1153" s="18"/>
      <c r="S1153" s="18"/>
      <c r="T1153" s="51">
        <f t="shared" si="1166"/>
        <v>0</v>
      </c>
      <c r="U1153" s="18"/>
      <c r="V1153" s="18"/>
      <c r="W1153" s="18"/>
      <c r="X1153" s="51">
        <f t="shared" si="1167"/>
        <v>0</v>
      </c>
      <c r="Y1153" s="18"/>
      <c r="Z1153" s="18"/>
      <c r="AA1153" s="18"/>
      <c r="AB1153" s="13"/>
      <c r="AC1153" s="79"/>
      <c r="AD1153" s="79"/>
    </row>
    <row r="1154" spans="1:30" s="56" customFormat="1" x14ac:dyDescent="0.25">
      <c r="A1154" s="43" t="s">
        <v>669</v>
      </c>
      <c r="B1154" s="13" t="s">
        <v>670</v>
      </c>
      <c r="C1154" s="40" t="s">
        <v>118</v>
      </c>
      <c r="D1154" s="52">
        <f t="shared" si="1162"/>
        <v>0</v>
      </c>
      <c r="E1154" s="18"/>
      <c r="F1154" s="18"/>
      <c r="G1154" s="18"/>
      <c r="H1154" s="52">
        <f t="shared" si="1163"/>
        <v>0</v>
      </c>
      <c r="I1154" s="18"/>
      <c r="J1154" s="18"/>
      <c r="K1154" s="18"/>
      <c r="L1154" s="51">
        <f t="shared" si="1164"/>
        <v>0</v>
      </c>
      <c r="M1154" s="18"/>
      <c r="N1154" s="18"/>
      <c r="O1154" s="18"/>
      <c r="P1154" s="51">
        <f t="shared" si="1165"/>
        <v>0</v>
      </c>
      <c r="Q1154" s="18"/>
      <c r="R1154" s="18"/>
      <c r="S1154" s="18"/>
      <c r="T1154" s="51">
        <f t="shared" si="1166"/>
        <v>0</v>
      </c>
      <c r="U1154" s="18"/>
      <c r="V1154" s="18"/>
      <c r="W1154" s="18"/>
      <c r="X1154" s="51">
        <f t="shared" si="1167"/>
        <v>0</v>
      </c>
      <c r="Y1154" s="18"/>
      <c r="Z1154" s="18"/>
      <c r="AA1154" s="18"/>
      <c r="AB1154" s="13"/>
      <c r="AC1154" s="79"/>
      <c r="AD1154" s="79"/>
    </row>
    <row r="1155" spans="1:30" s="56" customFormat="1" x14ac:dyDescent="0.25">
      <c r="A1155" s="43" t="s">
        <v>671</v>
      </c>
      <c r="B1155" s="13" t="s">
        <v>296</v>
      </c>
      <c r="C1155" s="40" t="s">
        <v>120</v>
      </c>
      <c r="D1155" s="52">
        <f t="shared" si="1162"/>
        <v>0</v>
      </c>
      <c r="E1155" s="18"/>
      <c r="F1155" s="18"/>
      <c r="G1155" s="18"/>
      <c r="H1155" s="52">
        <f t="shared" si="1163"/>
        <v>0</v>
      </c>
      <c r="I1155" s="18"/>
      <c r="J1155" s="18"/>
      <c r="K1155" s="18"/>
      <c r="L1155" s="51">
        <f>SUM(M1155:O1155)</f>
        <v>1492.33</v>
      </c>
      <c r="M1155" s="18"/>
      <c r="N1155" s="18"/>
      <c r="O1155" s="18">
        <v>1492.33</v>
      </c>
      <c r="P1155" s="51">
        <f t="shared" si="1165"/>
        <v>0</v>
      </c>
      <c r="Q1155" s="18"/>
      <c r="R1155" s="18"/>
      <c r="S1155" s="18"/>
      <c r="T1155" s="51">
        <f t="shared" si="1166"/>
        <v>0</v>
      </c>
      <c r="U1155" s="18"/>
      <c r="V1155" s="18"/>
      <c r="W1155" s="18"/>
      <c r="X1155" s="51">
        <f t="shared" si="1167"/>
        <v>0</v>
      </c>
      <c r="Y1155" s="18"/>
      <c r="Z1155" s="18"/>
      <c r="AA1155" s="18"/>
      <c r="AB1155" s="13"/>
      <c r="AC1155" s="79"/>
      <c r="AD1155" s="79"/>
    </row>
    <row r="1156" spans="1:30" s="56" customFormat="1" x14ac:dyDescent="0.25">
      <c r="A1156" s="43" t="s">
        <v>672</v>
      </c>
      <c r="B1156" s="13" t="s">
        <v>297</v>
      </c>
      <c r="C1156" s="40" t="s">
        <v>124</v>
      </c>
      <c r="D1156" s="52">
        <f t="shared" si="1162"/>
        <v>0</v>
      </c>
      <c r="E1156" s="18"/>
      <c r="F1156" s="18"/>
      <c r="G1156" s="18"/>
      <c r="H1156" s="52">
        <f t="shared" si="1163"/>
        <v>0</v>
      </c>
      <c r="I1156" s="18"/>
      <c r="J1156" s="18"/>
      <c r="K1156" s="18"/>
      <c r="L1156" s="51">
        <f t="shared" si="1164"/>
        <v>0</v>
      </c>
      <c r="M1156" s="18"/>
      <c r="N1156" s="18"/>
      <c r="O1156" s="18"/>
      <c r="P1156" s="51">
        <f t="shared" si="1165"/>
        <v>0</v>
      </c>
      <c r="Q1156" s="18"/>
      <c r="R1156" s="18"/>
      <c r="S1156" s="18"/>
      <c r="T1156" s="51">
        <f t="shared" si="1166"/>
        <v>0</v>
      </c>
      <c r="U1156" s="18"/>
      <c r="V1156" s="18"/>
      <c r="W1156" s="18"/>
      <c r="X1156" s="51">
        <f t="shared" si="1167"/>
        <v>0</v>
      </c>
      <c r="Y1156" s="18"/>
      <c r="Z1156" s="18"/>
      <c r="AA1156" s="18"/>
      <c r="AB1156" s="13"/>
      <c r="AC1156" s="79"/>
      <c r="AD1156" s="79"/>
    </row>
    <row r="1157" spans="1:30" s="56" customFormat="1" ht="63" x14ac:dyDescent="0.25">
      <c r="A1157" s="43" t="s">
        <v>673</v>
      </c>
      <c r="B1157" s="13" t="s">
        <v>1115</v>
      </c>
      <c r="C1157" s="40"/>
      <c r="D1157" s="52">
        <f t="shared" ref="D1157" si="1186">SUM(E1157:G1157)</f>
        <v>0</v>
      </c>
      <c r="E1157" s="18"/>
      <c r="F1157" s="18"/>
      <c r="G1157" s="18">
        <f>G1158+G1159+G1160+G1161+G1162+G1163</f>
        <v>0</v>
      </c>
      <c r="H1157" s="52">
        <f t="shared" si="1163"/>
        <v>0</v>
      </c>
      <c r="I1157" s="18"/>
      <c r="J1157" s="18"/>
      <c r="K1157" s="18">
        <f>K1158+K1159+K1160+K1161+K1162+K1163</f>
        <v>0</v>
      </c>
      <c r="L1157" s="51">
        <f t="shared" si="1164"/>
        <v>12000</v>
      </c>
      <c r="M1157" s="18"/>
      <c r="N1157" s="18"/>
      <c r="O1157" s="18">
        <f>O1158+O1159+O1160+O1161+O1162+O1163</f>
        <v>12000</v>
      </c>
      <c r="P1157" s="51">
        <f t="shared" si="1165"/>
        <v>0</v>
      </c>
      <c r="Q1157" s="18"/>
      <c r="R1157" s="18"/>
      <c r="S1157" s="18">
        <f>S1158+S1159+S1160+S1161+S1162+S1163</f>
        <v>0</v>
      </c>
      <c r="T1157" s="51">
        <f t="shared" si="1166"/>
        <v>0</v>
      </c>
      <c r="U1157" s="18"/>
      <c r="V1157" s="18"/>
      <c r="W1157" s="18">
        <f>W1158+W1159+W1160+W1161+W1162+W1163</f>
        <v>0</v>
      </c>
      <c r="X1157" s="51">
        <f t="shared" si="1167"/>
        <v>0</v>
      </c>
      <c r="Y1157" s="18"/>
      <c r="Z1157" s="18"/>
      <c r="AA1157" s="18">
        <f>AA1158+AA1159+AA1160+AA1161+AA1162+AA1163</f>
        <v>0</v>
      </c>
      <c r="AB1157" s="13"/>
      <c r="AC1157" s="79"/>
      <c r="AD1157" s="79"/>
    </row>
    <row r="1158" spans="1:30" s="56" customFormat="1" ht="31.5" x14ac:dyDescent="0.25">
      <c r="A1158" s="43" t="s">
        <v>1116</v>
      </c>
      <c r="B1158" s="13" t="s">
        <v>282</v>
      </c>
      <c r="C1158" s="40" t="s">
        <v>265</v>
      </c>
      <c r="D1158" s="52"/>
      <c r="E1158" s="18"/>
      <c r="F1158" s="18"/>
      <c r="G1158" s="18"/>
      <c r="H1158" s="52"/>
      <c r="I1158" s="18"/>
      <c r="J1158" s="18"/>
      <c r="K1158" s="18"/>
      <c r="L1158" s="51"/>
      <c r="M1158" s="18"/>
      <c r="N1158" s="18"/>
      <c r="O1158" s="18">
        <v>2000</v>
      </c>
      <c r="P1158" s="51"/>
      <c r="Q1158" s="18"/>
      <c r="R1158" s="18"/>
      <c r="S1158" s="18"/>
      <c r="T1158" s="51"/>
      <c r="U1158" s="18"/>
      <c r="V1158" s="18"/>
      <c r="W1158" s="18"/>
      <c r="X1158" s="51"/>
      <c r="Y1158" s="18"/>
      <c r="Z1158" s="18"/>
      <c r="AA1158" s="18"/>
      <c r="AB1158" s="13"/>
      <c r="AC1158" s="79"/>
      <c r="AD1158" s="79"/>
    </row>
    <row r="1159" spans="1:30" s="56" customFormat="1" ht="31.5" x14ac:dyDescent="0.25">
      <c r="A1159" s="43" t="s">
        <v>1117</v>
      </c>
      <c r="B1159" s="13" t="s">
        <v>283</v>
      </c>
      <c r="C1159" s="40" t="s">
        <v>265</v>
      </c>
      <c r="D1159" s="52"/>
      <c r="E1159" s="18"/>
      <c r="F1159" s="18"/>
      <c r="G1159" s="18"/>
      <c r="H1159" s="52"/>
      <c r="I1159" s="18"/>
      <c r="J1159" s="18"/>
      <c r="K1159" s="18"/>
      <c r="L1159" s="51"/>
      <c r="M1159" s="18"/>
      <c r="N1159" s="18"/>
      <c r="O1159" s="18">
        <v>2000</v>
      </c>
      <c r="P1159" s="51"/>
      <c r="Q1159" s="18"/>
      <c r="R1159" s="18"/>
      <c r="S1159" s="18"/>
      <c r="T1159" s="51"/>
      <c r="U1159" s="18"/>
      <c r="V1159" s="18"/>
      <c r="W1159" s="18"/>
      <c r="X1159" s="51"/>
      <c r="Y1159" s="18"/>
      <c r="Z1159" s="18"/>
      <c r="AA1159" s="18"/>
      <c r="AB1159" s="13"/>
      <c r="AC1159" s="79"/>
      <c r="AD1159" s="79"/>
    </row>
    <row r="1160" spans="1:30" s="56" customFormat="1" ht="31.5" x14ac:dyDescent="0.25">
      <c r="A1160" s="43" t="s">
        <v>1118</v>
      </c>
      <c r="B1160" s="13" t="s">
        <v>284</v>
      </c>
      <c r="C1160" s="40" t="s">
        <v>265</v>
      </c>
      <c r="D1160" s="52"/>
      <c r="E1160" s="18"/>
      <c r="F1160" s="18"/>
      <c r="G1160" s="18"/>
      <c r="H1160" s="52"/>
      <c r="I1160" s="18"/>
      <c r="J1160" s="18"/>
      <c r="K1160" s="18"/>
      <c r="L1160" s="51"/>
      <c r="M1160" s="18"/>
      <c r="N1160" s="18"/>
      <c r="O1160" s="18">
        <v>2000</v>
      </c>
      <c r="P1160" s="51"/>
      <c r="Q1160" s="18"/>
      <c r="R1160" s="18"/>
      <c r="S1160" s="18"/>
      <c r="T1160" s="51"/>
      <c r="U1160" s="18"/>
      <c r="V1160" s="18"/>
      <c r="W1160" s="18"/>
      <c r="X1160" s="51"/>
      <c r="Y1160" s="18"/>
      <c r="Z1160" s="18"/>
      <c r="AA1160" s="18"/>
      <c r="AB1160" s="13"/>
      <c r="AC1160" s="79"/>
      <c r="AD1160" s="79"/>
    </row>
    <row r="1161" spans="1:30" s="56" customFormat="1" ht="31.5" x14ac:dyDescent="0.25">
      <c r="A1161" s="43" t="s">
        <v>1119</v>
      </c>
      <c r="B1161" s="13" t="s">
        <v>285</v>
      </c>
      <c r="C1161" s="40" t="s">
        <v>265</v>
      </c>
      <c r="D1161" s="52"/>
      <c r="E1161" s="18"/>
      <c r="F1161" s="18"/>
      <c r="G1161" s="18"/>
      <c r="H1161" s="52"/>
      <c r="I1161" s="18"/>
      <c r="J1161" s="18"/>
      <c r="K1161" s="18"/>
      <c r="L1161" s="51"/>
      <c r="M1161" s="18"/>
      <c r="N1161" s="18"/>
      <c r="O1161" s="18">
        <v>2000</v>
      </c>
      <c r="P1161" s="51"/>
      <c r="Q1161" s="18"/>
      <c r="R1161" s="18"/>
      <c r="S1161" s="18"/>
      <c r="T1161" s="51"/>
      <c r="U1161" s="18"/>
      <c r="V1161" s="18"/>
      <c r="W1161" s="18"/>
      <c r="X1161" s="51"/>
      <c r="Y1161" s="18"/>
      <c r="Z1161" s="18"/>
      <c r="AA1161" s="18"/>
      <c r="AB1161" s="13"/>
      <c r="AC1161" s="79"/>
      <c r="AD1161" s="79"/>
    </row>
    <row r="1162" spans="1:30" s="56" customFormat="1" ht="31.5" x14ac:dyDescent="0.25">
      <c r="A1162" s="43" t="s">
        <v>1120</v>
      </c>
      <c r="B1162" s="13" t="s">
        <v>286</v>
      </c>
      <c r="C1162" s="40" t="s">
        <v>265</v>
      </c>
      <c r="D1162" s="52"/>
      <c r="E1162" s="18"/>
      <c r="F1162" s="18"/>
      <c r="G1162" s="18"/>
      <c r="H1162" s="52"/>
      <c r="I1162" s="18"/>
      <c r="J1162" s="18"/>
      <c r="K1162" s="18"/>
      <c r="L1162" s="51"/>
      <c r="M1162" s="18"/>
      <c r="N1162" s="18"/>
      <c r="O1162" s="18">
        <v>2000</v>
      </c>
      <c r="P1162" s="51"/>
      <c r="Q1162" s="18"/>
      <c r="R1162" s="18"/>
      <c r="S1162" s="18"/>
      <c r="T1162" s="51"/>
      <c r="U1162" s="18"/>
      <c r="V1162" s="18"/>
      <c r="W1162" s="18"/>
      <c r="X1162" s="51"/>
      <c r="Y1162" s="18"/>
      <c r="Z1162" s="18"/>
      <c r="AA1162" s="18"/>
      <c r="AB1162" s="13"/>
      <c r="AC1162" s="79"/>
      <c r="AD1162" s="79"/>
    </row>
    <row r="1163" spans="1:30" s="56" customFormat="1" ht="31.5" x14ac:dyDescent="0.25">
      <c r="A1163" s="43" t="s">
        <v>1121</v>
      </c>
      <c r="B1163" s="13" t="s">
        <v>287</v>
      </c>
      <c r="C1163" s="40" t="s">
        <v>265</v>
      </c>
      <c r="D1163" s="52"/>
      <c r="E1163" s="18"/>
      <c r="F1163" s="18"/>
      <c r="G1163" s="18"/>
      <c r="H1163" s="52"/>
      <c r="I1163" s="18"/>
      <c r="J1163" s="18"/>
      <c r="K1163" s="18"/>
      <c r="L1163" s="51"/>
      <c r="M1163" s="18"/>
      <c r="N1163" s="18"/>
      <c r="O1163" s="18">
        <v>2000</v>
      </c>
      <c r="P1163" s="51"/>
      <c r="Q1163" s="18"/>
      <c r="R1163" s="18"/>
      <c r="S1163" s="18"/>
      <c r="T1163" s="51"/>
      <c r="U1163" s="18"/>
      <c r="V1163" s="18"/>
      <c r="W1163" s="18"/>
      <c r="X1163" s="51"/>
      <c r="Y1163" s="18"/>
      <c r="Z1163" s="18"/>
      <c r="AA1163" s="18"/>
      <c r="AB1163" s="13"/>
      <c r="AC1163" s="79"/>
      <c r="AD1163" s="79"/>
    </row>
    <row r="1164" spans="1:30" s="56" customFormat="1" ht="31.5" x14ac:dyDescent="0.25">
      <c r="A1164" s="36"/>
      <c r="B1164" s="62" t="s">
        <v>634</v>
      </c>
      <c r="C1164" s="92" t="s">
        <v>265</v>
      </c>
      <c r="D1164" s="52">
        <f>SUM(E1164:G1164)</f>
        <v>32416.1</v>
      </c>
      <c r="E1164" s="37">
        <v>0</v>
      </c>
      <c r="F1164" s="37">
        <v>0</v>
      </c>
      <c r="G1164" s="37">
        <v>32416.1</v>
      </c>
      <c r="H1164" s="52">
        <f>SUM(I1164:K1164)</f>
        <v>32509.599999999999</v>
      </c>
      <c r="I1164" s="37">
        <v>0</v>
      </c>
      <c r="J1164" s="37">
        <v>0</v>
      </c>
      <c r="K1164" s="37">
        <v>32509.599999999999</v>
      </c>
      <c r="L1164" s="52">
        <f>SUM(M1164:O1164)</f>
        <v>0</v>
      </c>
      <c r="M1164" s="37"/>
      <c r="N1164" s="37"/>
      <c r="O1164" s="37"/>
      <c r="P1164" s="52">
        <f>SUM(Q1164:S1164)</f>
        <v>32509.599999999999</v>
      </c>
      <c r="Q1164" s="37"/>
      <c r="R1164" s="37"/>
      <c r="S1164" s="37">
        <v>32509.599999999999</v>
      </c>
      <c r="T1164" s="52">
        <f>SUM(U1164:W1164)</f>
        <v>0</v>
      </c>
      <c r="U1164" s="37"/>
      <c r="V1164" s="37"/>
      <c r="W1164" s="37"/>
      <c r="X1164" s="52">
        <f>SUM(Y1164:AA1164)</f>
        <v>0</v>
      </c>
      <c r="Y1164" s="37"/>
      <c r="Z1164" s="37"/>
      <c r="AA1164" s="37"/>
      <c r="AB1164" s="13"/>
      <c r="AC1164" s="79"/>
      <c r="AD1164" s="79"/>
    </row>
    <row r="1165" spans="1:30" s="56" customFormat="1" x14ac:dyDescent="0.25">
      <c r="A1165" s="43"/>
      <c r="B1165" s="13" t="s">
        <v>674</v>
      </c>
      <c r="C1165" s="40"/>
      <c r="D1165" s="52">
        <f>SUM(E1165:G1165)</f>
        <v>0</v>
      </c>
      <c r="E1165" s="18"/>
      <c r="F1165" s="18"/>
      <c r="G1165" s="18"/>
      <c r="H1165" s="52">
        <f>SUM(I1165:K1165)</f>
        <v>0</v>
      </c>
      <c r="I1165" s="18"/>
      <c r="J1165" s="18"/>
      <c r="K1165" s="18"/>
      <c r="L1165" s="51">
        <f>SUM(M1165:O1165)</f>
        <v>0</v>
      </c>
      <c r="M1165" s="18"/>
      <c r="N1165" s="18"/>
      <c r="O1165" s="18"/>
      <c r="P1165" s="51">
        <f>SUM(Q1165:S1165)</f>
        <v>0</v>
      </c>
      <c r="Q1165" s="18"/>
      <c r="R1165" s="18"/>
      <c r="S1165" s="18"/>
      <c r="T1165" s="51">
        <f>SUM(U1165:W1165)</f>
        <v>0</v>
      </c>
      <c r="U1165" s="18"/>
      <c r="V1165" s="18"/>
      <c r="W1165" s="18"/>
      <c r="X1165" s="51">
        <f>SUM(Y1165:AA1165)</f>
        <v>0</v>
      </c>
      <c r="Y1165" s="18"/>
      <c r="Z1165" s="18"/>
      <c r="AA1165" s="18"/>
      <c r="AB1165" s="13"/>
      <c r="AC1165" s="79"/>
      <c r="AD1165" s="79"/>
    </row>
    <row r="1166" spans="1:30" s="56" customFormat="1" x14ac:dyDescent="0.25">
      <c r="A1166" s="43"/>
      <c r="B1166" s="13" t="s">
        <v>675</v>
      </c>
      <c r="C1166" s="40"/>
      <c r="D1166" s="52">
        <f t="shared" ref="D1166:D1215" si="1187">SUM(E1166:G1166)</f>
        <v>0</v>
      </c>
      <c r="E1166" s="18"/>
      <c r="F1166" s="18"/>
      <c r="G1166" s="18"/>
      <c r="H1166" s="52">
        <f t="shared" ref="H1166:H1190" si="1188">SUM(I1166:K1166)</f>
        <v>0</v>
      </c>
      <c r="I1166" s="18"/>
      <c r="J1166" s="18"/>
      <c r="K1166" s="18"/>
      <c r="L1166" s="51">
        <f t="shared" ref="L1166:L1190" si="1189">SUM(M1166:O1166)</f>
        <v>54.6</v>
      </c>
      <c r="M1166" s="18"/>
      <c r="N1166" s="18"/>
      <c r="O1166" s="18">
        <v>54.6</v>
      </c>
      <c r="P1166" s="51">
        <f t="shared" ref="P1166:P1190" si="1190">SUM(Q1166:S1166)</f>
        <v>0</v>
      </c>
      <c r="Q1166" s="18"/>
      <c r="R1166" s="18"/>
      <c r="S1166" s="18"/>
      <c r="T1166" s="51">
        <f t="shared" ref="T1166:T1190" si="1191">SUM(U1166:W1166)</f>
        <v>54.6</v>
      </c>
      <c r="U1166" s="18"/>
      <c r="V1166" s="18"/>
      <c r="W1166" s="18">
        <v>54.6</v>
      </c>
      <c r="X1166" s="51">
        <f t="shared" ref="X1166:X1190" si="1192">SUM(Y1166:AA1166)</f>
        <v>54.6</v>
      </c>
      <c r="Y1166" s="18"/>
      <c r="Z1166" s="18"/>
      <c r="AA1166" s="18">
        <v>54.6</v>
      </c>
      <c r="AB1166" s="13"/>
      <c r="AC1166" s="79"/>
      <c r="AD1166" s="79"/>
    </row>
    <row r="1167" spans="1:30" s="56" customFormat="1" x14ac:dyDescent="0.25">
      <c r="A1167" s="43"/>
      <c r="B1167" s="13" t="s">
        <v>677</v>
      </c>
      <c r="C1167" s="40"/>
      <c r="D1167" s="52">
        <f t="shared" si="1187"/>
        <v>0</v>
      </c>
      <c r="E1167" s="18"/>
      <c r="F1167" s="18"/>
      <c r="G1167" s="18"/>
      <c r="H1167" s="52">
        <f t="shared" si="1188"/>
        <v>0</v>
      </c>
      <c r="I1167" s="18"/>
      <c r="J1167" s="18"/>
      <c r="K1167" s="18"/>
      <c r="L1167" s="51">
        <f t="shared" si="1189"/>
        <v>18.899999999999999</v>
      </c>
      <c r="M1167" s="18"/>
      <c r="N1167" s="18"/>
      <c r="O1167" s="18">
        <v>18.899999999999999</v>
      </c>
      <c r="P1167" s="51">
        <f t="shared" si="1190"/>
        <v>0</v>
      </c>
      <c r="Q1167" s="18"/>
      <c r="R1167" s="18"/>
      <c r="S1167" s="18"/>
      <c r="T1167" s="51">
        <f t="shared" si="1191"/>
        <v>18.899999999999999</v>
      </c>
      <c r="U1167" s="18"/>
      <c r="V1167" s="18"/>
      <c r="W1167" s="18">
        <v>18.899999999999999</v>
      </c>
      <c r="X1167" s="51">
        <f t="shared" si="1192"/>
        <v>18.899999999999999</v>
      </c>
      <c r="Y1167" s="18"/>
      <c r="Z1167" s="18"/>
      <c r="AA1167" s="18">
        <v>18.899999999999999</v>
      </c>
      <c r="AB1167" s="13"/>
      <c r="AC1167" s="79"/>
      <c r="AD1167" s="79"/>
    </row>
    <row r="1168" spans="1:30" s="56" customFormat="1" x14ac:dyDescent="0.25">
      <c r="A1168" s="43"/>
      <c r="B1168" s="13" t="s">
        <v>678</v>
      </c>
      <c r="C1168" s="40"/>
      <c r="D1168" s="52">
        <f t="shared" si="1187"/>
        <v>0</v>
      </c>
      <c r="E1168" s="18"/>
      <c r="F1168" s="18"/>
      <c r="G1168" s="18"/>
      <c r="H1168" s="52">
        <f t="shared" si="1188"/>
        <v>0</v>
      </c>
      <c r="I1168" s="18"/>
      <c r="J1168" s="18"/>
      <c r="K1168" s="18"/>
      <c r="L1168" s="51">
        <f t="shared" si="1189"/>
        <v>6.1</v>
      </c>
      <c r="M1168" s="18"/>
      <c r="N1168" s="18"/>
      <c r="O1168" s="18">
        <v>6.1</v>
      </c>
      <c r="P1168" s="51">
        <f t="shared" si="1190"/>
        <v>0</v>
      </c>
      <c r="Q1168" s="18"/>
      <c r="R1168" s="18"/>
      <c r="S1168" s="18"/>
      <c r="T1168" s="51">
        <f t="shared" si="1191"/>
        <v>6.1</v>
      </c>
      <c r="U1168" s="18"/>
      <c r="V1168" s="18"/>
      <c r="W1168" s="18">
        <v>6.1</v>
      </c>
      <c r="X1168" s="51">
        <f t="shared" si="1192"/>
        <v>6.1</v>
      </c>
      <c r="Y1168" s="18"/>
      <c r="Z1168" s="18"/>
      <c r="AA1168" s="18">
        <v>6.1</v>
      </c>
      <c r="AB1168" s="13"/>
      <c r="AC1168" s="79"/>
      <c r="AD1168" s="79"/>
    </row>
    <row r="1169" spans="1:30" s="56" customFormat="1" x14ac:dyDescent="0.25">
      <c r="A1169" s="43"/>
      <c r="B1169" s="13" t="s">
        <v>679</v>
      </c>
      <c r="C1169" s="40"/>
      <c r="D1169" s="52">
        <f t="shared" si="1187"/>
        <v>0</v>
      </c>
      <c r="E1169" s="18"/>
      <c r="F1169" s="18"/>
      <c r="G1169" s="18"/>
      <c r="H1169" s="52">
        <f t="shared" si="1188"/>
        <v>0</v>
      </c>
      <c r="I1169" s="18"/>
      <c r="J1169" s="18"/>
      <c r="K1169" s="18"/>
      <c r="L1169" s="51">
        <f t="shared" si="1189"/>
        <v>90.5</v>
      </c>
      <c r="M1169" s="18"/>
      <c r="N1169" s="18"/>
      <c r="O1169" s="18">
        <v>90.5</v>
      </c>
      <c r="P1169" s="51">
        <f t="shared" si="1190"/>
        <v>0</v>
      </c>
      <c r="Q1169" s="18"/>
      <c r="R1169" s="18"/>
      <c r="S1169" s="18"/>
      <c r="T1169" s="51">
        <f t="shared" si="1191"/>
        <v>90.5</v>
      </c>
      <c r="U1169" s="18"/>
      <c r="V1169" s="18"/>
      <c r="W1169" s="18">
        <v>90.5</v>
      </c>
      <c r="X1169" s="51">
        <f t="shared" si="1192"/>
        <v>90.5</v>
      </c>
      <c r="Y1169" s="18"/>
      <c r="Z1169" s="18"/>
      <c r="AA1169" s="18">
        <v>90.5</v>
      </c>
      <c r="AB1169" s="13"/>
      <c r="AC1169" s="79"/>
      <c r="AD1169" s="79"/>
    </row>
    <row r="1170" spans="1:30" s="56" customFormat="1" ht="31.5" x14ac:dyDescent="0.25">
      <c r="A1170" s="43"/>
      <c r="B1170" s="13" t="s">
        <v>680</v>
      </c>
      <c r="C1170" s="40"/>
      <c r="D1170" s="52">
        <f t="shared" si="1187"/>
        <v>0</v>
      </c>
      <c r="E1170" s="18"/>
      <c r="F1170" s="18"/>
      <c r="G1170" s="18"/>
      <c r="H1170" s="52">
        <f t="shared" si="1188"/>
        <v>0</v>
      </c>
      <c r="I1170" s="18"/>
      <c r="J1170" s="18"/>
      <c r="K1170" s="18"/>
      <c r="L1170" s="51">
        <f t="shared" si="1189"/>
        <v>33.200000000000003</v>
      </c>
      <c r="M1170" s="18"/>
      <c r="N1170" s="18"/>
      <c r="O1170" s="18">
        <v>33.200000000000003</v>
      </c>
      <c r="P1170" s="51">
        <f t="shared" si="1190"/>
        <v>0</v>
      </c>
      <c r="Q1170" s="18"/>
      <c r="R1170" s="18"/>
      <c r="S1170" s="18"/>
      <c r="T1170" s="51">
        <f t="shared" si="1191"/>
        <v>0</v>
      </c>
      <c r="U1170" s="18"/>
      <c r="V1170" s="18"/>
      <c r="W1170" s="18"/>
      <c r="X1170" s="51">
        <f t="shared" si="1192"/>
        <v>33.200000000000003</v>
      </c>
      <c r="Y1170" s="18"/>
      <c r="Z1170" s="18"/>
      <c r="AA1170" s="18">
        <v>33.200000000000003</v>
      </c>
      <c r="AB1170" s="13"/>
      <c r="AC1170" s="79"/>
      <c r="AD1170" s="79"/>
    </row>
    <row r="1171" spans="1:30" s="56" customFormat="1" x14ac:dyDescent="0.25">
      <c r="A1171" s="43"/>
      <c r="B1171" s="13" t="s">
        <v>1122</v>
      </c>
      <c r="C1171" s="40"/>
      <c r="D1171" s="52">
        <f t="shared" si="1187"/>
        <v>0</v>
      </c>
      <c r="E1171" s="18"/>
      <c r="F1171" s="18"/>
      <c r="G1171" s="18"/>
      <c r="H1171" s="52">
        <f t="shared" si="1188"/>
        <v>0</v>
      </c>
      <c r="I1171" s="18"/>
      <c r="J1171" s="18"/>
      <c r="K1171" s="18"/>
      <c r="L1171" s="51">
        <f t="shared" si="1189"/>
        <v>8</v>
      </c>
      <c r="M1171" s="18"/>
      <c r="N1171" s="18"/>
      <c r="O1171" s="18">
        <v>8</v>
      </c>
      <c r="P1171" s="51">
        <f t="shared" si="1190"/>
        <v>0</v>
      </c>
      <c r="Q1171" s="18"/>
      <c r="R1171" s="18"/>
      <c r="S1171" s="18"/>
      <c r="T1171" s="51">
        <f t="shared" si="1191"/>
        <v>0</v>
      </c>
      <c r="U1171" s="18"/>
      <c r="V1171" s="18"/>
      <c r="W1171" s="18"/>
      <c r="X1171" s="51">
        <f t="shared" si="1192"/>
        <v>8</v>
      </c>
      <c r="Y1171" s="18"/>
      <c r="Z1171" s="18"/>
      <c r="AA1171" s="18">
        <v>8</v>
      </c>
      <c r="AB1171" s="13"/>
      <c r="AC1171" s="79"/>
      <c r="AD1171" s="79"/>
    </row>
    <row r="1172" spans="1:30" s="56" customFormat="1" x14ac:dyDescent="0.25">
      <c r="A1172" s="43"/>
      <c r="B1172" s="13" t="s">
        <v>682</v>
      </c>
      <c r="C1172" s="40"/>
      <c r="D1172" s="52">
        <f t="shared" si="1187"/>
        <v>0</v>
      </c>
      <c r="E1172" s="18"/>
      <c r="F1172" s="18"/>
      <c r="G1172" s="18"/>
      <c r="H1172" s="52">
        <f t="shared" si="1188"/>
        <v>0</v>
      </c>
      <c r="I1172" s="18"/>
      <c r="J1172" s="18"/>
      <c r="K1172" s="18"/>
      <c r="L1172" s="51">
        <f t="shared" si="1189"/>
        <v>19.3</v>
      </c>
      <c r="M1172" s="18"/>
      <c r="N1172" s="18"/>
      <c r="O1172" s="18">
        <v>19.3</v>
      </c>
      <c r="P1172" s="51">
        <f t="shared" si="1190"/>
        <v>0</v>
      </c>
      <c r="Q1172" s="18"/>
      <c r="R1172" s="18"/>
      <c r="S1172" s="18"/>
      <c r="T1172" s="51">
        <f t="shared" si="1191"/>
        <v>0</v>
      </c>
      <c r="U1172" s="18"/>
      <c r="V1172" s="18"/>
      <c r="W1172" s="18"/>
      <c r="X1172" s="51">
        <f t="shared" si="1192"/>
        <v>19.3</v>
      </c>
      <c r="Y1172" s="18"/>
      <c r="Z1172" s="18"/>
      <c r="AA1172" s="18">
        <v>19.3</v>
      </c>
      <c r="AB1172" s="13"/>
      <c r="AC1172" s="79"/>
      <c r="AD1172" s="79"/>
    </row>
    <row r="1173" spans="1:30" s="56" customFormat="1" x14ac:dyDescent="0.25">
      <c r="A1173" s="43"/>
      <c r="B1173" s="13" t="s">
        <v>683</v>
      </c>
      <c r="C1173" s="40"/>
      <c r="D1173" s="52">
        <f t="shared" si="1187"/>
        <v>0</v>
      </c>
      <c r="E1173" s="18"/>
      <c r="F1173" s="18"/>
      <c r="G1173" s="18"/>
      <c r="H1173" s="52">
        <f t="shared" si="1188"/>
        <v>0</v>
      </c>
      <c r="I1173" s="18"/>
      <c r="J1173" s="18"/>
      <c r="K1173" s="18"/>
      <c r="L1173" s="51">
        <f t="shared" si="1189"/>
        <v>25.4</v>
      </c>
      <c r="M1173" s="18"/>
      <c r="N1173" s="18"/>
      <c r="O1173" s="18">
        <v>25.4</v>
      </c>
      <c r="P1173" s="51">
        <f t="shared" si="1190"/>
        <v>0</v>
      </c>
      <c r="Q1173" s="18"/>
      <c r="R1173" s="18"/>
      <c r="S1173" s="18"/>
      <c r="T1173" s="51">
        <f t="shared" si="1191"/>
        <v>0</v>
      </c>
      <c r="U1173" s="18"/>
      <c r="V1173" s="18"/>
      <c r="W1173" s="18"/>
      <c r="X1173" s="51">
        <f t="shared" si="1192"/>
        <v>25.4</v>
      </c>
      <c r="Y1173" s="18"/>
      <c r="Z1173" s="18"/>
      <c r="AA1173" s="18">
        <v>25.4</v>
      </c>
      <c r="AB1173" s="13"/>
      <c r="AC1173" s="79"/>
      <c r="AD1173" s="79"/>
    </row>
    <row r="1174" spans="1:30" s="56" customFormat="1" x14ac:dyDescent="0.25">
      <c r="A1174" s="43"/>
      <c r="B1174" s="13" t="s">
        <v>684</v>
      </c>
      <c r="C1174" s="40"/>
      <c r="D1174" s="52">
        <f t="shared" si="1187"/>
        <v>0</v>
      </c>
      <c r="E1174" s="18"/>
      <c r="F1174" s="18"/>
      <c r="G1174" s="18"/>
      <c r="H1174" s="52">
        <f t="shared" si="1188"/>
        <v>0</v>
      </c>
      <c r="I1174" s="18"/>
      <c r="J1174" s="18"/>
      <c r="K1174" s="18"/>
      <c r="L1174" s="51">
        <f>SUM(M1174:O1174)</f>
        <v>44.2</v>
      </c>
      <c r="M1174" s="18"/>
      <c r="N1174" s="18"/>
      <c r="O1174" s="18">
        <v>44.2</v>
      </c>
      <c r="P1174" s="51">
        <f t="shared" si="1190"/>
        <v>0</v>
      </c>
      <c r="Q1174" s="18"/>
      <c r="R1174" s="18"/>
      <c r="S1174" s="18"/>
      <c r="T1174" s="51">
        <f t="shared" si="1191"/>
        <v>44.2</v>
      </c>
      <c r="U1174" s="18"/>
      <c r="V1174" s="18"/>
      <c r="W1174" s="18">
        <v>44.2</v>
      </c>
      <c r="X1174" s="51">
        <f t="shared" si="1192"/>
        <v>44.2</v>
      </c>
      <c r="Y1174" s="18"/>
      <c r="Z1174" s="18"/>
      <c r="AA1174" s="18">
        <v>44.2</v>
      </c>
      <c r="AB1174" s="13"/>
      <c r="AC1174" s="79"/>
      <c r="AD1174" s="79"/>
    </row>
    <row r="1175" spans="1:30" s="56" customFormat="1" x14ac:dyDescent="0.25">
      <c r="A1175" s="43"/>
      <c r="B1175" s="13" t="s">
        <v>1123</v>
      </c>
      <c r="C1175" s="40"/>
      <c r="D1175" s="52">
        <f t="shared" si="1187"/>
        <v>0</v>
      </c>
      <c r="E1175" s="18"/>
      <c r="F1175" s="18"/>
      <c r="G1175" s="18"/>
      <c r="H1175" s="52">
        <f t="shared" si="1188"/>
        <v>0</v>
      </c>
      <c r="I1175" s="18"/>
      <c r="J1175" s="18"/>
      <c r="K1175" s="18"/>
      <c r="L1175" s="51">
        <f t="shared" si="1189"/>
        <v>25.2</v>
      </c>
      <c r="M1175" s="18"/>
      <c r="N1175" s="18"/>
      <c r="O1175" s="18">
        <v>25.2</v>
      </c>
      <c r="P1175" s="51">
        <f t="shared" si="1190"/>
        <v>0</v>
      </c>
      <c r="Q1175" s="18"/>
      <c r="R1175" s="18"/>
      <c r="S1175" s="18"/>
      <c r="T1175" s="51">
        <f t="shared" si="1191"/>
        <v>0</v>
      </c>
      <c r="U1175" s="18"/>
      <c r="V1175" s="18"/>
      <c r="W1175" s="18"/>
      <c r="X1175" s="51">
        <f t="shared" si="1192"/>
        <v>0</v>
      </c>
      <c r="Y1175" s="18"/>
      <c r="Z1175" s="18"/>
      <c r="AA1175" s="18"/>
      <c r="AB1175" s="13"/>
      <c r="AC1175" s="79"/>
      <c r="AD1175" s="79"/>
    </row>
    <row r="1176" spans="1:30" s="56" customFormat="1" x14ac:dyDescent="0.25">
      <c r="A1176" s="43"/>
      <c r="B1176" s="13" t="s">
        <v>686</v>
      </c>
      <c r="C1176" s="40"/>
      <c r="D1176" s="52">
        <f t="shared" si="1187"/>
        <v>0</v>
      </c>
      <c r="E1176" s="18"/>
      <c r="F1176" s="18"/>
      <c r="G1176" s="18"/>
      <c r="H1176" s="52">
        <f t="shared" si="1188"/>
        <v>0</v>
      </c>
      <c r="I1176" s="18"/>
      <c r="J1176" s="18"/>
      <c r="K1176" s="18"/>
      <c r="L1176" s="51">
        <f t="shared" si="1189"/>
        <v>841.2</v>
      </c>
      <c r="M1176" s="18"/>
      <c r="N1176" s="18"/>
      <c r="O1176" s="18">
        <v>841.2</v>
      </c>
      <c r="P1176" s="51">
        <f t="shared" si="1190"/>
        <v>0</v>
      </c>
      <c r="Q1176" s="18"/>
      <c r="R1176" s="18"/>
      <c r="S1176" s="18"/>
      <c r="T1176" s="51">
        <f t="shared" si="1191"/>
        <v>0</v>
      </c>
      <c r="U1176" s="18"/>
      <c r="V1176" s="18"/>
      <c r="W1176" s="18"/>
      <c r="X1176" s="51">
        <f t="shared" si="1192"/>
        <v>0</v>
      </c>
      <c r="Y1176" s="18"/>
      <c r="Z1176" s="18"/>
      <c r="AA1176" s="18"/>
      <c r="AB1176" s="13"/>
      <c r="AC1176" s="79"/>
      <c r="AD1176" s="79"/>
    </row>
    <row r="1177" spans="1:30" s="56" customFormat="1" x14ac:dyDescent="0.25">
      <c r="A1177" s="43"/>
      <c r="B1177" s="13" t="s">
        <v>687</v>
      </c>
      <c r="C1177" s="40"/>
      <c r="D1177" s="52">
        <f t="shared" si="1187"/>
        <v>0</v>
      </c>
      <c r="E1177" s="18"/>
      <c r="F1177" s="18"/>
      <c r="G1177" s="18"/>
      <c r="H1177" s="52">
        <f t="shared" si="1188"/>
        <v>0</v>
      </c>
      <c r="I1177" s="18"/>
      <c r="J1177" s="18"/>
      <c r="K1177" s="18"/>
      <c r="L1177" s="51">
        <f t="shared" si="1189"/>
        <v>473</v>
      </c>
      <c r="M1177" s="18"/>
      <c r="N1177" s="18"/>
      <c r="O1177" s="18">
        <v>473</v>
      </c>
      <c r="P1177" s="51">
        <f t="shared" si="1190"/>
        <v>0</v>
      </c>
      <c r="Q1177" s="18"/>
      <c r="R1177" s="18"/>
      <c r="S1177" s="18"/>
      <c r="T1177" s="51">
        <f t="shared" si="1191"/>
        <v>473</v>
      </c>
      <c r="U1177" s="18"/>
      <c r="V1177" s="18"/>
      <c r="W1177" s="18">
        <v>473</v>
      </c>
      <c r="X1177" s="51">
        <f t="shared" si="1192"/>
        <v>473</v>
      </c>
      <c r="Y1177" s="18"/>
      <c r="Z1177" s="18"/>
      <c r="AA1177" s="18">
        <v>473</v>
      </c>
      <c r="AB1177" s="13"/>
      <c r="AC1177" s="79"/>
      <c r="AD1177" s="79"/>
    </row>
    <row r="1178" spans="1:30" s="56" customFormat="1" x14ac:dyDescent="0.25">
      <c r="A1178" s="43"/>
      <c r="B1178" s="13" t="s">
        <v>688</v>
      </c>
      <c r="C1178" s="40"/>
      <c r="D1178" s="52">
        <f t="shared" si="1187"/>
        <v>0</v>
      </c>
      <c r="E1178" s="18"/>
      <c r="F1178" s="18"/>
      <c r="G1178" s="18"/>
      <c r="H1178" s="52">
        <f t="shared" si="1188"/>
        <v>0</v>
      </c>
      <c r="I1178" s="18"/>
      <c r="J1178" s="18"/>
      <c r="K1178" s="18"/>
      <c r="L1178" s="51">
        <f t="shared" si="1189"/>
        <v>3</v>
      </c>
      <c r="M1178" s="18"/>
      <c r="N1178" s="18"/>
      <c r="O1178" s="18">
        <v>3</v>
      </c>
      <c r="P1178" s="51">
        <f t="shared" si="1190"/>
        <v>0</v>
      </c>
      <c r="Q1178" s="18"/>
      <c r="R1178" s="18"/>
      <c r="S1178" s="18"/>
      <c r="T1178" s="51">
        <f t="shared" si="1191"/>
        <v>3</v>
      </c>
      <c r="U1178" s="18"/>
      <c r="V1178" s="18"/>
      <c r="W1178" s="18">
        <v>3</v>
      </c>
      <c r="X1178" s="51">
        <f t="shared" si="1192"/>
        <v>3</v>
      </c>
      <c r="Y1178" s="18"/>
      <c r="Z1178" s="18"/>
      <c r="AA1178" s="18">
        <v>3</v>
      </c>
      <c r="AB1178" s="13"/>
      <c r="AC1178" s="79"/>
      <c r="AD1178" s="79"/>
    </row>
    <row r="1179" spans="1:30" s="56" customFormat="1" x14ac:dyDescent="0.25">
      <c r="A1179" s="43"/>
      <c r="B1179" s="13" t="s">
        <v>689</v>
      </c>
      <c r="C1179" s="40"/>
      <c r="D1179" s="52">
        <f t="shared" si="1187"/>
        <v>0</v>
      </c>
      <c r="E1179" s="18"/>
      <c r="F1179" s="18"/>
      <c r="G1179" s="18"/>
      <c r="H1179" s="52">
        <f t="shared" si="1188"/>
        <v>0</v>
      </c>
      <c r="I1179" s="18"/>
      <c r="J1179" s="18"/>
      <c r="K1179" s="18"/>
      <c r="L1179" s="51">
        <f t="shared" si="1189"/>
        <v>119.4</v>
      </c>
      <c r="M1179" s="18"/>
      <c r="N1179" s="18"/>
      <c r="O1179" s="18">
        <v>119.4</v>
      </c>
      <c r="P1179" s="51">
        <f t="shared" si="1190"/>
        <v>0</v>
      </c>
      <c r="Q1179" s="18"/>
      <c r="R1179" s="18"/>
      <c r="S1179" s="18"/>
      <c r="T1179" s="51">
        <f t="shared" si="1191"/>
        <v>119.4</v>
      </c>
      <c r="U1179" s="18"/>
      <c r="V1179" s="18"/>
      <c r="W1179" s="18">
        <v>119.4</v>
      </c>
      <c r="X1179" s="51">
        <f t="shared" si="1192"/>
        <v>119.4</v>
      </c>
      <c r="Y1179" s="18"/>
      <c r="Z1179" s="18"/>
      <c r="AA1179" s="18">
        <v>119.4</v>
      </c>
      <c r="AB1179" s="13"/>
      <c r="AC1179" s="79"/>
      <c r="AD1179" s="79"/>
    </row>
    <row r="1180" spans="1:30" s="56" customFormat="1" x14ac:dyDescent="0.25">
      <c r="A1180" s="43"/>
      <c r="B1180" s="13" t="s">
        <v>690</v>
      </c>
      <c r="C1180" s="40"/>
      <c r="D1180" s="52">
        <f t="shared" si="1187"/>
        <v>0</v>
      </c>
      <c r="E1180" s="18"/>
      <c r="F1180" s="18"/>
      <c r="G1180" s="18"/>
      <c r="H1180" s="52">
        <f t="shared" si="1188"/>
        <v>0</v>
      </c>
      <c r="I1180" s="18"/>
      <c r="J1180" s="18"/>
      <c r="K1180" s="18"/>
      <c r="L1180" s="51">
        <v>150</v>
      </c>
      <c r="M1180" s="18"/>
      <c r="N1180" s="18"/>
      <c r="O1180" s="18"/>
      <c r="P1180" s="51">
        <f t="shared" si="1190"/>
        <v>0</v>
      </c>
      <c r="Q1180" s="18"/>
      <c r="R1180" s="18"/>
      <c r="S1180" s="18"/>
      <c r="T1180" s="51">
        <f t="shared" si="1191"/>
        <v>150</v>
      </c>
      <c r="U1180" s="18"/>
      <c r="V1180" s="18"/>
      <c r="W1180" s="18">
        <v>150</v>
      </c>
      <c r="X1180" s="51">
        <f t="shared" si="1192"/>
        <v>150</v>
      </c>
      <c r="Y1180" s="18"/>
      <c r="Z1180" s="18"/>
      <c r="AA1180" s="18">
        <v>150</v>
      </c>
      <c r="AB1180" s="13"/>
      <c r="AC1180" s="79"/>
      <c r="AD1180" s="79"/>
    </row>
    <row r="1181" spans="1:30" s="56" customFormat="1" x14ac:dyDescent="0.25">
      <c r="A1181" s="43"/>
      <c r="B1181" s="13" t="s">
        <v>691</v>
      </c>
      <c r="C1181" s="40"/>
      <c r="D1181" s="52">
        <f t="shared" si="1187"/>
        <v>0</v>
      </c>
      <c r="E1181" s="18"/>
      <c r="F1181" s="18"/>
      <c r="G1181" s="18"/>
      <c r="H1181" s="52">
        <f t="shared" si="1188"/>
        <v>0</v>
      </c>
      <c r="I1181" s="18"/>
      <c r="J1181" s="18"/>
      <c r="K1181" s="18"/>
      <c r="L1181" s="51">
        <f t="shared" si="1189"/>
        <v>12</v>
      </c>
      <c r="M1181" s="18"/>
      <c r="N1181" s="18"/>
      <c r="O1181" s="18">
        <v>12</v>
      </c>
      <c r="P1181" s="51">
        <f t="shared" si="1190"/>
        <v>0</v>
      </c>
      <c r="Q1181" s="18"/>
      <c r="R1181" s="18"/>
      <c r="S1181" s="18"/>
      <c r="T1181" s="51">
        <f t="shared" si="1191"/>
        <v>12</v>
      </c>
      <c r="U1181" s="18"/>
      <c r="V1181" s="18"/>
      <c r="W1181" s="18">
        <v>12</v>
      </c>
      <c r="X1181" s="51">
        <f t="shared" si="1192"/>
        <v>12</v>
      </c>
      <c r="Y1181" s="18"/>
      <c r="Z1181" s="18"/>
      <c r="AA1181" s="18">
        <v>12</v>
      </c>
      <c r="AB1181" s="13"/>
      <c r="AC1181" s="79"/>
      <c r="AD1181" s="79"/>
    </row>
    <row r="1182" spans="1:30" s="56" customFormat="1" x14ac:dyDescent="0.25">
      <c r="A1182" s="43"/>
      <c r="B1182" s="13" t="s">
        <v>692</v>
      </c>
      <c r="C1182" s="40"/>
      <c r="D1182" s="52">
        <f t="shared" si="1187"/>
        <v>0</v>
      </c>
      <c r="E1182" s="18"/>
      <c r="F1182" s="18"/>
      <c r="G1182" s="18"/>
      <c r="H1182" s="52">
        <f t="shared" si="1188"/>
        <v>0</v>
      </c>
      <c r="I1182" s="18"/>
      <c r="J1182" s="18"/>
      <c r="K1182" s="18"/>
      <c r="L1182" s="51">
        <f t="shared" si="1189"/>
        <v>66.3</v>
      </c>
      <c r="M1182" s="18"/>
      <c r="N1182" s="18"/>
      <c r="O1182" s="18">
        <v>66.3</v>
      </c>
      <c r="P1182" s="51">
        <f t="shared" si="1190"/>
        <v>0</v>
      </c>
      <c r="Q1182" s="18"/>
      <c r="R1182" s="18"/>
      <c r="S1182" s="18"/>
      <c r="T1182" s="51">
        <f t="shared" si="1191"/>
        <v>66.3</v>
      </c>
      <c r="U1182" s="18"/>
      <c r="V1182" s="18"/>
      <c r="W1182" s="18">
        <v>66.3</v>
      </c>
      <c r="X1182" s="51">
        <f t="shared" si="1192"/>
        <v>66.3</v>
      </c>
      <c r="Y1182" s="18"/>
      <c r="Z1182" s="18"/>
      <c r="AA1182" s="18">
        <v>66.3</v>
      </c>
      <c r="AB1182" s="13"/>
      <c r="AC1182" s="79"/>
      <c r="AD1182" s="79"/>
    </row>
    <row r="1183" spans="1:30" s="56" customFormat="1" x14ac:dyDescent="0.25">
      <c r="A1183" s="43"/>
      <c r="B1183" s="13" t="s">
        <v>693</v>
      </c>
      <c r="C1183" s="40"/>
      <c r="D1183" s="52">
        <f t="shared" si="1187"/>
        <v>0</v>
      </c>
      <c r="E1183" s="18"/>
      <c r="F1183" s="18"/>
      <c r="G1183" s="18"/>
      <c r="H1183" s="52">
        <f t="shared" si="1188"/>
        <v>0</v>
      </c>
      <c r="I1183" s="18"/>
      <c r="J1183" s="18"/>
      <c r="K1183" s="18"/>
      <c r="L1183" s="51">
        <f t="shared" si="1189"/>
        <v>38.4</v>
      </c>
      <c r="M1183" s="18"/>
      <c r="N1183" s="18"/>
      <c r="O1183" s="18">
        <v>38.4</v>
      </c>
      <c r="P1183" s="51">
        <f t="shared" si="1190"/>
        <v>0</v>
      </c>
      <c r="Q1183" s="18"/>
      <c r="R1183" s="18"/>
      <c r="S1183" s="18"/>
      <c r="T1183" s="51">
        <f t="shared" si="1191"/>
        <v>38.4</v>
      </c>
      <c r="U1183" s="18"/>
      <c r="V1183" s="18"/>
      <c r="W1183" s="18">
        <v>38.4</v>
      </c>
      <c r="X1183" s="51">
        <f t="shared" si="1192"/>
        <v>38.4</v>
      </c>
      <c r="Y1183" s="18"/>
      <c r="Z1183" s="18"/>
      <c r="AA1183" s="18">
        <v>38.4</v>
      </c>
      <c r="AB1183" s="13"/>
      <c r="AC1183" s="79"/>
      <c r="AD1183" s="79"/>
    </row>
    <row r="1184" spans="1:30" s="56" customFormat="1" x14ac:dyDescent="0.25">
      <c r="A1184" s="43"/>
      <c r="B1184" s="13" t="s">
        <v>694</v>
      </c>
      <c r="C1184" s="40"/>
      <c r="D1184" s="52">
        <f t="shared" si="1187"/>
        <v>0</v>
      </c>
      <c r="E1184" s="18"/>
      <c r="F1184" s="18"/>
      <c r="G1184" s="18"/>
      <c r="H1184" s="52">
        <f t="shared" si="1188"/>
        <v>0</v>
      </c>
      <c r="I1184" s="18"/>
      <c r="J1184" s="18"/>
      <c r="K1184" s="18"/>
      <c r="L1184" s="51">
        <f t="shared" si="1189"/>
        <v>10</v>
      </c>
      <c r="M1184" s="18"/>
      <c r="N1184" s="18"/>
      <c r="O1184" s="18">
        <v>10</v>
      </c>
      <c r="P1184" s="51">
        <f t="shared" si="1190"/>
        <v>0</v>
      </c>
      <c r="Q1184" s="18"/>
      <c r="R1184" s="18"/>
      <c r="S1184" s="18"/>
      <c r="T1184" s="51">
        <f t="shared" si="1191"/>
        <v>10</v>
      </c>
      <c r="U1184" s="18"/>
      <c r="V1184" s="18"/>
      <c r="W1184" s="18">
        <v>10</v>
      </c>
      <c r="X1184" s="51">
        <f t="shared" si="1192"/>
        <v>10</v>
      </c>
      <c r="Y1184" s="18"/>
      <c r="Z1184" s="18"/>
      <c r="AA1184" s="18">
        <v>10</v>
      </c>
      <c r="AB1184" s="13"/>
      <c r="AC1184" s="79"/>
      <c r="AD1184" s="79"/>
    </row>
    <row r="1185" spans="1:30" s="56" customFormat="1" x14ac:dyDescent="0.25">
      <c r="A1185" s="43"/>
      <c r="B1185" s="13" t="s">
        <v>695</v>
      </c>
      <c r="C1185" s="40"/>
      <c r="D1185" s="52">
        <f t="shared" si="1187"/>
        <v>0</v>
      </c>
      <c r="E1185" s="18"/>
      <c r="F1185" s="18"/>
      <c r="G1185" s="18"/>
      <c r="H1185" s="52">
        <f t="shared" si="1188"/>
        <v>0</v>
      </c>
      <c r="I1185" s="18"/>
      <c r="J1185" s="18"/>
      <c r="K1185" s="18"/>
      <c r="L1185" s="51">
        <f t="shared" si="1189"/>
        <v>110</v>
      </c>
      <c r="M1185" s="18"/>
      <c r="N1185" s="18"/>
      <c r="O1185" s="18">
        <v>110</v>
      </c>
      <c r="P1185" s="51">
        <f t="shared" si="1190"/>
        <v>0</v>
      </c>
      <c r="Q1185" s="18"/>
      <c r="R1185" s="18"/>
      <c r="S1185" s="18"/>
      <c r="T1185" s="51">
        <f t="shared" si="1191"/>
        <v>110</v>
      </c>
      <c r="U1185" s="18"/>
      <c r="V1185" s="18"/>
      <c r="W1185" s="18">
        <v>110</v>
      </c>
      <c r="X1185" s="51">
        <f t="shared" si="1192"/>
        <v>110</v>
      </c>
      <c r="Y1185" s="18"/>
      <c r="Z1185" s="18"/>
      <c r="AA1185" s="18">
        <v>110</v>
      </c>
      <c r="AB1185" s="13"/>
      <c r="AC1185" s="79"/>
      <c r="AD1185" s="79"/>
    </row>
    <row r="1186" spans="1:30" s="56" customFormat="1" x14ac:dyDescent="0.25">
      <c r="A1186" s="43"/>
      <c r="B1186" s="13" t="s">
        <v>696</v>
      </c>
      <c r="C1186" s="40"/>
      <c r="D1186" s="52">
        <f t="shared" si="1187"/>
        <v>0</v>
      </c>
      <c r="E1186" s="18"/>
      <c r="F1186" s="18"/>
      <c r="G1186" s="18"/>
      <c r="H1186" s="52">
        <f t="shared" si="1188"/>
        <v>0</v>
      </c>
      <c r="I1186" s="18"/>
      <c r="J1186" s="18"/>
      <c r="K1186" s="18"/>
      <c r="L1186" s="51">
        <f t="shared" si="1189"/>
        <v>30</v>
      </c>
      <c r="M1186" s="18"/>
      <c r="N1186" s="18"/>
      <c r="O1186" s="18">
        <v>30</v>
      </c>
      <c r="P1186" s="51">
        <f t="shared" si="1190"/>
        <v>0</v>
      </c>
      <c r="Q1186" s="18"/>
      <c r="R1186" s="18"/>
      <c r="S1186" s="18"/>
      <c r="T1186" s="51">
        <f t="shared" si="1191"/>
        <v>30</v>
      </c>
      <c r="U1186" s="18"/>
      <c r="V1186" s="18"/>
      <c r="W1186" s="18">
        <v>30</v>
      </c>
      <c r="X1186" s="51">
        <f t="shared" si="1192"/>
        <v>30</v>
      </c>
      <c r="Y1186" s="18"/>
      <c r="Z1186" s="18"/>
      <c r="AA1186" s="18">
        <v>30</v>
      </c>
      <c r="AB1186" s="13"/>
      <c r="AC1186" s="79"/>
      <c r="AD1186" s="79"/>
    </row>
    <row r="1187" spans="1:30" s="56" customFormat="1" x14ac:dyDescent="0.25">
      <c r="A1187" s="43"/>
      <c r="B1187" s="13" t="s">
        <v>697</v>
      </c>
      <c r="C1187" s="40"/>
      <c r="D1187" s="52">
        <f t="shared" si="1187"/>
        <v>0</v>
      </c>
      <c r="E1187" s="18"/>
      <c r="F1187" s="18"/>
      <c r="G1187" s="18"/>
      <c r="H1187" s="52">
        <f t="shared" si="1188"/>
        <v>0</v>
      </c>
      <c r="I1187" s="18"/>
      <c r="J1187" s="18"/>
      <c r="K1187" s="18"/>
      <c r="L1187" s="51">
        <f t="shared" si="1189"/>
        <v>30</v>
      </c>
      <c r="M1187" s="18"/>
      <c r="N1187" s="18"/>
      <c r="O1187" s="18">
        <v>30</v>
      </c>
      <c r="P1187" s="51">
        <f t="shared" si="1190"/>
        <v>0</v>
      </c>
      <c r="Q1187" s="18"/>
      <c r="R1187" s="18"/>
      <c r="S1187" s="18"/>
      <c r="T1187" s="51">
        <f t="shared" si="1191"/>
        <v>30</v>
      </c>
      <c r="U1187" s="18"/>
      <c r="V1187" s="18"/>
      <c r="W1187" s="18">
        <v>30</v>
      </c>
      <c r="X1187" s="51">
        <f t="shared" si="1192"/>
        <v>30</v>
      </c>
      <c r="Y1187" s="18"/>
      <c r="Z1187" s="18"/>
      <c r="AA1187" s="18">
        <v>30</v>
      </c>
      <c r="AB1187" s="13"/>
      <c r="AC1187" s="79"/>
      <c r="AD1187" s="79"/>
    </row>
    <row r="1188" spans="1:30" s="56" customFormat="1" ht="47.25" x14ac:dyDescent="0.25">
      <c r="A1188" s="43" t="s">
        <v>73</v>
      </c>
      <c r="B1188" s="13" t="s">
        <v>298</v>
      </c>
      <c r="C1188" s="40" t="s">
        <v>265</v>
      </c>
      <c r="D1188" s="52">
        <f t="shared" si="1187"/>
        <v>0</v>
      </c>
      <c r="E1188" s="18"/>
      <c r="F1188" s="18"/>
      <c r="G1188" s="18"/>
      <c r="H1188" s="52">
        <f t="shared" si="1188"/>
        <v>0</v>
      </c>
      <c r="I1188" s="18"/>
      <c r="J1188" s="18"/>
      <c r="K1188" s="18"/>
      <c r="L1188" s="51">
        <f t="shared" si="1189"/>
        <v>0</v>
      </c>
      <c r="M1188" s="18">
        <v>0</v>
      </c>
      <c r="N1188" s="18">
        <v>0</v>
      </c>
      <c r="O1188" s="18">
        <v>0</v>
      </c>
      <c r="P1188" s="51">
        <f t="shared" si="1190"/>
        <v>0</v>
      </c>
      <c r="Q1188" s="18">
        <v>0</v>
      </c>
      <c r="R1188" s="18">
        <v>0</v>
      </c>
      <c r="S1188" s="18">
        <v>0</v>
      </c>
      <c r="T1188" s="51">
        <f t="shared" si="1191"/>
        <v>0</v>
      </c>
      <c r="U1188" s="18">
        <v>0</v>
      </c>
      <c r="V1188" s="18">
        <v>0</v>
      </c>
      <c r="W1188" s="18">
        <v>0</v>
      </c>
      <c r="X1188" s="51">
        <f t="shared" si="1192"/>
        <v>0</v>
      </c>
      <c r="Y1188" s="18">
        <v>0</v>
      </c>
      <c r="Z1188" s="18">
        <v>0</v>
      </c>
      <c r="AA1188" s="18">
        <v>0</v>
      </c>
      <c r="AB1188" s="13"/>
      <c r="AC1188" s="79"/>
      <c r="AD1188" s="79"/>
    </row>
    <row r="1189" spans="1:30" s="56" customFormat="1" ht="31.5" x14ac:dyDescent="0.25">
      <c r="A1189" s="43"/>
      <c r="B1189" s="13" t="s">
        <v>299</v>
      </c>
      <c r="C1189" s="40"/>
      <c r="D1189" s="52">
        <f t="shared" si="1187"/>
        <v>1694.1</v>
      </c>
      <c r="E1189" s="18">
        <f>E1190+E1208</f>
        <v>0</v>
      </c>
      <c r="F1189" s="18">
        <f>F1190+F1208</f>
        <v>0</v>
      </c>
      <c r="G1189" s="18">
        <f>G1190+G1208</f>
        <v>1694.1</v>
      </c>
      <c r="H1189" s="52">
        <f t="shared" si="1188"/>
        <v>2142.8999999999996</v>
      </c>
      <c r="I1189" s="18">
        <f>I1190+I1208</f>
        <v>0</v>
      </c>
      <c r="J1189" s="18">
        <f>J1190+J1208</f>
        <v>0</v>
      </c>
      <c r="K1189" s="18">
        <f>K1190+K1208</f>
        <v>2142.8999999999996</v>
      </c>
      <c r="L1189" s="51">
        <f t="shared" si="1189"/>
        <v>1005.6999999999999</v>
      </c>
      <c r="M1189" s="18">
        <f>M1190+M1208</f>
        <v>0</v>
      </c>
      <c r="N1189" s="18">
        <f>N1190+N1208</f>
        <v>0</v>
      </c>
      <c r="O1189" s="18">
        <f>O1190+O1208</f>
        <v>1005.6999999999999</v>
      </c>
      <c r="P1189" s="51">
        <f t="shared" si="1190"/>
        <v>2142.8999999999996</v>
      </c>
      <c r="Q1189" s="18">
        <f>Q1190+Q1208</f>
        <v>0</v>
      </c>
      <c r="R1189" s="18">
        <f>R1190+R1208</f>
        <v>0</v>
      </c>
      <c r="S1189" s="18">
        <f>S1190+S1208</f>
        <v>2142.8999999999996</v>
      </c>
      <c r="T1189" s="51">
        <f t="shared" si="1191"/>
        <v>1479.7999999999997</v>
      </c>
      <c r="U1189" s="18">
        <f>U1190+U1208</f>
        <v>0</v>
      </c>
      <c r="V1189" s="18">
        <f>V1190+V1208</f>
        <v>0</v>
      </c>
      <c r="W1189" s="18">
        <f>W1190+W1208</f>
        <v>1479.7999999999997</v>
      </c>
      <c r="X1189" s="51">
        <f t="shared" si="1192"/>
        <v>1479.7999999999997</v>
      </c>
      <c r="Y1189" s="18">
        <f>Y1190+Y1208</f>
        <v>0</v>
      </c>
      <c r="Z1189" s="18">
        <f>Z1190+Z1208</f>
        <v>0</v>
      </c>
      <c r="AA1189" s="18">
        <f>AA1190+AA1208</f>
        <v>1479.7999999999997</v>
      </c>
      <c r="AB1189" s="13"/>
      <c r="AC1189" s="79"/>
      <c r="AD1189" s="79"/>
    </row>
    <row r="1190" spans="1:30" s="56" customFormat="1" ht="31.5" x14ac:dyDescent="0.25">
      <c r="A1190" s="43" t="s">
        <v>40</v>
      </c>
      <c r="B1190" s="13" t="s">
        <v>300</v>
      </c>
      <c r="C1190" s="40"/>
      <c r="D1190" s="52">
        <f t="shared" si="1187"/>
        <v>1577.1</v>
      </c>
      <c r="E1190" s="18">
        <f>E1191</f>
        <v>0</v>
      </c>
      <c r="F1190" s="18">
        <f t="shared" ref="F1190:AA1190" si="1193">F1191</f>
        <v>0</v>
      </c>
      <c r="G1190" s="18">
        <f t="shared" si="1193"/>
        <v>1577.1</v>
      </c>
      <c r="H1190" s="52">
        <f t="shared" si="1188"/>
        <v>2025.8999999999999</v>
      </c>
      <c r="I1190" s="18">
        <f t="shared" si="1193"/>
        <v>0</v>
      </c>
      <c r="J1190" s="18">
        <f t="shared" si="1193"/>
        <v>0</v>
      </c>
      <c r="K1190" s="18">
        <f t="shared" si="1193"/>
        <v>2025.8999999999999</v>
      </c>
      <c r="L1190" s="51">
        <f t="shared" si="1189"/>
        <v>788.69999999999993</v>
      </c>
      <c r="M1190" s="18">
        <f t="shared" si="1193"/>
        <v>0</v>
      </c>
      <c r="N1190" s="18">
        <f t="shared" si="1193"/>
        <v>0</v>
      </c>
      <c r="O1190" s="18">
        <f t="shared" si="1193"/>
        <v>788.69999999999993</v>
      </c>
      <c r="P1190" s="51">
        <f t="shared" si="1190"/>
        <v>2025.8999999999999</v>
      </c>
      <c r="Q1190" s="18">
        <f t="shared" si="1193"/>
        <v>0</v>
      </c>
      <c r="R1190" s="18">
        <f t="shared" si="1193"/>
        <v>0</v>
      </c>
      <c r="S1190" s="18">
        <f t="shared" si="1193"/>
        <v>2025.8999999999999</v>
      </c>
      <c r="T1190" s="51">
        <f t="shared" si="1191"/>
        <v>1262.7999999999997</v>
      </c>
      <c r="U1190" s="18">
        <f t="shared" si="1193"/>
        <v>0</v>
      </c>
      <c r="V1190" s="18">
        <f t="shared" si="1193"/>
        <v>0</v>
      </c>
      <c r="W1190" s="18">
        <f t="shared" si="1193"/>
        <v>1262.7999999999997</v>
      </c>
      <c r="X1190" s="51">
        <f t="shared" si="1192"/>
        <v>1262.7999999999997</v>
      </c>
      <c r="Y1190" s="18">
        <f t="shared" si="1193"/>
        <v>0</v>
      </c>
      <c r="Z1190" s="18">
        <f t="shared" si="1193"/>
        <v>0</v>
      </c>
      <c r="AA1190" s="18">
        <f t="shared" si="1193"/>
        <v>1262.7999999999997</v>
      </c>
      <c r="AB1190" s="13"/>
      <c r="AC1190" s="79"/>
      <c r="AD1190" s="79"/>
    </row>
    <row r="1191" spans="1:30" s="56" customFormat="1" ht="31.5" x14ac:dyDescent="0.25">
      <c r="A1191" s="43" t="s">
        <v>301</v>
      </c>
      <c r="B1191" s="13" t="s">
        <v>302</v>
      </c>
      <c r="C1191" s="40"/>
      <c r="D1191" s="52">
        <f>SUM(E1191:G1191)</f>
        <v>1577.1</v>
      </c>
      <c r="E1191" s="18">
        <f>SUM(E1192:E1207)</f>
        <v>0</v>
      </c>
      <c r="F1191" s="18">
        <f>SUM(F1192:F1207)</f>
        <v>0</v>
      </c>
      <c r="G1191" s="18">
        <f>SUM(G1192:G1207)</f>
        <v>1577.1</v>
      </c>
      <c r="H1191" s="52">
        <f>SUM(I1191:K1191)</f>
        <v>2025.8999999999999</v>
      </c>
      <c r="I1191" s="18">
        <f>SUM(I1192:I1207)</f>
        <v>0</v>
      </c>
      <c r="J1191" s="18">
        <f>SUM(J1192:J1207)</f>
        <v>0</v>
      </c>
      <c r="K1191" s="18">
        <f>SUM(K1192:K1207)</f>
        <v>2025.8999999999999</v>
      </c>
      <c r="L1191" s="51">
        <f>SUM(M1191:O1191)</f>
        <v>788.69999999999993</v>
      </c>
      <c r="M1191" s="18">
        <f>SUM(M1192:M1207)</f>
        <v>0</v>
      </c>
      <c r="N1191" s="18">
        <f>SUM(N1192:N1207)</f>
        <v>0</v>
      </c>
      <c r="O1191" s="18">
        <f>SUM(O1192:O1207)</f>
        <v>788.69999999999993</v>
      </c>
      <c r="P1191" s="51">
        <f>SUM(Q1191:S1191)</f>
        <v>2025.8999999999999</v>
      </c>
      <c r="Q1191" s="18">
        <f>SUM(Q1192:Q1207)</f>
        <v>0</v>
      </c>
      <c r="R1191" s="18">
        <f>SUM(R1192:R1207)</f>
        <v>0</v>
      </c>
      <c r="S1191" s="18">
        <f>SUM(S1192:S1207)</f>
        <v>2025.8999999999999</v>
      </c>
      <c r="T1191" s="51">
        <f>SUM(U1191:W1191)</f>
        <v>1262.7999999999997</v>
      </c>
      <c r="U1191" s="18">
        <f>SUM(U1192:U1207)</f>
        <v>0</v>
      </c>
      <c r="V1191" s="18">
        <f>SUM(V1192:V1207)</f>
        <v>0</v>
      </c>
      <c r="W1191" s="18">
        <f>SUM(W1192:W1207)</f>
        <v>1262.7999999999997</v>
      </c>
      <c r="X1191" s="51">
        <f>SUM(Y1191:AA1191)</f>
        <v>1262.7999999999997</v>
      </c>
      <c r="Y1191" s="18">
        <f>SUM(Y1192:Y1207)</f>
        <v>0</v>
      </c>
      <c r="Z1191" s="18">
        <f>SUM(Z1192:Z1207)</f>
        <v>0</v>
      </c>
      <c r="AA1191" s="18">
        <f>SUM(AA1192:AA1207)</f>
        <v>1262.7999999999997</v>
      </c>
      <c r="AB1191" s="13"/>
      <c r="AC1191" s="79"/>
      <c r="AD1191" s="79"/>
    </row>
    <row r="1192" spans="1:30" s="56" customFormat="1" x14ac:dyDescent="0.25">
      <c r="A1192" s="43" t="s">
        <v>325</v>
      </c>
      <c r="B1192" s="13" t="s">
        <v>698</v>
      </c>
      <c r="C1192" s="40" t="s">
        <v>728</v>
      </c>
      <c r="D1192" s="52">
        <f>SUM(E1192:G1192)</f>
        <v>100</v>
      </c>
      <c r="E1192" s="18"/>
      <c r="F1192" s="18"/>
      <c r="G1192" s="18">
        <v>100</v>
      </c>
      <c r="H1192" s="52">
        <f>SUM(I1192:K1192)</f>
        <v>383.8</v>
      </c>
      <c r="I1192" s="18"/>
      <c r="J1192" s="18"/>
      <c r="K1192" s="18">
        <v>383.8</v>
      </c>
      <c r="L1192" s="51">
        <f>SUM(M1192:O1192)</f>
        <v>0</v>
      </c>
      <c r="M1192" s="18"/>
      <c r="N1192" s="18"/>
      <c r="O1192" s="18"/>
      <c r="P1192" s="51">
        <f>SUM(Q1192:S1192)</f>
        <v>383.8</v>
      </c>
      <c r="Q1192" s="18"/>
      <c r="R1192" s="18"/>
      <c r="S1192" s="18">
        <v>383.8</v>
      </c>
      <c r="T1192" s="51">
        <f>SUM(U1192:W1192)</f>
        <v>0</v>
      </c>
      <c r="U1192" s="18"/>
      <c r="V1192" s="18"/>
      <c r="W1192" s="18"/>
      <c r="X1192" s="51">
        <f>SUM(Y1192:AA1192)</f>
        <v>0</v>
      </c>
      <c r="Y1192" s="18"/>
      <c r="Z1192" s="18"/>
      <c r="AA1192" s="18"/>
      <c r="AB1192" s="13"/>
      <c r="AC1192" s="79"/>
      <c r="AD1192" s="79"/>
    </row>
    <row r="1193" spans="1:30" s="56" customFormat="1" ht="31.5" x14ac:dyDescent="0.25">
      <c r="A1193" s="43" t="s">
        <v>327</v>
      </c>
      <c r="B1193" s="13" t="s">
        <v>303</v>
      </c>
      <c r="C1193" s="40" t="s">
        <v>117</v>
      </c>
      <c r="D1193" s="52">
        <f t="shared" ref="D1193:D1208" si="1194">SUM(E1193:G1193)</f>
        <v>100</v>
      </c>
      <c r="E1193" s="18"/>
      <c r="F1193" s="18"/>
      <c r="G1193" s="18">
        <v>100</v>
      </c>
      <c r="H1193" s="52">
        <f t="shared" ref="H1193:H1194" si="1195">SUM(I1193:K1193)</f>
        <v>150</v>
      </c>
      <c r="I1193" s="18"/>
      <c r="J1193" s="18"/>
      <c r="K1193" s="18">
        <v>150</v>
      </c>
      <c r="L1193" s="51">
        <f t="shared" ref="L1193:L1194" si="1196">SUM(M1193:O1193)</f>
        <v>175.2</v>
      </c>
      <c r="M1193" s="18"/>
      <c r="N1193" s="18"/>
      <c r="O1193" s="18">
        <v>175.2</v>
      </c>
      <c r="P1193" s="51">
        <f t="shared" ref="P1193:P1194" si="1197">SUM(Q1193:S1193)</f>
        <v>150</v>
      </c>
      <c r="Q1193" s="18"/>
      <c r="R1193" s="18"/>
      <c r="S1193" s="18">
        <v>150</v>
      </c>
      <c r="T1193" s="51">
        <f t="shared" ref="T1193:T1194" si="1198">SUM(U1193:W1193)</f>
        <v>175.2</v>
      </c>
      <c r="U1193" s="18"/>
      <c r="V1193" s="18"/>
      <c r="W1193" s="18">
        <v>175.2</v>
      </c>
      <c r="X1193" s="51">
        <f t="shared" ref="X1193:X1194" si="1199">SUM(Y1193:AA1193)</f>
        <v>175.2</v>
      </c>
      <c r="Y1193" s="18"/>
      <c r="Z1193" s="18"/>
      <c r="AA1193" s="18">
        <v>175.2</v>
      </c>
      <c r="AB1193" s="13"/>
      <c r="AC1193" s="79"/>
      <c r="AD1193" s="79"/>
    </row>
    <row r="1194" spans="1:30" s="56" customFormat="1" ht="31.5" x14ac:dyDescent="0.25">
      <c r="A1194" s="43" t="s">
        <v>328</v>
      </c>
      <c r="B1194" s="13" t="s">
        <v>295</v>
      </c>
      <c r="C1194" s="40" t="s">
        <v>117</v>
      </c>
      <c r="D1194" s="52">
        <f t="shared" si="1194"/>
        <v>50</v>
      </c>
      <c r="E1194" s="18"/>
      <c r="F1194" s="18"/>
      <c r="G1194" s="18">
        <v>50</v>
      </c>
      <c r="H1194" s="52">
        <f t="shared" si="1195"/>
        <v>50</v>
      </c>
      <c r="I1194" s="18"/>
      <c r="J1194" s="18"/>
      <c r="K1194" s="18">
        <v>50</v>
      </c>
      <c r="L1194" s="51">
        <f t="shared" si="1196"/>
        <v>111.2</v>
      </c>
      <c r="M1194" s="18"/>
      <c r="N1194" s="18"/>
      <c r="O1194" s="18">
        <v>111.2</v>
      </c>
      <c r="P1194" s="51">
        <f t="shared" si="1197"/>
        <v>50</v>
      </c>
      <c r="Q1194" s="18"/>
      <c r="R1194" s="18"/>
      <c r="S1194" s="18">
        <v>50</v>
      </c>
      <c r="T1194" s="51">
        <f t="shared" si="1198"/>
        <v>111.2</v>
      </c>
      <c r="U1194" s="18"/>
      <c r="V1194" s="18"/>
      <c r="W1194" s="18">
        <v>111.2</v>
      </c>
      <c r="X1194" s="51">
        <f t="shared" si="1199"/>
        <v>111.2</v>
      </c>
      <c r="Y1194" s="18"/>
      <c r="Z1194" s="18"/>
      <c r="AA1194" s="18">
        <v>111.2</v>
      </c>
      <c r="AB1194" s="13"/>
      <c r="AC1194" s="79"/>
      <c r="AD1194" s="79"/>
    </row>
    <row r="1195" spans="1:30" s="56" customFormat="1" x14ac:dyDescent="0.25">
      <c r="A1195" s="43" t="s">
        <v>329</v>
      </c>
      <c r="B1195" s="13" t="s">
        <v>604</v>
      </c>
      <c r="C1195" s="40" t="s">
        <v>121</v>
      </c>
      <c r="D1195" s="52">
        <f>SUM(E1195:G1195)</f>
        <v>100</v>
      </c>
      <c r="E1195" s="18"/>
      <c r="F1195" s="18"/>
      <c r="G1195" s="18">
        <v>100</v>
      </c>
      <c r="H1195" s="52">
        <f>SUM(I1195:K1195)</f>
        <v>100</v>
      </c>
      <c r="I1195" s="18"/>
      <c r="J1195" s="18"/>
      <c r="K1195" s="18">
        <v>100</v>
      </c>
      <c r="L1195" s="51">
        <f>SUM(M1195:O1195)</f>
        <v>0</v>
      </c>
      <c r="M1195" s="18"/>
      <c r="N1195" s="18"/>
      <c r="O1195" s="18"/>
      <c r="P1195" s="51">
        <f>SUM(Q1195:S1195)</f>
        <v>100</v>
      </c>
      <c r="Q1195" s="18"/>
      <c r="R1195" s="18"/>
      <c r="S1195" s="18">
        <v>100</v>
      </c>
      <c r="T1195" s="51">
        <f>SUM(U1195:W1195)</f>
        <v>0</v>
      </c>
      <c r="U1195" s="18"/>
      <c r="V1195" s="18"/>
      <c r="W1195" s="18"/>
      <c r="X1195" s="51">
        <f>SUM(Y1195:AA1195)</f>
        <v>0</v>
      </c>
      <c r="Y1195" s="18"/>
      <c r="Z1195" s="18"/>
      <c r="AA1195" s="18"/>
      <c r="AB1195" s="13"/>
      <c r="AC1195" s="79"/>
      <c r="AD1195" s="79"/>
    </row>
    <row r="1196" spans="1:30" s="56" customFormat="1" x14ac:dyDescent="0.25">
      <c r="A1196" s="43" t="s">
        <v>330</v>
      </c>
      <c r="B1196" s="13" t="s">
        <v>699</v>
      </c>
      <c r="C1196" s="40" t="s">
        <v>121</v>
      </c>
      <c r="D1196" s="52">
        <f t="shared" si="1194"/>
        <v>50</v>
      </c>
      <c r="E1196" s="18"/>
      <c r="F1196" s="18"/>
      <c r="G1196" s="18">
        <v>50</v>
      </c>
      <c r="H1196" s="52">
        <f t="shared" ref="H1196:H1215" si="1200">SUM(I1196:K1196)</f>
        <v>50</v>
      </c>
      <c r="I1196" s="18"/>
      <c r="J1196" s="18"/>
      <c r="K1196" s="18">
        <v>50</v>
      </c>
      <c r="L1196" s="51">
        <f t="shared" ref="L1196:L1215" si="1201">SUM(M1196:O1196)</f>
        <v>0</v>
      </c>
      <c r="M1196" s="18"/>
      <c r="N1196" s="18"/>
      <c r="O1196" s="18"/>
      <c r="P1196" s="51">
        <f t="shared" ref="P1196:P1215" si="1202">SUM(Q1196:S1196)</f>
        <v>50</v>
      </c>
      <c r="Q1196" s="18"/>
      <c r="R1196" s="18"/>
      <c r="S1196" s="18">
        <v>50</v>
      </c>
      <c r="T1196" s="51">
        <f t="shared" ref="T1196:T1215" si="1203">SUM(U1196:W1196)</f>
        <v>0</v>
      </c>
      <c r="U1196" s="18"/>
      <c r="V1196" s="18"/>
      <c r="W1196" s="18"/>
      <c r="X1196" s="51">
        <f t="shared" ref="X1196:X1215" si="1204">SUM(Y1196:AA1196)</f>
        <v>0</v>
      </c>
      <c r="Y1196" s="18"/>
      <c r="Z1196" s="18"/>
      <c r="AA1196" s="18"/>
      <c r="AB1196" s="13"/>
      <c r="AC1196" s="79"/>
      <c r="AD1196" s="79"/>
    </row>
    <row r="1197" spans="1:30" s="56" customFormat="1" ht="47.25" x14ac:dyDescent="0.25">
      <c r="A1197" s="43" t="s">
        <v>331</v>
      </c>
      <c r="B1197" s="13" t="s">
        <v>605</v>
      </c>
      <c r="C1197" s="40" t="s">
        <v>196</v>
      </c>
      <c r="D1197" s="52">
        <f t="shared" si="1194"/>
        <v>150</v>
      </c>
      <c r="E1197" s="18"/>
      <c r="F1197" s="18"/>
      <c r="G1197" s="18">
        <v>150</v>
      </c>
      <c r="H1197" s="52">
        <f t="shared" si="1200"/>
        <v>150</v>
      </c>
      <c r="I1197" s="18"/>
      <c r="J1197" s="18"/>
      <c r="K1197" s="18">
        <v>150</v>
      </c>
      <c r="L1197" s="51">
        <f t="shared" si="1201"/>
        <v>309.7</v>
      </c>
      <c r="M1197" s="18"/>
      <c r="N1197" s="18"/>
      <c r="O1197" s="18">
        <v>309.7</v>
      </c>
      <c r="P1197" s="51">
        <f t="shared" si="1202"/>
        <v>150</v>
      </c>
      <c r="Q1197" s="18"/>
      <c r="R1197" s="18"/>
      <c r="S1197" s="18">
        <v>150</v>
      </c>
      <c r="T1197" s="51">
        <f t="shared" si="1203"/>
        <v>309.7</v>
      </c>
      <c r="U1197" s="18"/>
      <c r="V1197" s="18"/>
      <c r="W1197" s="18">
        <v>309.7</v>
      </c>
      <c r="X1197" s="51">
        <f t="shared" si="1204"/>
        <v>309.7</v>
      </c>
      <c r="Y1197" s="18"/>
      <c r="Z1197" s="18"/>
      <c r="AA1197" s="18">
        <v>309.7</v>
      </c>
      <c r="AB1197" s="13"/>
      <c r="AC1197" s="79"/>
      <c r="AD1197" s="79"/>
    </row>
    <row r="1198" spans="1:30" s="56" customFormat="1" x14ac:dyDescent="0.25">
      <c r="A1198" s="43" t="s">
        <v>597</v>
      </c>
      <c r="B1198" s="13" t="s">
        <v>606</v>
      </c>
      <c r="C1198" s="40" t="s">
        <v>212</v>
      </c>
      <c r="D1198" s="52">
        <f t="shared" si="1194"/>
        <v>100</v>
      </c>
      <c r="E1198" s="18"/>
      <c r="F1198" s="18"/>
      <c r="G1198" s="18">
        <v>100</v>
      </c>
      <c r="H1198" s="52">
        <f t="shared" si="1200"/>
        <v>100</v>
      </c>
      <c r="I1198" s="18"/>
      <c r="J1198" s="18"/>
      <c r="K1198" s="18">
        <v>100</v>
      </c>
      <c r="L1198" s="51">
        <f t="shared" si="1201"/>
        <v>0</v>
      </c>
      <c r="M1198" s="18"/>
      <c r="N1198" s="18"/>
      <c r="O1198" s="18"/>
      <c r="P1198" s="51">
        <f t="shared" si="1202"/>
        <v>100</v>
      </c>
      <c r="Q1198" s="18"/>
      <c r="R1198" s="18"/>
      <c r="S1198" s="18">
        <v>100</v>
      </c>
      <c r="T1198" s="51">
        <f t="shared" si="1203"/>
        <v>0</v>
      </c>
      <c r="U1198" s="18"/>
      <c r="V1198" s="18"/>
      <c r="W1198" s="18"/>
      <c r="X1198" s="51">
        <f t="shared" si="1204"/>
        <v>0</v>
      </c>
      <c r="Y1198" s="18"/>
      <c r="Z1198" s="18"/>
      <c r="AA1198" s="18"/>
      <c r="AB1198" s="13"/>
      <c r="AC1198" s="79"/>
      <c r="AD1198" s="79"/>
    </row>
    <row r="1199" spans="1:30" s="56" customFormat="1" x14ac:dyDescent="0.25">
      <c r="A1199" s="43" t="s">
        <v>598</v>
      </c>
      <c r="B1199" s="13" t="s">
        <v>607</v>
      </c>
      <c r="C1199" s="40" t="s">
        <v>122</v>
      </c>
      <c r="D1199" s="52">
        <f t="shared" si="1194"/>
        <v>50</v>
      </c>
      <c r="E1199" s="18"/>
      <c r="F1199" s="18"/>
      <c r="G1199" s="18">
        <v>50</v>
      </c>
      <c r="H1199" s="52">
        <f t="shared" si="1200"/>
        <v>50</v>
      </c>
      <c r="I1199" s="18"/>
      <c r="J1199" s="18"/>
      <c r="K1199" s="18">
        <v>50</v>
      </c>
      <c r="L1199" s="51">
        <f t="shared" si="1201"/>
        <v>0</v>
      </c>
      <c r="M1199" s="18"/>
      <c r="N1199" s="18"/>
      <c r="O1199" s="18"/>
      <c r="P1199" s="51">
        <f t="shared" si="1202"/>
        <v>50</v>
      </c>
      <c r="Q1199" s="18"/>
      <c r="R1199" s="18"/>
      <c r="S1199" s="18">
        <v>50</v>
      </c>
      <c r="T1199" s="51">
        <f t="shared" si="1203"/>
        <v>0</v>
      </c>
      <c r="U1199" s="18"/>
      <c r="V1199" s="18"/>
      <c r="W1199" s="18"/>
      <c r="X1199" s="51">
        <f t="shared" si="1204"/>
        <v>0</v>
      </c>
      <c r="Y1199" s="18"/>
      <c r="Z1199" s="18"/>
      <c r="AA1199" s="18"/>
      <c r="AB1199" s="13"/>
      <c r="AC1199" s="79"/>
      <c r="AD1199" s="79"/>
    </row>
    <row r="1200" spans="1:30" s="56" customFormat="1" x14ac:dyDescent="0.25">
      <c r="A1200" s="43" t="s">
        <v>597</v>
      </c>
      <c r="B1200" s="13" t="s">
        <v>608</v>
      </c>
      <c r="C1200" s="40" t="s">
        <v>729</v>
      </c>
      <c r="D1200" s="52">
        <f t="shared" si="1194"/>
        <v>100</v>
      </c>
      <c r="E1200" s="18"/>
      <c r="F1200" s="18"/>
      <c r="G1200" s="18">
        <v>100</v>
      </c>
      <c r="H1200" s="52">
        <f t="shared" si="1200"/>
        <v>100</v>
      </c>
      <c r="I1200" s="18"/>
      <c r="J1200" s="18"/>
      <c r="K1200" s="18">
        <v>100</v>
      </c>
      <c r="L1200" s="51">
        <f t="shared" si="1201"/>
        <v>0</v>
      </c>
      <c r="M1200" s="18"/>
      <c r="N1200" s="18"/>
      <c r="O1200" s="18"/>
      <c r="P1200" s="51">
        <f t="shared" si="1202"/>
        <v>100</v>
      </c>
      <c r="Q1200" s="18"/>
      <c r="R1200" s="18"/>
      <c r="S1200" s="18">
        <v>100</v>
      </c>
      <c r="T1200" s="51">
        <f t="shared" si="1203"/>
        <v>0</v>
      </c>
      <c r="U1200" s="18"/>
      <c r="V1200" s="18"/>
      <c r="W1200" s="18"/>
      <c r="X1200" s="51">
        <f t="shared" si="1204"/>
        <v>0</v>
      </c>
      <c r="Y1200" s="18"/>
      <c r="Z1200" s="18"/>
      <c r="AA1200" s="18"/>
      <c r="AB1200" s="13"/>
      <c r="AC1200" s="79"/>
      <c r="AD1200" s="79"/>
    </row>
    <row r="1201" spans="1:30" s="56" customFormat="1" x14ac:dyDescent="0.25">
      <c r="A1201" s="43" t="s">
        <v>598</v>
      </c>
      <c r="B1201" s="13" t="s">
        <v>603</v>
      </c>
      <c r="C1201" s="40" t="s">
        <v>119</v>
      </c>
      <c r="D1201" s="52">
        <f t="shared" si="1194"/>
        <v>50</v>
      </c>
      <c r="E1201" s="18"/>
      <c r="F1201" s="18"/>
      <c r="G1201" s="18">
        <v>50</v>
      </c>
      <c r="H1201" s="52">
        <f t="shared" si="1200"/>
        <v>50</v>
      </c>
      <c r="I1201" s="18"/>
      <c r="J1201" s="18"/>
      <c r="K1201" s="18">
        <v>50</v>
      </c>
      <c r="L1201" s="51">
        <f t="shared" si="1201"/>
        <v>0</v>
      </c>
      <c r="M1201" s="18"/>
      <c r="N1201" s="18"/>
      <c r="O1201" s="18"/>
      <c r="P1201" s="51">
        <f t="shared" si="1202"/>
        <v>50</v>
      </c>
      <c r="Q1201" s="18"/>
      <c r="R1201" s="18"/>
      <c r="S1201" s="18">
        <v>50</v>
      </c>
      <c r="T1201" s="51">
        <f t="shared" si="1203"/>
        <v>0</v>
      </c>
      <c r="U1201" s="18"/>
      <c r="V1201" s="18"/>
      <c r="W1201" s="18"/>
      <c r="X1201" s="51">
        <f t="shared" si="1204"/>
        <v>0</v>
      </c>
      <c r="Y1201" s="18"/>
      <c r="Z1201" s="18"/>
      <c r="AA1201" s="18"/>
      <c r="AB1201" s="13"/>
      <c r="AC1201" s="79"/>
      <c r="AD1201" s="79"/>
    </row>
    <row r="1202" spans="1:30" s="56" customFormat="1" x14ac:dyDescent="0.25">
      <c r="A1202" s="43" t="s">
        <v>599</v>
      </c>
      <c r="B1202" s="13" t="s">
        <v>1124</v>
      </c>
      <c r="C1202" s="40" t="s">
        <v>1125</v>
      </c>
      <c r="D1202" s="52">
        <f t="shared" si="1194"/>
        <v>0</v>
      </c>
      <c r="E1202" s="18"/>
      <c r="F1202" s="18"/>
      <c r="G1202" s="18">
        <v>0</v>
      </c>
      <c r="H1202" s="52">
        <f t="shared" si="1200"/>
        <v>0</v>
      </c>
      <c r="I1202" s="18"/>
      <c r="J1202" s="18"/>
      <c r="K1202" s="18">
        <v>0</v>
      </c>
      <c r="L1202" s="51">
        <f t="shared" si="1201"/>
        <v>100</v>
      </c>
      <c r="M1202" s="18"/>
      <c r="N1202" s="18"/>
      <c r="O1202" s="18">
        <v>100</v>
      </c>
      <c r="P1202" s="51">
        <f t="shared" si="1202"/>
        <v>0</v>
      </c>
      <c r="Q1202" s="18"/>
      <c r="R1202" s="18"/>
      <c r="S1202" s="18">
        <v>0</v>
      </c>
      <c r="T1202" s="51">
        <f t="shared" si="1203"/>
        <v>100</v>
      </c>
      <c r="U1202" s="18"/>
      <c r="V1202" s="18"/>
      <c r="W1202" s="18">
        <v>100</v>
      </c>
      <c r="X1202" s="51">
        <f t="shared" si="1204"/>
        <v>100</v>
      </c>
      <c r="Y1202" s="18"/>
      <c r="Z1202" s="18"/>
      <c r="AA1202" s="18">
        <v>100</v>
      </c>
      <c r="AB1202" s="13"/>
      <c r="AC1202" s="79"/>
      <c r="AD1202" s="79"/>
    </row>
    <row r="1203" spans="1:30" s="56" customFormat="1" x14ac:dyDescent="0.25">
      <c r="A1203" s="43" t="s">
        <v>599</v>
      </c>
      <c r="B1203" s="13" t="s">
        <v>609</v>
      </c>
      <c r="C1203" s="40" t="s">
        <v>124</v>
      </c>
      <c r="D1203" s="52">
        <f t="shared" si="1194"/>
        <v>225</v>
      </c>
      <c r="E1203" s="18"/>
      <c r="F1203" s="18"/>
      <c r="G1203" s="18">
        <v>225</v>
      </c>
      <c r="H1203" s="52">
        <f t="shared" si="1200"/>
        <v>225</v>
      </c>
      <c r="I1203" s="18"/>
      <c r="J1203" s="18"/>
      <c r="K1203" s="18">
        <v>225</v>
      </c>
      <c r="L1203" s="51">
        <f t="shared" si="1201"/>
        <v>0</v>
      </c>
      <c r="M1203" s="18"/>
      <c r="N1203" s="18"/>
      <c r="O1203" s="18"/>
      <c r="P1203" s="51">
        <f t="shared" si="1202"/>
        <v>225</v>
      </c>
      <c r="Q1203" s="18"/>
      <c r="R1203" s="18"/>
      <c r="S1203" s="18">
        <v>225</v>
      </c>
      <c r="T1203" s="51">
        <f t="shared" si="1203"/>
        <v>0</v>
      </c>
      <c r="U1203" s="18"/>
      <c r="V1203" s="18"/>
      <c r="W1203" s="18"/>
      <c r="X1203" s="51">
        <f t="shared" si="1204"/>
        <v>0</v>
      </c>
      <c r="Y1203" s="18"/>
      <c r="Z1203" s="18"/>
      <c r="AA1203" s="18"/>
      <c r="AB1203" s="13"/>
      <c r="AC1203" s="79"/>
      <c r="AD1203" s="79"/>
    </row>
    <row r="1204" spans="1:30" s="56" customFormat="1" x14ac:dyDescent="0.25">
      <c r="A1204" s="43" t="s">
        <v>600</v>
      </c>
      <c r="B1204" s="13" t="s">
        <v>700</v>
      </c>
      <c r="C1204" s="40" t="s">
        <v>124</v>
      </c>
      <c r="D1204" s="52">
        <f t="shared" si="1194"/>
        <v>50</v>
      </c>
      <c r="E1204" s="18"/>
      <c r="F1204" s="18"/>
      <c r="G1204" s="18">
        <v>50</v>
      </c>
      <c r="H1204" s="52">
        <f t="shared" si="1200"/>
        <v>50</v>
      </c>
      <c r="I1204" s="18"/>
      <c r="J1204" s="18"/>
      <c r="K1204" s="18">
        <v>50</v>
      </c>
      <c r="L1204" s="51">
        <f t="shared" si="1201"/>
        <v>0</v>
      </c>
      <c r="M1204" s="18"/>
      <c r="N1204" s="18"/>
      <c r="O1204" s="18"/>
      <c r="P1204" s="51">
        <f t="shared" si="1202"/>
        <v>50</v>
      </c>
      <c r="Q1204" s="18"/>
      <c r="R1204" s="18"/>
      <c r="S1204" s="18">
        <v>50</v>
      </c>
      <c r="T1204" s="51">
        <f t="shared" si="1203"/>
        <v>0</v>
      </c>
      <c r="U1204" s="18"/>
      <c r="V1204" s="18"/>
      <c r="W1204" s="18"/>
      <c r="X1204" s="51">
        <f t="shared" si="1204"/>
        <v>0</v>
      </c>
      <c r="Y1204" s="18"/>
      <c r="Z1204" s="18"/>
      <c r="AA1204" s="18"/>
      <c r="AB1204" s="13"/>
      <c r="AC1204" s="79"/>
      <c r="AD1204" s="79"/>
    </row>
    <row r="1205" spans="1:30" s="56" customFormat="1" x14ac:dyDescent="0.25">
      <c r="A1205" s="43" t="s">
        <v>601</v>
      </c>
      <c r="B1205" s="13" t="s">
        <v>610</v>
      </c>
      <c r="C1205" s="40" t="s">
        <v>118</v>
      </c>
      <c r="D1205" s="52">
        <f t="shared" si="1194"/>
        <v>159.1</v>
      </c>
      <c r="E1205" s="18"/>
      <c r="F1205" s="18"/>
      <c r="G1205" s="18">
        <v>159.1</v>
      </c>
      <c r="H1205" s="52">
        <f t="shared" si="1200"/>
        <v>159.1</v>
      </c>
      <c r="I1205" s="18"/>
      <c r="J1205" s="18"/>
      <c r="K1205" s="18">
        <v>159.1</v>
      </c>
      <c r="L1205" s="51">
        <f t="shared" si="1201"/>
        <v>0</v>
      </c>
      <c r="M1205" s="18"/>
      <c r="N1205" s="18"/>
      <c r="O1205" s="18"/>
      <c r="P1205" s="51">
        <f t="shared" si="1202"/>
        <v>159.1</v>
      </c>
      <c r="Q1205" s="18"/>
      <c r="R1205" s="18"/>
      <c r="S1205" s="18">
        <v>159.1</v>
      </c>
      <c r="T1205" s="51">
        <f t="shared" si="1203"/>
        <v>159.1</v>
      </c>
      <c r="U1205" s="18"/>
      <c r="V1205" s="18"/>
      <c r="W1205" s="18">
        <v>159.1</v>
      </c>
      <c r="X1205" s="51">
        <f t="shared" si="1204"/>
        <v>159.1</v>
      </c>
      <c r="Y1205" s="18"/>
      <c r="Z1205" s="18"/>
      <c r="AA1205" s="18">
        <v>159.1</v>
      </c>
      <c r="AB1205" s="13"/>
      <c r="AC1205" s="79"/>
      <c r="AD1205" s="79"/>
    </row>
    <row r="1206" spans="1:30" s="56" customFormat="1" x14ac:dyDescent="0.25">
      <c r="A1206" s="43" t="s">
        <v>602</v>
      </c>
      <c r="B1206" s="13" t="s">
        <v>611</v>
      </c>
      <c r="C1206" s="40" t="s">
        <v>118</v>
      </c>
      <c r="D1206" s="52">
        <f t="shared" si="1194"/>
        <v>200</v>
      </c>
      <c r="E1206" s="18"/>
      <c r="F1206" s="18"/>
      <c r="G1206" s="18">
        <v>200</v>
      </c>
      <c r="H1206" s="52">
        <f t="shared" si="1200"/>
        <v>315</v>
      </c>
      <c r="I1206" s="18"/>
      <c r="J1206" s="18"/>
      <c r="K1206" s="18">
        <v>315</v>
      </c>
      <c r="L1206" s="51">
        <f t="shared" si="1201"/>
        <v>0</v>
      </c>
      <c r="M1206" s="18"/>
      <c r="N1206" s="18"/>
      <c r="O1206" s="18"/>
      <c r="P1206" s="51">
        <f t="shared" si="1202"/>
        <v>315</v>
      </c>
      <c r="Q1206" s="18"/>
      <c r="R1206" s="18"/>
      <c r="S1206" s="18">
        <v>315</v>
      </c>
      <c r="T1206" s="51">
        <f t="shared" si="1203"/>
        <v>315</v>
      </c>
      <c r="U1206" s="18"/>
      <c r="V1206" s="18"/>
      <c r="W1206" s="18">
        <v>315</v>
      </c>
      <c r="X1206" s="51">
        <f t="shared" si="1204"/>
        <v>315</v>
      </c>
      <c r="Y1206" s="18"/>
      <c r="Z1206" s="18"/>
      <c r="AA1206" s="18">
        <v>315</v>
      </c>
      <c r="AB1206" s="13"/>
      <c r="AC1206" s="79"/>
      <c r="AD1206" s="79"/>
    </row>
    <row r="1207" spans="1:30" s="56" customFormat="1" x14ac:dyDescent="0.25">
      <c r="A1207" s="43" t="s">
        <v>701</v>
      </c>
      <c r="B1207" s="13" t="s">
        <v>294</v>
      </c>
      <c r="C1207" s="40" t="s">
        <v>118</v>
      </c>
      <c r="D1207" s="52">
        <f t="shared" si="1194"/>
        <v>93</v>
      </c>
      <c r="E1207" s="18"/>
      <c r="F1207" s="18"/>
      <c r="G1207" s="18">
        <v>93</v>
      </c>
      <c r="H1207" s="52">
        <f t="shared" si="1200"/>
        <v>93</v>
      </c>
      <c r="I1207" s="18"/>
      <c r="J1207" s="18"/>
      <c r="K1207" s="18">
        <v>93</v>
      </c>
      <c r="L1207" s="51">
        <f t="shared" si="1201"/>
        <v>92.6</v>
      </c>
      <c r="M1207" s="18"/>
      <c r="N1207" s="18"/>
      <c r="O1207" s="18">
        <v>92.6</v>
      </c>
      <c r="P1207" s="51">
        <f t="shared" si="1202"/>
        <v>93</v>
      </c>
      <c r="Q1207" s="18"/>
      <c r="R1207" s="18"/>
      <c r="S1207" s="18">
        <v>93</v>
      </c>
      <c r="T1207" s="51">
        <f t="shared" si="1203"/>
        <v>92.6</v>
      </c>
      <c r="U1207" s="18"/>
      <c r="V1207" s="18"/>
      <c r="W1207" s="18">
        <v>92.6</v>
      </c>
      <c r="X1207" s="51">
        <f t="shared" si="1204"/>
        <v>92.6</v>
      </c>
      <c r="Y1207" s="18"/>
      <c r="Z1207" s="18"/>
      <c r="AA1207" s="18">
        <v>92.6</v>
      </c>
      <c r="AB1207" s="13"/>
      <c r="AC1207" s="79"/>
      <c r="AD1207" s="79"/>
    </row>
    <row r="1208" spans="1:30" s="56" customFormat="1" ht="47.25" x14ac:dyDescent="0.25">
      <c r="A1208" s="43" t="s">
        <v>41</v>
      </c>
      <c r="B1208" s="13" t="s">
        <v>304</v>
      </c>
      <c r="C1208" s="40"/>
      <c r="D1208" s="52">
        <f t="shared" si="1194"/>
        <v>117</v>
      </c>
      <c r="E1208" s="18">
        <f>SUM(E1209:E1215)</f>
        <v>0</v>
      </c>
      <c r="F1208" s="18">
        <f>SUM(F1209:F1215)</f>
        <v>0</v>
      </c>
      <c r="G1208" s="18">
        <f>SUM(G1209:G1215)</f>
        <v>117</v>
      </c>
      <c r="H1208" s="52">
        <f t="shared" si="1200"/>
        <v>117</v>
      </c>
      <c r="I1208" s="18">
        <f>SUM(I1209:I1215)</f>
        <v>0</v>
      </c>
      <c r="J1208" s="18">
        <f>SUM(J1209:J1215)</f>
        <v>0</v>
      </c>
      <c r="K1208" s="18">
        <f>SUM(K1209:K1215)</f>
        <v>117</v>
      </c>
      <c r="L1208" s="51">
        <f t="shared" si="1201"/>
        <v>217</v>
      </c>
      <c r="M1208" s="18">
        <f>SUM(M1209:M1215)</f>
        <v>0</v>
      </c>
      <c r="N1208" s="18">
        <f>SUM(N1209:N1215)</f>
        <v>0</v>
      </c>
      <c r="O1208" s="18">
        <f>SUM(O1209:O1215)</f>
        <v>217</v>
      </c>
      <c r="P1208" s="51">
        <f t="shared" si="1202"/>
        <v>117</v>
      </c>
      <c r="Q1208" s="18">
        <f>SUM(Q1209:Q1215)</f>
        <v>0</v>
      </c>
      <c r="R1208" s="18">
        <f>SUM(R1209:R1215)</f>
        <v>0</v>
      </c>
      <c r="S1208" s="18">
        <f>SUM(S1209:S1215)</f>
        <v>117</v>
      </c>
      <c r="T1208" s="51">
        <f t="shared" si="1203"/>
        <v>217</v>
      </c>
      <c r="U1208" s="18">
        <f>SUM(U1209:U1215)</f>
        <v>0</v>
      </c>
      <c r="V1208" s="18">
        <f>SUM(V1209:V1215)</f>
        <v>0</v>
      </c>
      <c r="W1208" s="18">
        <f>SUM(W1209:W1215)</f>
        <v>217</v>
      </c>
      <c r="X1208" s="51">
        <f t="shared" si="1204"/>
        <v>217</v>
      </c>
      <c r="Y1208" s="18">
        <f>SUM(Y1209:Y1215)</f>
        <v>0</v>
      </c>
      <c r="Z1208" s="18">
        <f>SUM(Z1209:Z1215)</f>
        <v>0</v>
      </c>
      <c r="AA1208" s="18">
        <f>SUM(AA1209:AA1215)</f>
        <v>217</v>
      </c>
      <c r="AB1208" s="13"/>
      <c r="AC1208" s="79"/>
      <c r="AD1208" s="79"/>
    </row>
    <row r="1209" spans="1:30" s="56" customFormat="1" ht="63" x14ac:dyDescent="0.25">
      <c r="A1209" s="43" t="s">
        <v>305</v>
      </c>
      <c r="B1209" s="13" t="s">
        <v>306</v>
      </c>
      <c r="C1209" s="40" t="s">
        <v>265</v>
      </c>
      <c r="D1209" s="52">
        <f t="shared" si="1187"/>
        <v>117</v>
      </c>
      <c r="E1209" s="18"/>
      <c r="F1209" s="18"/>
      <c r="G1209" s="18">
        <v>117</v>
      </c>
      <c r="H1209" s="52">
        <f t="shared" si="1200"/>
        <v>117</v>
      </c>
      <c r="I1209" s="18"/>
      <c r="J1209" s="18"/>
      <c r="K1209" s="18">
        <v>117</v>
      </c>
      <c r="L1209" s="51">
        <f t="shared" si="1201"/>
        <v>217</v>
      </c>
      <c r="M1209" s="18"/>
      <c r="N1209" s="18"/>
      <c r="O1209" s="18">
        <v>217</v>
      </c>
      <c r="P1209" s="51">
        <f t="shared" si="1202"/>
        <v>117</v>
      </c>
      <c r="Q1209" s="18"/>
      <c r="R1209" s="18"/>
      <c r="S1209" s="18">
        <v>117</v>
      </c>
      <c r="T1209" s="51">
        <f t="shared" si="1203"/>
        <v>217</v>
      </c>
      <c r="U1209" s="18"/>
      <c r="V1209" s="18"/>
      <c r="W1209" s="18">
        <v>217</v>
      </c>
      <c r="X1209" s="51">
        <f t="shared" si="1204"/>
        <v>217</v>
      </c>
      <c r="Y1209" s="18"/>
      <c r="Z1209" s="18"/>
      <c r="AA1209" s="18">
        <v>217</v>
      </c>
      <c r="AB1209" s="13"/>
      <c r="AC1209" s="79"/>
      <c r="AD1209" s="79"/>
    </row>
    <row r="1210" spans="1:30" s="56" customFormat="1" ht="31.5" x14ac:dyDescent="0.25">
      <c r="A1210" s="43" t="s">
        <v>307</v>
      </c>
      <c r="B1210" s="13" t="s">
        <v>310</v>
      </c>
      <c r="C1210" s="40" t="s">
        <v>116</v>
      </c>
      <c r="D1210" s="52">
        <f t="shared" si="1187"/>
        <v>0</v>
      </c>
      <c r="E1210" s="18"/>
      <c r="F1210" s="18"/>
      <c r="G1210" s="18"/>
      <c r="H1210" s="52">
        <f t="shared" si="1200"/>
        <v>0</v>
      </c>
      <c r="I1210" s="18"/>
      <c r="J1210" s="18"/>
      <c r="K1210" s="18"/>
      <c r="L1210" s="51">
        <f t="shared" si="1201"/>
        <v>0</v>
      </c>
      <c r="M1210" s="18"/>
      <c r="N1210" s="18"/>
      <c r="O1210" s="18"/>
      <c r="P1210" s="51">
        <f t="shared" si="1202"/>
        <v>0</v>
      </c>
      <c r="Q1210" s="18"/>
      <c r="R1210" s="18"/>
      <c r="S1210" s="18"/>
      <c r="T1210" s="51">
        <f t="shared" si="1203"/>
        <v>0</v>
      </c>
      <c r="U1210" s="18"/>
      <c r="V1210" s="18"/>
      <c r="W1210" s="18"/>
      <c r="X1210" s="51">
        <f t="shared" si="1204"/>
        <v>0</v>
      </c>
      <c r="Y1210" s="18"/>
      <c r="Z1210" s="18"/>
      <c r="AA1210" s="18"/>
      <c r="AB1210" s="13"/>
      <c r="AC1210" s="79"/>
      <c r="AD1210" s="79"/>
    </row>
    <row r="1211" spans="1:30" s="56" customFormat="1" ht="31.5" x14ac:dyDescent="0.25">
      <c r="A1211" s="43" t="s">
        <v>308</v>
      </c>
      <c r="B1211" s="13" t="s">
        <v>612</v>
      </c>
      <c r="C1211" s="40" t="s">
        <v>116</v>
      </c>
      <c r="D1211" s="52">
        <f t="shared" si="1187"/>
        <v>0</v>
      </c>
      <c r="E1211" s="18"/>
      <c r="F1211" s="18"/>
      <c r="G1211" s="18"/>
      <c r="H1211" s="52">
        <f t="shared" si="1200"/>
        <v>0</v>
      </c>
      <c r="I1211" s="18"/>
      <c r="J1211" s="18"/>
      <c r="K1211" s="18"/>
      <c r="L1211" s="51">
        <f t="shared" si="1201"/>
        <v>0</v>
      </c>
      <c r="M1211" s="18"/>
      <c r="N1211" s="18"/>
      <c r="O1211" s="18"/>
      <c r="P1211" s="51">
        <f t="shared" si="1202"/>
        <v>0</v>
      </c>
      <c r="Q1211" s="18"/>
      <c r="R1211" s="18"/>
      <c r="S1211" s="18"/>
      <c r="T1211" s="51">
        <f t="shared" si="1203"/>
        <v>0</v>
      </c>
      <c r="U1211" s="18"/>
      <c r="V1211" s="18"/>
      <c r="W1211" s="18"/>
      <c r="X1211" s="51">
        <f t="shared" si="1204"/>
        <v>0</v>
      </c>
      <c r="Y1211" s="18"/>
      <c r="Z1211" s="18"/>
      <c r="AA1211" s="18"/>
      <c r="AB1211" s="13"/>
      <c r="AC1211" s="79"/>
      <c r="AD1211" s="79"/>
    </row>
    <row r="1212" spans="1:30" s="56" customFormat="1" ht="31.5" x14ac:dyDescent="0.25">
      <c r="A1212" s="43" t="s">
        <v>309</v>
      </c>
      <c r="B1212" s="13" t="s">
        <v>313</v>
      </c>
      <c r="C1212" s="40" t="s">
        <v>116</v>
      </c>
      <c r="D1212" s="52">
        <f t="shared" si="1187"/>
        <v>0</v>
      </c>
      <c r="E1212" s="18"/>
      <c r="F1212" s="18"/>
      <c r="G1212" s="18"/>
      <c r="H1212" s="52">
        <f t="shared" si="1200"/>
        <v>0</v>
      </c>
      <c r="I1212" s="18"/>
      <c r="J1212" s="18"/>
      <c r="K1212" s="18"/>
      <c r="L1212" s="51">
        <f t="shared" si="1201"/>
        <v>0</v>
      </c>
      <c r="M1212" s="18"/>
      <c r="N1212" s="18"/>
      <c r="O1212" s="18"/>
      <c r="P1212" s="51">
        <f t="shared" si="1202"/>
        <v>0</v>
      </c>
      <c r="Q1212" s="18"/>
      <c r="R1212" s="18"/>
      <c r="S1212" s="18"/>
      <c r="T1212" s="51">
        <f t="shared" si="1203"/>
        <v>0</v>
      </c>
      <c r="U1212" s="18"/>
      <c r="V1212" s="18"/>
      <c r="W1212" s="18"/>
      <c r="X1212" s="51">
        <f t="shared" si="1204"/>
        <v>0</v>
      </c>
      <c r="Y1212" s="18"/>
      <c r="Z1212" s="18"/>
      <c r="AA1212" s="18"/>
      <c r="AB1212" s="13"/>
      <c r="AC1212" s="79"/>
      <c r="AD1212" s="79"/>
    </row>
    <row r="1213" spans="1:30" s="56" customFormat="1" ht="31.5" x14ac:dyDescent="0.25">
      <c r="A1213" s="43" t="s">
        <v>311</v>
      </c>
      <c r="B1213" s="13" t="s">
        <v>613</v>
      </c>
      <c r="C1213" s="40" t="s">
        <v>116</v>
      </c>
      <c r="D1213" s="52">
        <f t="shared" si="1187"/>
        <v>0</v>
      </c>
      <c r="E1213" s="18"/>
      <c r="F1213" s="18"/>
      <c r="G1213" s="18"/>
      <c r="H1213" s="52">
        <f t="shared" si="1200"/>
        <v>0</v>
      </c>
      <c r="I1213" s="18"/>
      <c r="J1213" s="18"/>
      <c r="K1213" s="18"/>
      <c r="L1213" s="51">
        <f t="shared" si="1201"/>
        <v>0</v>
      </c>
      <c r="M1213" s="18"/>
      <c r="N1213" s="18"/>
      <c r="O1213" s="18"/>
      <c r="P1213" s="51">
        <f t="shared" si="1202"/>
        <v>0</v>
      </c>
      <c r="Q1213" s="18"/>
      <c r="R1213" s="18"/>
      <c r="S1213" s="18"/>
      <c r="T1213" s="51">
        <f t="shared" si="1203"/>
        <v>0</v>
      </c>
      <c r="U1213" s="18"/>
      <c r="V1213" s="18"/>
      <c r="W1213" s="18"/>
      <c r="X1213" s="51">
        <f t="shared" si="1204"/>
        <v>0</v>
      </c>
      <c r="Y1213" s="18"/>
      <c r="Z1213" s="18"/>
      <c r="AA1213" s="18"/>
      <c r="AB1213" s="13"/>
      <c r="AC1213" s="79"/>
      <c r="AD1213" s="79"/>
    </row>
    <row r="1214" spans="1:30" s="56" customFormat="1" ht="31.5" x14ac:dyDescent="0.25">
      <c r="A1214" s="43" t="s">
        <v>312</v>
      </c>
      <c r="B1214" s="13" t="s">
        <v>614</v>
      </c>
      <c r="C1214" s="40" t="s">
        <v>116</v>
      </c>
      <c r="D1214" s="52">
        <f t="shared" si="1187"/>
        <v>0</v>
      </c>
      <c r="E1214" s="18"/>
      <c r="F1214" s="18"/>
      <c r="G1214" s="18"/>
      <c r="H1214" s="52">
        <f t="shared" si="1200"/>
        <v>0</v>
      </c>
      <c r="I1214" s="18"/>
      <c r="J1214" s="18"/>
      <c r="K1214" s="18"/>
      <c r="L1214" s="51">
        <f t="shared" si="1201"/>
        <v>0</v>
      </c>
      <c r="M1214" s="18"/>
      <c r="N1214" s="18"/>
      <c r="O1214" s="18"/>
      <c r="P1214" s="51">
        <f t="shared" si="1202"/>
        <v>0</v>
      </c>
      <c r="Q1214" s="18"/>
      <c r="R1214" s="18"/>
      <c r="S1214" s="18"/>
      <c r="T1214" s="51">
        <f t="shared" si="1203"/>
        <v>0</v>
      </c>
      <c r="U1214" s="18"/>
      <c r="V1214" s="18"/>
      <c r="W1214" s="18"/>
      <c r="X1214" s="51">
        <f t="shared" si="1204"/>
        <v>0</v>
      </c>
      <c r="Y1214" s="18"/>
      <c r="Z1214" s="18"/>
      <c r="AA1214" s="18"/>
      <c r="AB1214" s="13"/>
      <c r="AC1214" s="79"/>
      <c r="AD1214" s="79"/>
    </row>
    <row r="1215" spans="1:30" s="56" customFormat="1" ht="31.5" x14ac:dyDescent="0.25">
      <c r="A1215" s="43" t="s">
        <v>314</v>
      </c>
      <c r="B1215" s="13" t="s">
        <v>615</v>
      </c>
      <c r="C1215" s="40" t="s">
        <v>116</v>
      </c>
      <c r="D1215" s="52">
        <f t="shared" si="1187"/>
        <v>0</v>
      </c>
      <c r="E1215" s="18"/>
      <c r="F1215" s="18"/>
      <c r="G1215" s="18"/>
      <c r="H1215" s="52">
        <f t="shared" si="1200"/>
        <v>0</v>
      </c>
      <c r="I1215" s="18"/>
      <c r="J1215" s="18"/>
      <c r="K1215" s="18"/>
      <c r="L1215" s="51">
        <f t="shared" si="1201"/>
        <v>0</v>
      </c>
      <c r="M1215" s="18"/>
      <c r="N1215" s="18"/>
      <c r="O1215" s="18"/>
      <c r="P1215" s="51">
        <f t="shared" si="1202"/>
        <v>0</v>
      </c>
      <c r="Q1215" s="18"/>
      <c r="R1215" s="18"/>
      <c r="S1215" s="18"/>
      <c r="T1215" s="51">
        <f t="shared" si="1203"/>
        <v>0</v>
      </c>
      <c r="U1215" s="18"/>
      <c r="V1215" s="18"/>
      <c r="W1215" s="18"/>
      <c r="X1215" s="51">
        <f t="shared" si="1204"/>
        <v>0</v>
      </c>
      <c r="Y1215" s="18"/>
      <c r="Z1215" s="18"/>
      <c r="AA1215" s="18"/>
      <c r="AB1215" s="13"/>
      <c r="AC1215" s="79"/>
      <c r="AD1215" s="79"/>
    </row>
    <row r="1216" spans="1:30" s="102" customFormat="1" ht="99.75" x14ac:dyDescent="0.2">
      <c r="A1216" s="41" t="s">
        <v>315</v>
      </c>
      <c r="B1216" s="100" t="s">
        <v>743</v>
      </c>
      <c r="C1216" s="97"/>
      <c r="D1216" s="15">
        <f t="shared" ref="D1216:D1251" si="1205">SUM(E1216:G1216)</f>
        <v>1295.0999999999999</v>
      </c>
      <c r="E1216" s="15">
        <f>SUM(E1217,E1222,E1228)</f>
        <v>0</v>
      </c>
      <c r="F1216" s="15">
        <f>SUM(F1217,F1222,F1228)</f>
        <v>0</v>
      </c>
      <c r="G1216" s="15">
        <f>SUM(G1217,G1222,G1228)</f>
        <v>1295.0999999999999</v>
      </c>
      <c r="H1216" s="15">
        <f t="shared" ref="H1216:H1251" si="1206">SUM(I1216:K1216)</f>
        <v>1327.9</v>
      </c>
      <c r="I1216" s="15">
        <f t="shared" ref="I1216:O1216" si="1207">SUM(I1217,I1222,I1228)</f>
        <v>0</v>
      </c>
      <c r="J1216" s="15">
        <f t="shared" si="1207"/>
        <v>146.69999999999999</v>
      </c>
      <c r="K1216" s="15">
        <f t="shared" si="1207"/>
        <v>1181.2</v>
      </c>
      <c r="L1216" s="15">
        <f t="shared" si="1207"/>
        <v>1333.9</v>
      </c>
      <c r="M1216" s="15">
        <f t="shared" si="1207"/>
        <v>0</v>
      </c>
      <c r="N1216" s="15">
        <f t="shared" si="1207"/>
        <v>0</v>
      </c>
      <c r="O1216" s="15">
        <f t="shared" si="1207"/>
        <v>1333.9</v>
      </c>
      <c r="P1216" s="15">
        <f t="shared" ref="P1216" si="1208">SUM(Q1216:S1216)</f>
        <v>838.9</v>
      </c>
      <c r="Q1216" s="15">
        <f>SUM(Q1217,Q1222,Q1228)</f>
        <v>0</v>
      </c>
      <c r="R1216" s="15">
        <f>SUM(R1217,R1222,R1228)</f>
        <v>0</v>
      </c>
      <c r="S1216" s="15">
        <f>SUM(S1217,S1222,S1228)</f>
        <v>838.9</v>
      </c>
      <c r="T1216" s="15">
        <f>SUM(U1216:W1216)</f>
        <v>1713.9</v>
      </c>
      <c r="U1216" s="15">
        <f>SUM(U1217,U1222,U1228)</f>
        <v>0</v>
      </c>
      <c r="V1216" s="15">
        <f>SUM(V1217,V1222,V1228)</f>
        <v>0</v>
      </c>
      <c r="W1216" s="15">
        <f>SUM(W1217,W1222,W1228)</f>
        <v>1713.9</v>
      </c>
      <c r="X1216" s="15">
        <f>SUM(Y1216:AA1216)</f>
        <v>1683.9</v>
      </c>
      <c r="Y1216" s="15">
        <f>SUM(Y1217,Y1222,Y1228)</f>
        <v>0</v>
      </c>
      <c r="Z1216" s="15">
        <f>SUM(Z1217,Z1222,Z1228)</f>
        <v>0</v>
      </c>
      <c r="AA1216" s="15">
        <f>SUM(AA1217,AA1222,AA1228)</f>
        <v>1683.9</v>
      </c>
      <c r="AB1216" s="98"/>
      <c r="AC1216" s="101"/>
      <c r="AD1216" s="101"/>
    </row>
    <row r="1217" spans="1:30" s="105" customFormat="1" ht="30" x14ac:dyDescent="0.25">
      <c r="A1217" s="99" t="s">
        <v>10</v>
      </c>
      <c r="B1217" s="103" t="s">
        <v>155</v>
      </c>
      <c r="C1217" s="93"/>
      <c r="D1217" s="52">
        <f t="shared" si="1205"/>
        <v>455</v>
      </c>
      <c r="E1217" s="18">
        <f t="shared" ref="E1217:G1217" si="1209">SUM(E1218:E1221)</f>
        <v>0</v>
      </c>
      <c r="F1217" s="18">
        <f t="shared" si="1209"/>
        <v>0</v>
      </c>
      <c r="G1217" s="18">
        <f t="shared" si="1209"/>
        <v>455</v>
      </c>
      <c r="H1217" s="52">
        <f>SUM(I1217:K1217)</f>
        <v>455</v>
      </c>
      <c r="I1217" s="18">
        <f t="shared" ref="I1217:K1217" si="1210">SUM(I1218:I1221)</f>
        <v>0</v>
      </c>
      <c r="J1217" s="18">
        <f t="shared" si="1210"/>
        <v>0</v>
      </c>
      <c r="K1217" s="18">
        <f t="shared" si="1210"/>
        <v>455</v>
      </c>
      <c r="L1217" s="51">
        <v>350</v>
      </c>
      <c r="M1217" s="18">
        <f>SUM(M1218:M1221)</f>
        <v>0</v>
      </c>
      <c r="N1217" s="18">
        <f t="shared" ref="N1217" si="1211">SUM(N1218:N1221)</f>
        <v>0</v>
      </c>
      <c r="O1217" s="18">
        <v>350</v>
      </c>
      <c r="P1217" s="51">
        <f>SUM(Q1217:S1217)</f>
        <v>455</v>
      </c>
      <c r="Q1217" s="18">
        <f t="shared" ref="Q1217:S1217" si="1212">SUM(Q1218:Q1221)</f>
        <v>0</v>
      </c>
      <c r="R1217" s="18">
        <f t="shared" si="1212"/>
        <v>0</v>
      </c>
      <c r="S1217" s="18">
        <f t="shared" si="1212"/>
        <v>455</v>
      </c>
      <c r="T1217" s="51">
        <f>SUM(U1217:W1217)</f>
        <v>730</v>
      </c>
      <c r="U1217" s="18">
        <f>SUM(U1218:U1221)</f>
        <v>0</v>
      </c>
      <c r="V1217" s="18">
        <f t="shared" ref="V1217:W1217" si="1213">SUM(V1218:V1221)</f>
        <v>0</v>
      </c>
      <c r="W1217" s="18">
        <f t="shared" si="1213"/>
        <v>730</v>
      </c>
      <c r="X1217" s="51">
        <v>700</v>
      </c>
      <c r="Y1217" s="18">
        <f>SUM(Y1218:Y1221)</f>
        <v>0</v>
      </c>
      <c r="Z1217" s="18">
        <f t="shared" ref="Z1217" si="1214">SUM(Z1218:Z1221)</f>
        <v>0</v>
      </c>
      <c r="AA1217" s="18">
        <v>700</v>
      </c>
      <c r="AB1217" s="94"/>
      <c r="AC1217" s="104"/>
      <c r="AD1217" s="104"/>
    </row>
    <row r="1218" spans="1:30" s="105" customFormat="1" ht="60" x14ac:dyDescent="0.25">
      <c r="A1218" s="99" t="s">
        <v>32</v>
      </c>
      <c r="B1218" s="103" t="s">
        <v>156</v>
      </c>
      <c r="C1218" s="93" t="s">
        <v>619</v>
      </c>
      <c r="D1218" s="52">
        <f t="shared" si="1205"/>
        <v>300</v>
      </c>
      <c r="E1218" s="18">
        <v>0</v>
      </c>
      <c r="F1218" s="18">
        <v>0</v>
      </c>
      <c r="G1218" s="18">
        <v>300</v>
      </c>
      <c r="H1218" s="52">
        <f t="shared" si="1206"/>
        <v>300</v>
      </c>
      <c r="I1218" s="18">
        <v>0</v>
      </c>
      <c r="J1218" s="18">
        <v>0</v>
      </c>
      <c r="K1218" s="18">
        <v>300</v>
      </c>
      <c r="L1218" s="51">
        <f t="shared" ref="L1218:L1226" si="1215">SUM(M1218:O1218)</f>
        <v>300</v>
      </c>
      <c r="M1218" s="18">
        <v>0</v>
      </c>
      <c r="N1218" s="18">
        <v>0</v>
      </c>
      <c r="O1218" s="18">
        <v>300</v>
      </c>
      <c r="P1218" s="51">
        <v>300</v>
      </c>
      <c r="Q1218" s="18">
        <v>0</v>
      </c>
      <c r="R1218" s="18">
        <v>0</v>
      </c>
      <c r="S1218" s="18">
        <v>300</v>
      </c>
      <c r="T1218" s="51">
        <v>300</v>
      </c>
      <c r="U1218" s="18">
        <v>0</v>
      </c>
      <c r="V1218" s="18">
        <v>0</v>
      </c>
      <c r="W1218" s="18">
        <v>300</v>
      </c>
      <c r="X1218" s="51">
        <v>300</v>
      </c>
      <c r="Y1218" s="18">
        <v>0</v>
      </c>
      <c r="Z1218" s="18">
        <v>0</v>
      </c>
      <c r="AA1218" s="18">
        <v>300</v>
      </c>
      <c r="AB1218" s="94" t="s">
        <v>1126</v>
      </c>
      <c r="AC1218" s="104"/>
      <c r="AD1218" s="104"/>
    </row>
    <row r="1219" spans="1:30" s="105" customFormat="1" ht="45" x14ac:dyDescent="0.25">
      <c r="A1219" s="99" t="s">
        <v>33</v>
      </c>
      <c r="B1219" s="103" t="s">
        <v>157</v>
      </c>
      <c r="C1219" s="93" t="s">
        <v>158</v>
      </c>
      <c r="D1219" s="52">
        <f t="shared" si="1205"/>
        <v>80</v>
      </c>
      <c r="E1219" s="18">
        <v>0</v>
      </c>
      <c r="F1219" s="18">
        <v>0</v>
      </c>
      <c r="G1219" s="18">
        <v>80</v>
      </c>
      <c r="H1219" s="52">
        <f t="shared" si="1206"/>
        <v>80</v>
      </c>
      <c r="I1219" s="18">
        <v>0</v>
      </c>
      <c r="J1219" s="18">
        <v>0</v>
      </c>
      <c r="K1219" s="18">
        <v>80</v>
      </c>
      <c r="L1219" s="51">
        <f t="shared" si="1215"/>
        <v>80</v>
      </c>
      <c r="M1219" s="18">
        <v>0</v>
      </c>
      <c r="N1219" s="18">
        <v>0</v>
      </c>
      <c r="O1219" s="18">
        <v>80</v>
      </c>
      <c r="P1219" s="51">
        <v>80</v>
      </c>
      <c r="Q1219" s="18">
        <v>0</v>
      </c>
      <c r="R1219" s="18">
        <v>0</v>
      </c>
      <c r="S1219" s="18">
        <v>80</v>
      </c>
      <c r="T1219" s="51">
        <f t="shared" ref="T1219:T1223" si="1216">SUM(U1219:W1219)</f>
        <v>80</v>
      </c>
      <c r="U1219" s="18">
        <v>0</v>
      </c>
      <c r="V1219" s="18">
        <v>0</v>
      </c>
      <c r="W1219" s="18">
        <v>80</v>
      </c>
      <c r="X1219" s="51">
        <f t="shared" ref="X1219:X1223" si="1217">SUM(Y1219:AA1219)</f>
        <v>80</v>
      </c>
      <c r="Y1219" s="18">
        <v>0</v>
      </c>
      <c r="Z1219" s="18">
        <v>0</v>
      </c>
      <c r="AA1219" s="18">
        <v>80</v>
      </c>
      <c r="AB1219" s="94"/>
      <c r="AC1219" s="104"/>
      <c r="AD1219" s="104"/>
    </row>
    <row r="1220" spans="1:30" s="105" customFormat="1" ht="48" x14ac:dyDescent="0.25">
      <c r="A1220" s="99" t="s">
        <v>34</v>
      </c>
      <c r="B1220" s="103" t="s">
        <v>159</v>
      </c>
      <c r="C1220" s="93" t="s">
        <v>619</v>
      </c>
      <c r="D1220" s="52">
        <f t="shared" si="1205"/>
        <v>75</v>
      </c>
      <c r="E1220" s="18">
        <v>0</v>
      </c>
      <c r="F1220" s="18">
        <v>0</v>
      </c>
      <c r="G1220" s="18">
        <v>75</v>
      </c>
      <c r="H1220" s="52">
        <f t="shared" si="1206"/>
        <v>75</v>
      </c>
      <c r="I1220" s="18">
        <v>0</v>
      </c>
      <c r="J1220" s="18">
        <v>0</v>
      </c>
      <c r="K1220" s="18">
        <v>75</v>
      </c>
      <c r="L1220" s="51">
        <v>350</v>
      </c>
      <c r="M1220" s="18">
        <v>0</v>
      </c>
      <c r="N1220" s="18">
        <v>0</v>
      </c>
      <c r="O1220" s="18">
        <v>350</v>
      </c>
      <c r="P1220" s="51">
        <v>75</v>
      </c>
      <c r="Q1220" s="18">
        <v>0</v>
      </c>
      <c r="R1220" s="18">
        <v>0</v>
      </c>
      <c r="S1220" s="18">
        <v>75</v>
      </c>
      <c r="T1220" s="51">
        <v>350</v>
      </c>
      <c r="U1220" s="18">
        <v>0</v>
      </c>
      <c r="V1220" s="18">
        <v>0</v>
      </c>
      <c r="W1220" s="18">
        <v>350</v>
      </c>
      <c r="X1220" s="51">
        <v>400</v>
      </c>
      <c r="Y1220" s="18">
        <v>0</v>
      </c>
      <c r="Z1220" s="18">
        <v>0</v>
      </c>
      <c r="AA1220" s="18">
        <v>400</v>
      </c>
      <c r="AB1220" s="94" t="s">
        <v>1127</v>
      </c>
      <c r="AC1220" s="104"/>
      <c r="AD1220" s="104"/>
    </row>
    <row r="1221" spans="1:30" s="105" customFormat="1" ht="120" x14ac:dyDescent="0.25">
      <c r="A1221" s="99" t="s">
        <v>35</v>
      </c>
      <c r="B1221" s="103" t="s">
        <v>160</v>
      </c>
      <c r="C1221" s="93" t="s">
        <v>628</v>
      </c>
      <c r="D1221" s="52">
        <f t="shared" si="1205"/>
        <v>0</v>
      </c>
      <c r="E1221" s="18">
        <v>0</v>
      </c>
      <c r="F1221" s="18">
        <v>0</v>
      </c>
      <c r="G1221" s="18">
        <v>0</v>
      </c>
      <c r="H1221" s="52">
        <f t="shared" si="1206"/>
        <v>0</v>
      </c>
      <c r="I1221" s="18">
        <v>0</v>
      </c>
      <c r="J1221" s="18">
        <v>0</v>
      </c>
      <c r="K1221" s="18">
        <v>0</v>
      </c>
      <c r="L1221" s="51">
        <f t="shared" si="1215"/>
        <v>0</v>
      </c>
      <c r="M1221" s="18">
        <v>0</v>
      </c>
      <c r="N1221" s="18">
        <v>0</v>
      </c>
      <c r="O1221" s="18">
        <v>0</v>
      </c>
      <c r="P1221" s="51">
        <f t="shared" ref="P1221:P1223" si="1218">SUM(Q1221:S1221)</f>
        <v>0</v>
      </c>
      <c r="Q1221" s="18">
        <v>0</v>
      </c>
      <c r="R1221" s="18">
        <v>0</v>
      </c>
      <c r="S1221" s="18">
        <v>0</v>
      </c>
      <c r="T1221" s="51">
        <f t="shared" si="1216"/>
        <v>0</v>
      </c>
      <c r="U1221" s="18">
        <v>0</v>
      </c>
      <c r="V1221" s="18">
        <v>0</v>
      </c>
      <c r="W1221" s="18">
        <v>0</v>
      </c>
      <c r="X1221" s="51">
        <f t="shared" si="1217"/>
        <v>0</v>
      </c>
      <c r="Y1221" s="18">
        <v>0</v>
      </c>
      <c r="Z1221" s="18">
        <v>0</v>
      </c>
      <c r="AA1221" s="18">
        <v>0</v>
      </c>
      <c r="AB1221" s="94"/>
      <c r="AC1221" s="104"/>
      <c r="AD1221" s="104"/>
    </row>
    <row r="1222" spans="1:30" s="105" customFormat="1" ht="30" x14ac:dyDescent="0.25">
      <c r="A1222" s="99" t="s">
        <v>13</v>
      </c>
      <c r="B1222" s="103" t="s">
        <v>161</v>
      </c>
      <c r="C1222" s="93"/>
      <c r="D1222" s="52">
        <f t="shared" si="1205"/>
        <v>840.09999999999991</v>
      </c>
      <c r="E1222" s="18">
        <f>SUM(E1223:E1226)</f>
        <v>0</v>
      </c>
      <c r="F1222" s="18">
        <f>SUM(F1223:F1226)</f>
        <v>0</v>
      </c>
      <c r="G1222" s="18">
        <f>SUM(G1223:G1226)</f>
        <v>840.09999999999991</v>
      </c>
      <c r="H1222" s="52">
        <v>872.9</v>
      </c>
      <c r="I1222" s="18">
        <f>SUM(I1223:I1226)</f>
        <v>0</v>
      </c>
      <c r="J1222" s="18">
        <v>146.69999999999999</v>
      </c>
      <c r="K1222" s="18">
        <v>726.2</v>
      </c>
      <c r="L1222" s="51">
        <f t="shared" si="1215"/>
        <v>383.9</v>
      </c>
      <c r="M1222" s="18">
        <f>SUM(M1223:M1226)</f>
        <v>0</v>
      </c>
      <c r="N1222" s="18">
        <f>SUM(N1223:N1226)</f>
        <v>0</v>
      </c>
      <c r="O1222" s="18">
        <f>SUM(O1223:O1226)</f>
        <v>383.9</v>
      </c>
      <c r="P1222" s="51">
        <f t="shared" si="1218"/>
        <v>383.9</v>
      </c>
      <c r="Q1222" s="18">
        <f>SUM(Q1223:Q1225)</f>
        <v>0</v>
      </c>
      <c r="R1222" s="18">
        <f t="shared" ref="R1222:S1222" si="1219">SUM(R1223:R1225)</f>
        <v>0</v>
      </c>
      <c r="S1222" s="18">
        <f t="shared" si="1219"/>
        <v>383.9</v>
      </c>
      <c r="T1222" s="51">
        <f t="shared" si="1216"/>
        <v>383.9</v>
      </c>
      <c r="U1222" s="18">
        <f>SUM(U1223:U1226)</f>
        <v>0</v>
      </c>
      <c r="V1222" s="18">
        <f>SUM(V1223:V1226)</f>
        <v>0</v>
      </c>
      <c r="W1222" s="18">
        <f>SUM(W1223:W1226)</f>
        <v>383.9</v>
      </c>
      <c r="X1222" s="51">
        <f t="shared" si="1217"/>
        <v>383.9</v>
      </c>
      <c r="Y1222" s="18">
        <f>SUM(Y1223:Y1226)</f>
        <v>0</v>
      </c>
      <c r="Z1222" s="18">
        <f>SUM(Z1223:Z1226)</f>
        <v>0</v>
      </c>
      <c r="AA1222" s="18">
        <f>SUM(AA1223:AA1226)</f>
        <v>383.9</v>
      </c>
      <c r="AB1222" s="94"/>
      <c r="AC1222" s="104"/>
      <c r="AD1222" s="104"/>
    </row>
    <row r="1223" spans="1:30" s="105" customFormat="1" ht="75" x14ac:dyDescent="0.25">
      <c r="A1223" s="99" t="s">
        <v>40</v>
      </c>
      <c r="B1223" s="103" t="s">
        <v>162</v>
      </c>
      <c r="C1223" s="93" t="s">
        <v>158</v>
      </c>
      <c r="D1223" s="52">
        <f t="shared" si="1205"/>
        <v>0</v>
      </c>
      <c r="E1223" s="18">
        <v>0</v>
      </c>
      <c r="F1223" s="18">
        <v>0</v>
      </c>
      <c r="G1223" s="18">
        <v>0</v>
      </c>
      <c r="H1223" s="52">
        <f t="shared" si="1206"/>
        <v>0</v>
      </c>
      <c r="I1223" s="18">
        <v>0</v>
      </c>
      <c r="J1223" s="18">
        <v>0</v>
      </c>
      <c r="K1223" s="18">
        <v>0</v>
      </c>
      <c r="L1223" s="51">
        <f t="shared" si="1215"/>
        <v>0</v>
      </c>
      <c r="M1223" s="18">
        <v>0</v>
      </c>
      <c r="N1223" s="18">
        <v>0</v>
      </c>
      <c r="O1223" s="18">
        <v>0</v>
      </c>
      <c r="P1223" s="51">
        <f t="shared" si="1218"/>
        <v>0</v>
      </c>
      <c r="Q1223" s="18">
        <v>0</v>
      </c>
      <c r="R1223" s="18">
        <v>0</v>
      </c>
      <c r="S1223" s="18">
        <v>0</v>
      </c>
      <c r="T1223" s="51">
        <f t="shared" si="1216"/>
        <v>0</v>
      </c>
      <c r="U1223" s="18">
        <v>0</v>
      </c>
      <c r="V1223" s="18">
        <v>0</v>
      </c>
      <c r="W1223" s="18">
        <v>0</v>
      </c>
      <c r="X1223" s="51">
        <f t="shared" si="1217"/>
        <v>0</v>
      </c>
      <c r="Y1223" s="18">
        <v>0</v>
      </c>
      <c r="Z1223" s="18">
        <v>0</v>
      </c>
      <c r="AA1223" s="18">
        <v>0</v>
      </c>
      <c r="AB1223" s="94"/>
      <c r="AC1223" s="104"/>
      <c r="AD1223" s="104"/>
    </row>
    <row r="1224" spans="1:30" s="105" customFormat="1" ht="48" x14ac:dyDescent="0.25">
      <c r="A1224" s="99" t="s">
        <v>55</v>
      </c>
      <c r="B1224" s="103" t="s">
        <v>910</v>
      </c>
      <c r="C1224" s="93" t="s">
        <v>629</v>
      </c>
      <c r="D1224" s="52">
        <f t="shared" si="1205"/>
        <v>0</v>
      </c>
      <c r="E1224" s="18">
        <v>0</v>
      </c>
      <c r="F1224" s="18">
        <v>0</v>
      </c>
      <c r="G1224" s="18">
        <v>0</v>
      </c>
      <c r="H1224" s="52">
        <f t="shared" si="1206"/>
        <v>0</v>
      </c>
      <c r="I1224" s="18">
        <v>0</v>
      </c>
      <c r="J1224" s="18">
        <v>0</v>
      </c>
      <c r="K1224" s="18">
        <v>0</v>
      </c>
      <c r="L1224" s="51">
        <v>0</v>
      </c>
      <c r="M1224" s="18">
        <v>0</v>
      </c>
      <c r="N1224" s="18">
        <v>0</v>
      </c>
      <c r="O1224" s="18">
        <v>0</v>
      </c>
      <c r="P1224" s="51">
        <v>0</v>
      </c>
      <c r="Q1224" s="18">
        <v>0</v>
      </c>
      <c r="R1224" s="18">
        <v>0</v>
      </c>
      <c r="S1224" s="18">
        <v>0</v>
      </c>
      <c r="T1224" s="51">
        <v>0</v>
      </c>
      <c r="U1224" s="18">
        <v>0</v>
      </c>
      <c r="V1224" s="18">
        <v>0</v>
      </c>
      <c r="W1224" s="18">
        <v>0</v>
      </c>
      <c r="X1224" s="51">
        <v>0</v>
      </c>
      <c r="Y1224" s="18">
        <v>0</v>
      </c>
      <c r="Z1224" s="18">
        <v>0</v>
      </c>
      <c r="AA1224" s="18">
        <v>0</v>
      </c>
      <c r="AB1224" s="94"/>
      <c r="AC1224" s="104"/>
      <c r="AD1224" s="104"/>
    </row>
    <row r="1225" spans="1:30" s="105" customFormat="1" ht="45" x14ac:dyDescent="0.25">
      <c r="A1225" s="99" t="s">
        <v>136</v>
      </c>
      <c r="B1225" s="103" t="s">
        <v>163</v>
      </c>
      <c r="C1225" s="93" t="s">
        <v>158</v>
      </c>
      <c r="D1225" s="52">
        <f t="shared" si="1205"/>
        <v>383.9</v>
      </c>
      <c r="E1225" s="18">
        <v>0</v>
      </c>
      <c r="F1225" s="18">
        <v>0</v>
      </c>
      <c r="G1225" s="18">
        <v>383.9</v>
      </c>
      <c r="H1225" s="52">
        <f>SUM(I1225:K1225)</f>
        <v>383.9</v>
      </c>
      <c r="I1225" s="18">
        <v>0</v>
      </c>
      <c r="J1225" s="18">
        <v>0</v>
      </c>
      <c r="K1225" s="18">
        <v>383.9</v>
      </c>
      <c r="L1225" s="51">
        <f t="shared" si="1215"/>
        <v>383.9</v>
      </c>
      <c r="M1225" s="18">
        <v>0</v>
      </c>
      <c r="N1225" s="18">
        <v>0</v>
      </c>
      <c r="O1225" s="18">
        <v>383.9</v>
      </c>
      <c r="P1225" s="51">
        <v>383.9</v>
      </c>
      <c r="Q1225" s="18">
        <v>0</v>
      </c>
      <c r="R1225" s="18">
        <v>0</v>
      </c>
      <c r="S1225" s="18">
        <v>383.9</v>
      </c>
      <c r="T1225" s="51">
        <f t="shared" ref="T1225:T1235" si="1220">SUM(U1225:W1225)</f>
        <v>383.9</v>
      </c>
      <c r="U1225" s="18">
        <v>0</v>
      </c>
      <c r="V1225" s="18">
        <v>0</v>
      </c>
      <c r="W1225" s="18">
        <v>383.9</v>
      </c>
      <c r="X1225" s="51">
        <f t="shared" ref="X1225:X1239" si="1221">SUM(Y1225:AA1225)</f>
        <v>383.9</v>
      </c>
      <c r="Y1225" s="18">
        <v>0</v>
      </c>
      <c r="Z1225" s="18">
        <v>0</v>
      </c>
      <c r="AA1225" s="18">
        <v>383.9</v>
      </c>
      <c r="AB1225" s="94"/>
      <c r="AC1225" s="104"/>
      <c r="AD1225" s="104"/>
    </row>
    <row r="1226" spans="1:30" s="105" customFormat="1" ht="90" x14ac:dyDescent="0.25">
      <c r="A1226" s="99" t="s">
        <v>44</v>
      </c>
      <c r="B1226" s="103" t="s">
        <v>911</v>
      </c>
      <c r="C1226" s="93" t="s">
        <v>619</v>
      </c>
      <c r="D1226" s="52">
        <f t="shared" si="1205"/>
        <v>456.2</v>
      </c>
      <c r="E1226" s="18">
        <v>0</v>
      </c>
      <c r="F1226" s="18">
        <v>0</v>
      </c>
      <c r="G1226" s="18">
        <v>456.2</v>
      </c>
      <c r="H1226" s="52">
        <f t="shared" si="1206"/>
        <v>0</v>
      </c>
      <c r="I1226" s="18">
        <v>0</v>
      </c>
      <c r="J1226" s="18">
        <v>0</v>
      </c>
      <c r="K1226" s="18">
        <v>0</v>
      </c>
      <c r="L1226" s="51">
        <f t="shared" si="1215"/>
        <v>0</v>
      </c>
      <c r="M1226" s="18">
        <v>0</v>
      </c>
      <c r="N1226" s="18">
        <v>0</v>
      </c>
      <c r="O1226" s="18">
        <v>0</v>
      </c>
      <c r="P1226" s="51">
        <v>0</v>
      </c>
      <c r="Q1226" s="18">
        <v>0</v>
      </c>
      <c r="R1226" s="18">
        <v>0</v>
      </c>
      <c r="S1226" s="18">
        <v>0</v>
      </c>
      <c r="T1226" s="51">
        <f t="shared" si="1220"/>
        <v>0</v>
      </c>
      <c r="U1226" s="18">
        <v>0</v>
      </c>
      <c r="V1226" s="18">
        <v>0</v>
      </c>
      <c r="W1226" s="18">
        <v>0</v>
      </c>
      <c r="X1226" s="51">
        <f t="shared" si="1221"/>
        <v>0</v>
      </c>
      <c r="Y1226" s="18">
        <v>0</v>
      </c>
      <c r="Z1226" s="18">
        <v>0</v>
      </c>
      <c r="AA1226" s="18">
        <v>0</v>
      </c>
      <c r="AB1226" s="94"/>
      <c r="AC1226" s="104"/>
      <c r="AD1226" s="104"/>
    </row>
    <row r="1227" spans="1:30" s="105" customFormat="1" ht="75" x14ac:dyDescent="0.25">
      <c r="A1227" s="99" t="s">
        <v>46</v>
      </c>
      <c r="B1227" s="103" t="s">
        <v>1128</v>
      </c>
      <c r="C1227" s="93" t="s">
        <v>619</v>
      </c>
      <c r="D1227" s="52">
        <v>0</v>
      </c>
      <c r="E1227" s="18">
        <v>0</v>
      </c>
      <c r="F1227" s="18">
        <v>0</v>
      </c>
      <c r="G1227" s="18">
        <v>0</v>
      </c>
      <c r="H1227" s="52">
        <v>489</v>
      </c>
      <c r="I1227" s="18">
        <v>0</v>
      </c>
      <c r="J1227" s="18">
        <v>146.69999999999999</v>
      </c>
      <c r="K1227" s="18">
        <v>342.3</v>
      </c>
      <c r="L1227" s="52">
        <v>489</v>
      </c>
      <c r="M1227" s="18">
        <v>0</v>
      </c>
      <c r="N1227" s="18">
        <v>146.69999999999999</v>
      </c>
      <c r="O1227" s="18">
        <v>342.3</v>
      </c>
      <c r="P1227" s="51">
        <v>0</v>
      </c>
      <c r="Q1227" s="18">
        <v>0</v>
      </c>
      <c r="R1227" s="18">
        <v>0</v>
      </c>
      <c r="S1227" s="18">
        <v>0</v>
      </c>
      <c r="T1227" s="51">
        <v>0</v>
      </c>
      <c r="U1227" s="18">
        <v>0</v>
      </c>
      <c r="V1227" s="18">
        <v>0</v>
      </c>
      <c r="W1227" s="18">
        <v>0</v>
      </c>
      <c r="X1227" s="51">
        <v>0</v>
      </c>
      <c r="Y1227" s="18">
        <v>0</v>
      </c>
      <c r="Z1227" s="18">
        <v>0</v>
      </c>
      <c r="AA1227" s="18">
        <v>0</v>
      </c>
      <c r="AB1227" s="94" t="s">
        <v>1129</v>
      </c>
      <c r="AC1227" s="104"/>
      <c r="AD1227" s="104"/>
    </row>
    <row r="1228" spans="1:30" s="105" customFormat="1" x14ac:dyDescent="0.25">
      <c r="A1228" s="99" t="s">
        <v>14</v>
      </c>
      <c r="B1228" s="103" t="s">
        <v>164</v>
      </c>
      <c r="C1228" s="93"/>
      <c r="D1228" s="52">
        <f t="shared" si="1205"/>
        <v>0</v>
      </c>
      <c r="E1228" s="18">
        <f>SUM(E1229:E1230)</f>
        <v>0</v>
      </c>
      <c r="F1228" s="18">
        <f>SUM(F1229:F1230)</f>
        <v>0</v>
      </c>
      <c r="G1228" s="18">
        <f>SUM(G1229:G1230)</f>
        <v>0</v>
      </c>
      <c r="H1228" s="52">
        <f t="shared" si="1206"/>
        <v>0</v>
      </c>
      <c r="I1228" s="18">
        <f>SUM(I1229:I1230)</f>
        <v>0</v>
      </c>
      <c r="J1228" s="18">
        <f>SUM(J1229:J1230)</f>
        <v>0</v>
      </c>
      <c r="K1228" s="18">
        <f>SUM(K1229:K1230)</f>
        <v>0</v>
      </c>
      <c r="L1228" s="51">
        <v>600</v>
      </c>
      <c r="M1228" s="18">
        <f>SUM(M1229:M1230)</f>
        <v>0</v>
      </c>
      <c r="N1228" s="18">
        <v>0</v>
      </c>
      <c r="O1228" s="18">
        <v>600</v>
      </c>
      <c r="P1228" s="51">
        <f t="shared" ref="P1228:P1247" si="1222">SUM(Q1228:S1228)</f>
        <v>0</v>
      </c>
      <c r="Q1228" s="18">
        <f>SUM(Q1229:Q1230)</f>
        <v>0</v>
      </c>
      <c r="R1228" s="18">
        <f>SUM(R1229:R1230)</f>
        <v>0</v>
      </c>
      <c r="S1228" s="18">
        <f>SUM(S1229:S1230)</f>
        <v>0</v>
      </c>
      <c r="T1228" s="51">
        <v>600</v>
      </c>
      <c r="U1228" s="18">
        <f>SUM(U1229:U1230)</f>
        <v>0</v>
      </c>
      <c r="V1228" s="18">
        <f>SUM(V1229:V1230)</f>
        <v>0</v>
      </c>
      <c r="W1228" s="18">
        <v>600</v>
      </c>
      <c r="X1228" s="51">
        <v>600</v>
      </c>
      <c r="Y1228" s="18">
        <f>SUM(Y1229:Y1230)</f>
        <v>0</v>
      </c>
      <c r="Z1228" s="18">
        <f>SUM(Z1229:Z1230)</f>
        <v>0</v>
      </c>
      <c r="AA1228" s="18">
        <v>600</v>
      </c>
      <c r="AB1228" s="94"/>
      <c r="AC1228" s="104"/>
      <c r="AD1228" s="104"/>
    </row>
    <row r="1229" spans="1:30" s="105" customFormat="1" ht="48" x14ac:dyDescent="0.25">
      <c r="A1229" s="99" t="s">
        <v>60</v>
      </c>
      <c r="B1229" s="103" t="s">
        <v>165</v>
      </c>
      <c r="C1229" s="93" t="s">
        <v>619</v>
      </c>
      <c r="D1229" s="52">
        <f t="shared" si="1205"/>
        <v>0</v>
      </c>
      <c r="E1229" s="18">
        <v>0</v>
      </c>
      <c r="F1229" s="18">
        <v>0</v>
      </c>
      <c r="G1229" s="18">
        <v>0</v>
      </c>
      <c r="H1229" s="52">
        <f t="shared" si="1206"/>
        <v>0</v>
      </c>
      <c r="I1229" s="18">
        <v>0</v>
      </c>
      <c r="J1229" s="18">
        <v>0</v>
      </c>
      <c r="K1229" s="18">
        <v>0</v>
      </c>
      <c r="L1229" s="51">
        <v>600</v>
      </c>
      <c r="M1229" s="18">
        <v>0</v>
      </c>
      <c r="N1229" s="18">
        <v>0</v>
      </c>
      <c r="O1229" s="18">
        <v>600</v>
      </c>
      <c r="P1229" s="51">
        <f t="shared" si="1222"/>
        <v>0</v>
      </c>
      <c r="Q1229" s="18">
        <v>0</v>
      </c>
      <c r="R1229" s="18">
        <v>0</v>
      </c>
      <c r="S1229" s="18">
        <v>0</v>
      </c>
      <c r="T1229" s="51">
        <v>600</v>
      </c>
      <c r="U1229" s="18">
        <v>0</v>
      </c>
      <c r="V1229" s="18">
        <v>0</v>
      </c>
      <c r="W1229" s="18">
        <v>600</v>
      </c>
      <c r="X1229" s="51">
        <v>600</v>
      </c>
      <c r="Y1229" s="18">
        <v>0</v>
      </c>
      <c r="Z1229" s="18">
        <v>0</v>
      </c>
      <c r="AA1229" s="18">
        <v>600</v>
      </c>
      <c r="AB1229" s="94" t="s">
        <v>1130</v>
      </c>
      <c r="AC1229" s="104"/>
      <c r="AD1229" s="104"/>
    </row>
    <row r="1230" spans="1:30" s="105" customFormat="1" ht="36" x14ac:dyDescent="0.25">
      <c r="A1230" s="99" t="s">
        <v>143</v>
      </c>
      <c r="B1230" s="103" t="s">
        <v>166</v>
      </c>
      <c r="C1230" s="93" t="s">
        <v>158</v>
      </c>
      <c r="D1230" s="52">
        <f t="shared" si="1205"/>
        <v>0</v>
      </c>
      <c r="E1230" s="18">
        <v>0</v>
      </c>
      <c r="F1230" s="18">
        <v>0</v>
      </c>
      <c r="G1230" s="18">
        <v>0</v>
      </c>
      <c r="H1230" s="52">
        <f t="shared" si="1206"/>
        <v>0</v>
      </c>
      <c r="I1230" s="18">
        <v>0</v>
      </c>
      <c r="J1230" s="18">
        <v>0</v>
      </c>
      <c r="K1230" s="18">
        <v>0</v>
      </c>
      <c r="L1230" s="51">
        <f t="shared" ref="L1230:L1253" si="1223">SUM(M1230:O1230)</f>
        <v>0</v>
      </c>
      <c r="M1230" s="18">
        <v>0</v>
      </c>
      <c r="N1230" s="18">
        <v>0</v>
      </c>
      <c r="O1230" s="18">
        <v>0</v>
      </c>
      <c r="P1230" s="51">
        <f t="shared" si="1222"/>
        <v>0</v>
      </c>
      <c r="Q1230" s="18">
        <v>0</v>
      </c>
      <c r="R1230" s="18">
        <v>0</v>
      </c>
      <c r="S1230" s="18">
        <v>0</v>
      </c>
      <c r="T1230" s="51">
        <f t="shared" si="1220"/>
        <v>0</v>
      </c>
      <c r="U1230" s="18">
        <v>0</v>
      </c>
      <c r="V1230" s="18">
        <v>0</v>
      </c>
      <c r="W1230" s="18">
        <v>0</v>
      </c>
      <c r="X1230" s="51">
        <f t="shared" si="1221"/>
        <v>0</v>
      </c>
      <c r="Y1230" s="18">
        <v>0</v>
      </c>
      <c r="Z1230" s="18">
        <v>0</v>
      </c>
      <c r="AA1230" s="18">
        <v>0</v>
      </c>
      <c r="AB1230" s="94"/>
      <c r="AC1230" s="104"/>
      <c r="AD1230" s="104"/>
    </row>
    <row r="1231" spans="1:30" s="102" customFormat="1" ht="28.5" x14ac:dyDescent="0.2">
      <c r="A1231" s="41" t="s">
        <v>417</v>
      </c>
      <c r="B1231" s="100" t="s">
        <v>952</v>
      </c>
      <c r="C1231" s="97"/>
      <c r="D1231" s="15">
        <f t="shared" si="1205"/>
        <v>4317.1000000000004</v>
      </c>
      <c r="E1231" s="15">
        <f t="shared" ref="E1231:O1231" si="1224">E1232+E1237+E1245+E1250+E1252</f>
        <v>1.7</v>
      </c>
      <c r="F1231" s="15">
        <f t="shared" si="1224"/>
        <v>1281.8</v>
      </c>
      <c r="G1231" s="15">
        <f t="shared" si="1224"/>
        <v>3033.6</v>
      </c>
      <c r="H1231" s="15">
        <f t="shared" si="1206"/>
        <v>4316.1000000000004</v>
      </c>
      <c r="I1231" s="15">
        <f t="shared" si="1224"/>
        <v>0.7</v>
      </c>
      <c r="J1231" s="15">
        <f t="shared" si="1224"/>
        <v>1281.8</v>
      </c>
      <c r="K1231" s="15">
        <f t="shared" si="1224"/>
        <v>3033.6</v>
      </c>
      <c r="L1231" s="15">
        <f t="shared" si="1223"/>
        <v>4977.6000000000004</v>
      </c>
      <c r="M1231" s="15">
        <f t="shared" si="1224"/>
        <v>0.7</v>
      </c>
      <c r="N1231" s="15">
        <f t="shared" si="1224"/>
        <v>1293.3</v>
      </c>
      <c r="O1231" s="15">
        <f t="shared" si="1224"/>
        <v>3683.6</v>
      </c>
      <c r="P1231" s="15">
        <f t="shared" si="1222"/>
        <v>4324.7</v>
      </c>
      <c r="Q1231" s="15">
        <f t="shared" ref="Q1231:S1231" si="1225">Q1232+Q1237+Q1245+Q1250+Q1252</f>
        <v>9.3000000000000007</v>
      </c>
      <c r="R1231" s="15">
        <f t="shared" si="1225"/>
        <v>1281.8</v>
      </c>
      <c r="S1231" s="15">
        <f t="shared" si="1225"/>
        <v>3033.6</v>
      </c>
      <c r="T1231" s="15">
        <f t="shared" si="1220"/>
        <v>4986.2</v>
      </c>
      <c r="U1231" s="15">
        <f t="shared" ref="U1231:W1231" si="1226">U1232+U1237+U1245+U1250+U1252</f>
        <v>9.3000000000000007</v>
      </c>
      <c r="V1231" s="15">
        <f t="shared" si="1226"/>
        <v>1293.3</v>
      </c>
      <c r="W1231" s="15">
        <f t="shared" si="1226"/>
        <v>3683.6</v>
      </c>
      <c r="X1231" s="15">
        <f t="shared" si="1221"/>
        <v>4986.2</v>
      </c>
      <c r="Y1231" s="15">
        <f t="shared" ref="Y1231:AA1231" si="1227">Y1232+Y1237+Y1245+Y1250+Y1252</f>
        <v>9.3000000000000007</v>
      </c>
      <c r="Z1231" s="15">
        <f t="shared" si="1227"/>
        <v>1293.3</v>
      </c>
      <c r="AA1231" s="15">
        <f t="shared" si="1227"/>
        <v>3683.6</v>
      </c>
      <c r="AB1231" s="98"/>
      <c r="AC1231" s="101"/>
      <c r="AD1231" s="101"/>
    </row>
    <row r="1232" spans="1:30" s="105" customFormat="1" x14ac:dyDescent="0.25">
      <c r="A1232" s="99"/>
      <c r="B1232" s="103" t="s">
        <v>168</v>
      </c>
      <c r="C1232" s="93"/>
      <c r="D1232" s="52">
        <f t="shared" si="1205"/>
        <v>3166.9</v>
      </c>
      <c r="E1232" s="18">
        <f>SUM(E1233:E1236)</f>
        <v>0</v>
      </c>
      <c r="F1232" s="18">
        <f t="shared" ref="F1232:G1232" si="1228">SUM(F1233:F1236)</f>
        <v>183.3</v>
      </c>
      <c r="G1232" s="18">
        <f t="shared" si="1228"/>
        <v>2983.6</v>
      </c>
      <c r="H1232" s="52">
        <f t="shared" si="1206"/>
        <v>3166.9</v>
      </c>
      <c r="I1232" s="18">
        <f t="shared" ref="I1232:K1232" si="1229">SUM(I1233:I1236)</f>
        <v>0</v>
      </c>
      <c r="J1232" s="18">
        <f t="shared" si="1229"/>
        <v>183.3</v>
      </c>
      <c r="K1232" s="18">
        <f t="shared" si="1229"/>
        <v>2983.6</v>
      </c>
      <c r="L1232" s="51">
        <f t="shared" si="1223"/>
        <v>3178.4</v>
      </c>
      <c r="M1232" s="18">
        <f>SUM(M1233:M1236)</f>
        <v>0</v>
      </c>
      <c r="N1232" s="18">
        <f t="shared" ref="N1232:O1232" si="1230">SUM(N1233:N1236)</f>
        <v>194.8</v>
      </c>
      <c r="O1232" s="18">
        <f t="shared" si="1230"/>
        <v>2983.6</v>
      </c>
      <c r="P1232" s="51">
        <f t="shared" si="1222"/>
        <v>3166.9</v>
      </c>
      <c r="Q1232" s="18">
        <f t="shared" ref="Q1232:S1232" si="1231">SUM(Q1233:Q1236)</f>
        <v>0</v>
      </c>
      <c r="R1232" s="18">
        <f t="shared" si="1231"/>
        <v>183.3</v>
      </c>
      <c r="S1232" s="18">
        <f t="shared" si="1231"/>
        <v>2983.6</v>
      </c>
      <c r="T1232" s="51">
        <f t="shared" si="1220"/>
        <v>3178.4</v>
      </c>
      <c r="U1232" s="18">
        <f>SUM(U1233:U1236)</f>
        <v>0</v>
      </c>
      <c r="V1232" s="18">
        <f t="shared" ref="V1232:W1232" si="1232">SUM(V1233:V1236)</f>
        <v>194.8</v>
      </c>
      <c r="W1232" s="18">
        <f t="shared" si="1232"/>
        <v>2983.6</v>
      </c>
      <c r="X1232" s="51">
        <f t="shared" si="1221"/>
        <v>3178.4</v>
      </c>
      <c r="Y1232" s="18">
        <f>SUM(Y1233:Y1236)</f>
        <v>0</v>
      </c>
      <c r="Z1232" s="18">
        <f t="shared" ref="Z1232:AA1232" si="1233">SUM(Z1233:Z1236)</f>
        <v>194.8</v>
      </c>
      <c r="AA1232" s="18">
        <f t="shared" si="1233"/>
        <v>2983.6</v>
      </c>
      <c r="AB1232" s="94"/>
      <c r="AC1232" s="104"/>
      <c r="AD1232" s="104"/>
    </row>
    <row r="1233" spans="1:30" s="105" customFormat="1" ht="38.25" x14ac:dyDescent="0.25">
      <c r="A1233" s="99" t="s">
        <v>32</v>
      </c>
      <c r="B1233" s="103" t="s">
        <v>169</v>
      </c>
      <c r="C1233" s="93" t="s">
        <v>90</v>
      </c>
      <c r="D1233" s="52">
        <f t="shared" si="1205"/>
        <v>183.3</v>
      </c>
      <c r="E1233" s="18"/>
      <c r="F1233" s="18">
        <v>183.3</v>
      </c>
      <c r="G1233" s="18"/>
      <c r="H1233" s="52">
        <f t="shared" si="1206"/>
        <v>183.3</v>
      </c>
      <c r="I1233" s="18"/>
      <c r="J1233" s="18">
        <v>183.3</v>
      </c>
      <c r="K1233" s="18"/>
      <c r="L1233" s="51">
        <v>194.8</v>
      </c>
      <c r="M1233" s="18"/>
      <c r="N1233" s="18">
        <v>194.8</v>
      </c>
      <c r="O1233" s="18"/>
      <c r="P1233" s="51">
        <f t="shared" si="1222"/>
        <v>183.3</v>
      </c>
      <c r="Q1233" s="18"/>
      <c r="R1233" s="18">
        <v>183.3</v>
      </c>
      <c r="S1233" s="18">
        <v>0</v>
      </c>
      <c r="T1233" s="51">
        <v>194.8</v>
      </c>
      <c r="U1233" s="18"/>
      <c r="V1233" s="18">
        <v>194.8</v>
      </c>
      <c r="W1233" s="18"/>
      <c r="X1233" s="51">
        <v>194.8</v>
      </c>
      <c r="Y1233" s="18"/>
      <c r="Z1233" s="18">
        <v>194.8</v>
      </c>
      <c r="AA1233" s="18"/>
      <c r="AB1233" s="94" t="s">
        <v>1131</v>
      </c>
      <c r="AC1233" s="104"/>
      <c r="AD1233" s="104"/>
    </row>
    <row r="1234" spans="1:30" s="105" customFormat="1" ht="45" x14ac:dyDescent="0.25">
      <c r="A1234" s="99" t="s">
        <v>33</v>
      </c>
      <c r="B1234" s="103" t="s">
        <v>170</v>
      </c>
      <c r="C1234" s="93" t="s">
        <v>630</v>
      </c>
      <c r="D1234" s="52">
        <f t="shared" si="1205"/>
        <v>0</v>
      </c>
      <c r="E1234" s="18"/>
      <c r="F1234" s="18"/>
      <c r="G1234" s="18"/>
      <c r="H1234" s="52">
        <f t="shared" si="1206"/>
        <v>0</v>
      </c>
      <c r="I1234" s="18"/>
      <c r="J1234" s="18"/>
      <c r="K1234" s="18"/>
      <c r="L1234" s="51">
        <f t="shared" si="1223"/>
        <v>0</v>
      </c>
      <c r="M1234" s="18"/>
      <c r="N1234" s="18"/>
      <c r="O1234" s="18"/>
      <c r="P1234" s="51">
        <f t="shared" si="1222"/>
        <v>0</v>
      </c>
      <c r="Q1234" s="18"/>
      <c r="R1234" s="18"/>
      <c r="S1234" s="18"/>
      <c r="T1234" s="51">
        <f t="shared" si="1220"/>
        <v>0</v>
      </c>
      <c r="U1234" s="18"/>
      <c r="V1234" s="18"/>
      <c r="W1234" s="18"/>
      <c r="X1234" s="51">
        <f t="shared" si="1221"/>
        <v>0</v>
      </c>
      <c r="Y1234" s="18"/>
      <c r="Z1234" s="18"/>
      <c r="AA1234" s="18"/>
      <c r="AB1234" s="94"/>
      <c r="AC1234" s="104"/>
      <c r="AD1234" s="104"/>
    </row>
    <row r="1235" spans="1:30" s="105" customFormat="1" ht="45" x14ac:dyDescent="0.25">
      <c r="A1235" s="99" t="s">
        <v>34</v>
      </c>
      <c r="B1235" s="103" t="s">
        <v>171</v>
      </c>
      <c r="C1235" s="93" t="s">
        <v>630</v>
      </c>
      <c r="D1235" s="52">
        <f t="shared" si="1205"/>
        <v>0</v>
      </c>
      <c r="E1235" s="18"/>
      <c r="F1235" s="18"/>
      <c r="G1235" s="18"/>
      <c r="H1235" s="52">
        <f t="shared" si="1206"/>
        <v>0</v>
      </c>
      <c r="I1235" s="18"/>
      <c r="J1235" s="18"/>
      <c r="K1235" s="18"/>
      <c r="L1235" s="51">
        <f t="shared" si="1223"/>
        <v>0</v>
      </c>
      <c r="M1235" s="18"/>
      <c r="N1235" s="18"/>
      <c r="O1235" s="18"/>
      <c r="P1235" s="51">
        <f t="shared" si="1222"/>
        <v>0</v>
      </c>
      <c r="Q1235" s="18"/>
      <c r="R1235" s="18"/>
      <c r="S1235" s="18"/>
      <c r="T1235" s="51">
        <f t="shared" si="1220"/>
        <v>0</v>
      </c>
      <c r="U1235" s="18"/>
      <c r="V1235" s="18"/>
      <c r="W1235" s="18"/>
      <c r="X1235" s="51">
        <f t="shared" si="1221"/>
        <v>0</v>
      </c>
      <c r="Y1235" s="18"/>
      <c r="Z1235" s="18"/>
      <c r="AA1235" s="18"/>
      <c r="AB1235" s="94"/>
      <c r="AC1235" s="104"/>
      <c r="AD1235" s="104"/>
    </row>
    <row r="1236" spans="1:30" s="105" customFormat="1" ht="30" x14ac:dyDescent="0.25">
      <c r="A1236" s="99" t="s">
        <v>35</v>
      </c>
      <c r="B1236" s="103" t="s">
        <v>172</v>
      </c>
      <c r="C1236" s="93" t="s">
        <v>631</v>
      </c>
      <c r="D1236" s="52">
        <f t="shared" si="1205"/>
        <v>2983.6</v>
      </c>
      <c r="E1236" s="18"/>
      <c r="F1236" s="18"/>
      <c r="G1236" s="18">
        <v>2983.6</v>
      </c>
      <c r="H1236" s="52">
        <f t="shared" si="1206"/>
        <v>2983.6</v>
      </c>
      <c r="I1236" s="18"/>
      <c r="J1236" s="18"/>
      <c r="K1236" s="18">
        <v>2983.6</v>
      </c>
      <c r="L1236" s="51">
        <v>2983.6</v>
      </c>
      <c r="M1236" s="18"/>
      <c r="N1236" s="18"/>
      <c r="O1236" s="18">
        <v>2983.6</v>
      </c>
      <c r="P1236" s="51">
        <f t="shared" si="1222"/>
        <v>2983.6</v>
      </c>
      <c r="Q1236" s="18"/>
      <c r="R1236" s="18"/>
      <c r="S1236" s="18">
        <v>2983.6</v>
      </c>
      <c r="T1236" s="51">
        <v>2983.6</v>
      </c>
      <c r="U1236" s="18"/>
      <c r="V1236" s="18"/>
      <c r="W1236" s="18">
        <v>2983.6</v>
      </c>
      <c r="X1236" s="51">
        <f t="shared" si="1221"/>
        <v>2983.6</v>
      </c>
      <c r="Y1236" s="18"/>
      <c r="Z1236" s="18"/>
      <c r="AA1236" s="18">
        <v>2983.6</v>
      </c>
      <c r="AB1236" s="94"/>
      <c r="AC1236" s="104"/>
      <c r="AD1236" s="104"/>
    </row>
    <row r="1237" spans="1:30" s="105" customFormat="1" ht="30" x14ac:dyDescent="0.25">
      <c r="A1237" s="99"/>
      <c r="B1237" s="103" t="s">
        <v>173</v>
      </c>
      <c r="C1237" s="93"/>
      <c r="D1237" s="52">
        <f t="shared" si="1205"/>
        <v>50</v>
      </c>
      <c r="E1237" s="18">
        <f>SUM(E1238:E1242)</f>
        <v>0</v>
      </c>
      <c r="F1237" s="18">
        <f t="shared" ref="F1237:G1237" si="1234">SUM(F1238:F1242)</f>
        <v>0</v>
      </c>
      <c r="G1237" s="18">
        <f t="shared" si="1234"/>
        <v>50</v>
      </c>
      <c r="H1237" s="52">
        <v>50</v>
      </c>
      <c r="I1237" s="18">
        <f t="shared" ref="I1237" si="1235">SUM(I1238:I1242)</f>
        <v>0</v>
      </c>
      <c r="J1237" s="18">
        <f>SUM(J1238:J1242)</f>
        <v>0</v>
      </c>
      <c r="K1237" s="18">
        <f>SUM(K1238:K1242)</f>
        <v>50</v>
      </c>
      <c r="L1237" s="51">
        <v>700</v>
      </c>
      <c r="M1237" s="18">
        <f>SUM(M1238:M1242)</f>
        <v>0</v>
      </c>
      <c r="N1237" s="18"/>
      <c r="O1237" s="18">
        <v>700</v>
      </c>
      <c r="P1237" s="51">
        <f t="shared" si="1222"/>
        <v>50</v>
      </c>
      <c r="Q1237" s="18">
        <f t="shared" ref="Q1237:S1237" si="1236">SUM(Q1238:Q1242)</f>
        <v>0</v>
      </c>
      <c r="R1237" s="18">
        <f t="shared" si="1236"/>
        <v>0</v>
      </c>
      <c r="S1237" s="18">
        <f t="shared" si="1236"/>
        <v>50</v>
      </c>
      <c r="T1237" s="51">
        <v>700</v>
      </c>
      <c r="U1237" s="18">
        <f>SUM(U1238:U1242)</f>
        <v>0</v>
      </c>
      <c r="V1237" s="18"/>
      <c r="W1237" s="18">
        <v>700</v>
      </c>
      <c r="X1237" s="51">
        <f t="shared" si="1221"/>
        <v>700</v>
      </c>
      <c r="Y1237" s="18">
        <f>SUM(Y1238:Y1242)</f>
        <v>0</v>
      </c>
      <c r="Z1237" s="18">
        <f>SUM(Z1238:Z1242)</f>
        <v>0</v>
      </c>
      <c r="AA1237" s="18">
        <f>SUM(AA1238:AA1242)</f>
        <v>700</v>
      </c>
      <c r="AB1237" s="94"/>
      <c r="AC1237" s="104"/>
      <c r="AD1237" s="104"/>
    </row>
    <row r="1238" spans="1:30" s="105" customFormat="1" ht="120" x14ac:dyDescent="0.25">
      <c r="A1238" s="99" t="s">
        <v>40</v>
      </c>
      <c r="B1238" s="103" t="s">
        <v>174</v>
      </c>
      <c r="C1238" s="93" t="s">
        <v>502</v>
      </c>
      <c r="D1238" s="52">
        <f t="shared" si="1205"/>
        <v>0</v>
      </c>
      <c r="E1238" s="18"/>
      <c r="F1238" s="18"/>
      <c r="G1238" s="18"/>
      <c r="H1238" s="52">
        <v>50</v>
      </c>
      <c r="I1238" s="18"/>
      <c r="J1238" s="18"/>
      <c r="K1238" s="18"/>
      <c r="L1238" s="51">
        <v>650</v>
      </c>
      <c r="M1238" s="18"/>
      <c r="N1238" s="18"/>
      <c r="O1238" s="18">
        <v>650</v>
      </c>
      <c r="P1238" s="51">
        <v>50</v>
      </c>
      <c r="Q1238" s="18"/>
      <c r="R1238" s="18"/>
      <c r="S1238" s="18"/>
      <c r="T1238" s="51">
        <v>650</v>
      </c>
      <c r="U1238" s="18"/>
      <c r="V1238" s="18"/>
      <c r="W1238" s="18">
        <v>650</v>
      </c>
      <c r="X1238" s="51">
        <v>650</v>
      </c>
      <c r="Y1238" s="18"/>
      <c r="Z1238" s="18"/>
      <c r="AA1238" s="18">
        <v>650</v>
      </c>
      <c r="AB1238" s="94" t="s">
        <v>1132</v>
      </c>
      <c r="AC1238" s="104"/>
      <c r="AD1238" s="104"/>
    </row>
    <row r="1239" spans="1:30" s="105" customFormat="1" ht="30" x14ac:dyDescent="0.25">
      <c r="A1239" s="99" t="s">
        <v>41</v>
      </c>
      <c r="B1239" s="103" t="s">
        <v>175</v>
      </c>
      <c r="C1239" s="93" t="s">
        <v>72</v>
      </c>
      <c r="D1239" s="52">
        <f t="shared" si="1205"/>
        <v>50</v>
      </c>
      <c r="E1239" s="18"/>
      <c r="F1239" s="18"/>
      <c r="G1239" s="18">
        <v>50</v>
      </c>
      <c r="H1239" s="52">
        <f t="shared" si="1206"/>
        <v>50</v>
      </c>
      <c r="I1239" s="18"/>
      <c r="J1239" s="18"/>
      <c r="K1239" s="18">
        <v>50</v>
      </c>
      <c r="L1239" s="51">
        <v>50</v>
      </c>
      <c r="M1239" s="18"/>
      <c r="N1239" s="18"/>
      <c r="O1239" s="18">
        <v>50</v>
      </c>
      <c r="P1239" s="51">
        <f t="shared" si="1222"/>
        <v>50</v>
      </c>
      <c r="Q1239" s="18"/>
      <c r="R1239" s="18"/>
      <c r="S1239" s="18">
        <v>50</v>
      </c>
      <c r="T1239" s="51">
        <v>50</v>
      </c>
      <c r="U1239" s="18"/>
      <c r="V1239" s="18"/>
      <c r="W1239" s="18">
        <v>50</v>
      </c>
      <c r="X1239" s="51">
        <f t="shared" si="1221"/>
        <v>50</v>
      </c>
      <c r="Y1239" s="18"/>
      <c r="Z1239" s="18"/>
      <c r="AA1239" s="18">
        <v>50</v>
      </c>
      <c r="AB1239" s="94"/>
      <c r="AC1239" s="104"/>
      <c r="AD1239" s="104"/>
    </row>
    <row r="1240" spans="1:30" s="105" customFormat="1" ht="45" x14ac:dyDescent="0.25">
      <c r="A1240" s="99" t="s">
        <v>43</v>
      </c>
      <c r="B1240" s="103" t="s">
        <v>176</v>
      </c>
      <c r="C1240" s="93" t="s">
        <v>630</v>
      </c>
      <c r="D1240" s="52">
        <f t="shared" si="1205"/>
        <v>0</v>
      </c>
      <c r="E1240" s="18"/>
      <c r="F1240" s="18"/>
      <c r="G1240" s="18"/>
      <c r="H1240" s="52">
        <f>SUM(I1240:K1240)</f>
        <v>0</v>
      </c>
      <c r="I1240" s="18"/>
      <c r="J1240" s="18"/>
      <c r="K1240" s="18"/>
      <c r="L1240" s="51">
        <f>SUM(M1240:O1240)</f>
        <v>0</v>
      </c>
      <c r="M1240" s="18"/>
      <c r="N1240" s="18"/>
      <c r="O1240" s="18"/>
      <c r="P1240" s="51">
        <f t="shared" si="1222"/>
        <v>0</v>
      </c>
      <c r="Q1240" s="18"/>
      <c r="R1240" s="18"/>
      <c r="S1240" s="18"/>
      <c r="T1240" s="51">
        <f>SUM(U1240:W1240)</f>
        <v>0</v>
      </c>
      <c r="U1240" s="18"/>
      <c r="V1240" s="18"/>
      <c r="W1240" s="18"/>
      <c r="X1240" s="51">
        <f>SUM(Y1240:AA1240)</f>
        <v>0</v>
      </c>
      <c r="Y1240" s="18"/>
      <c r="Z1240" s="18"/>
      <c r="AA1240" s="18"/>
      <c r="AB1240" s="94"/>
      <c r="AC1240" s="104"/>
      <c r="AD1240" s="104"/>
    </row>
    <row r="1241" spans="1:30" s="105" customFormat="1" ht="90" x14ac:dyDescent="0.25">
      <c r="A1241" s="99" t="s">
        <v>44</v>
      </c>
      <c r="B1241" s="103" t="s">
        <v>471</v>
      </c>
      <c r="C1241" s="93" t="s">
        <v>630</v>
      </c>
      <c r="D1241" s="52">
        <f t="shared" si="1205"/>
        <v>0</v>
      </c>
      <c r="E1241" s="18"/>
      <c r="F1241" s="18"/>
      <c r="G1241" s="18"/>
      <c r="H1241" s="52">
        <f t="shared" si="1206"/>
        <v>0</v>
      </c>
      <c r="I1241" s="18"/>
      <c r="J1241" s="18"/>
      <c r="K1241" s="18"/>
      <c r="L1241" s="51">
        <f t="shared" si="1223"/>
        <v>0</v>
      </c>
      <c r="M1241" s="18"/>
      <c r="N1241" s="18"/>
      <c r="O1241" s="18"/>
      <c r="P1241" s="51">
        <f t="shared" si="1222"/>
        <v>0</v>
      </c>
      <c r="Q1241" s="18"/>
      <c r="R1241" s="18"/>
      <c r="S1241" s="18"/>
      <c r="T1241" s="51">
        <f t="shared" ref="T1241:T1244" si="1237">SUM(U1241:W1241)</f>
        <v>0</v>
      </c>
      <c r="U1241" s="18"/>
      <c r="V1241" s="18"/>
      <c r="W1241" s="18"/>
      <c r="X1241" s="51">
        <f t="shared" ref="X1241:X1246" si="1238">SUM(Y1241:AA1241)</f>
        <v>0</v>
      </c>
      <c r="Y1241" s="18"/>
      <c r="Z1241" s="18"/>
      <c r="AA1241" s="18"/>
      <c r="AB1241" s="94"/>
      <c r="AC1241" s="104"/>
      <c r="AD1241" s="104"/>
    </row>
    <row r="1242" spans="1:30" s="105" customFormat="1" ht="75" x14ac:dyDescent="0.25">
      <c r="A1242" s="99" t="s">
        <v>46</v>
      </c>
      <c r="B1242" s="103" t="s">
        <v>500</v>
      </c>
      <c r="C1242" s="93" t="s">
        <v>501</v>
      </c>
      <c r="D1242" s="52">
        <f t="shared" si="1205"/>
        <v>0</v>
      </c>
      <c r="E1242" s="18">
        <f>E1243+E1244</f>
        <v>0</v>
      </c>
      <c r="F1242" s="18">
        <f>F1243+F1244</f>
        <v>0</v>
      </c>
      <c r="G1242" s="18">
        <f>G1243+G1244</f>
        <v>0</v>
      </c>
      <c r="H1242" s="52">
        <f t="shared" si="1206"/>
        <v>0</v>
      </c>
      <c r="I1242" s="18">
        <f>I1243+I1244</f>
        <v>0</v>
      </c>
      <c r="J1242" s="18">
        <f>J1243+J1244</f>
        <v>0</v>
      </c>
      <c r="K1242" s="18">
        <f>K1243+K1244</f>
        <v>0</v>
      </c>
      <c r="L1242" s="51">
        <f t="shared" si="1223"/>
        <v>0</v>
      </c>
      <c r="M1242" s="18">
        <f>M1243+M1244</f>
        <v>0</v>
      </c>
      <c r="N1242" s="18">
        <f>N1243+N1244</f>
        <v>0</v>
      </c>
      <c r="O1242" s="18">
        <f>O1243+O1244</f>
        <v>0</v>
      </c>
      <c r="P1242" s="51">
        <f t="shared" si="1222"/>
        <v>0</v>
      </c>
      <c r="Q1242" s="18">
        <f>Q1243+Q1244</f>
        <v>0</v>
      </c>
      <c r="R1242" s="18">
        <f>R1243+R1244</f>
        <v>0</v>
      </c>
      <c r="S1242" s="18">
        <f>S1243+S1244</f>
        <v>0</v>
      </c>
      <c r="T1242" s="51">
        <f t="shared" si="1237"/>
        <v>0</v>
      </c>
      <c r="U1242" s="18">
        <f>U1243+U1244</f>
        <v>0</v>
      </c>
      <c r="V1242" s="18">
        <f>V1243+V1244</f>
        <v>0</v>
      </c>
      <c r="W1242" s="18">
        <f>W1243+W1244</f>
        <v>0</v>
      </c>
      <c r="X1242" s="51">
        <f t="shared" si="1238"/>
        <v>0</v>
      </c>
      <c r="Y1242" s="18">
        <f>Y1243+Y1244</f>
        <v>0</v>
      </c>
      <c r="Z1242" s="18">
        <f>Z1243+Z1244</f>
        <v>0</v>
      </c>
      <c r="AA1242" s="18">
        <f>AA1243+AA1244</f>
        <v>0</v>
      </c>
      <c r="AB1242" s="94"/>
      <c r="AC1242" s="104"/>
      <c r="AD1242" s="104"/>
    </row>
    <row r="1243" spans="1:30" s="105" customFormat="1" ht="48" x14ac:dyDescent="0.25">
      <c r="A1243" s="99"/>
      <c r="B1243" s="103"/>
      <c r="C1243" s="93" t="s">
        <v>633</v>
      </c>
      <c r="D1243" s="52">
        <f t="shared" si="1205"/>
        <v>0</v>
      </c>
      <c r="E1243" s="18"/>
      <c r="F1243" s="18"/>
      <c r="G1243" s="18"/>
      <c r="H1243" s="52">
        <f t="shared" si="1206"/>
        <v>0</v>
      </c>
      <c r="I1243" s="18"/>
      <c r="J1243" s="18"/>
      <c r="K1243" s="18"/>
      <c r="L1243" s="51">
        <f t="shared" si="1223"/>
        <v>0</v>
      </c>
      <c r="M1243" s="18"/>
      <c r="N1243" s="18"/>
      <c r="O1243" s="18"/>
      <c r="P1243" s="51">
        <f t="shared" si="1222"/>
        <v>0</v>
      </c>
      <c r="Q1243" s="18"/>
      <c r="R1243" s="18"/>
      <c r="S1243" s="18"/>
      <c r="T1243" s="51">
        <f t="shared" si="1237"/>
        <v>0</v>
      </c>
      <c r="U1243" s="18"/>
      <c r="V1243" s="18"/>
      <c r="W1243" s="18"/>
      <c r="X1243" s="51">
        <f t="shared" si="1238"/>
        <v>0</v>
      </c>
      <c r="Y1243" s="18"/>
      <c r="Z1243" s="18"/>
      <c r="AA1243" s="18"/>
      <c r="AB1243" s="94"/>
      <c r="AC1243" s="104"/>
      <c r="AD1243" s="104"/>
    </row>
    <row r="1244" spans="1:30" s="105" customFormat="1" ht="48" x14ac:dyDescent="0.25">
      <c r="A1244" s="99"/>
      <c r="B1244" s="103"/>
      <c r="C1244" s="93" t="s">
        <v>731</v>
      </c>
      <c r="D1244" s="52">
        <f t="shared" si="1205"/>
        <v>0</v>
      </c>
      <c r="E1244" s="18"/>
      <c r="F1244" s="18"/>
      <c r="G1244" s="18"/>
      <c r="H1244" s="52">
        <f t="shared" si="1206"/>
        <v>0</v>
      </c>
      <c r="I1244" s="18"/>
      <c r="J1244" s="18"/>
      <c r="K1244" s="18"/>
      <c r="L1244" s="51">
        <f t="shared" si="1223"/>
        <v>0</v>
      </c>
      <c r="M1244" s="18"/>
      <c r="N1244" s="18"/>
      <c r="O1244" s="18"/>
      <c r="P1244" s="51">
        <f t="shared" si="1222"/>
        <v>0</v>
      </c>
      <c r="Q1244" s="18"/>
      <c r="R1244" s="18"/>
      <c r="S1244" s="18"/>
      <c r="T1244" s="51">
        <f t="shared" si="1237"/>
        <v>0</v>
      </c>
      <c r="U1244" s="18"/>
      <c r="V1244" s="18"/>
      <c r="W1244" s="18"/>
      <c r="X1244" s="51">
        <f t="shared" si="1238"/>
        <v>0</v>
      </c>
      <c r="Y1244" s="18"/>
      <c r="Z1244" s="18"/>
      <c r="AA1244" s="18"/>
      <c r="AB1244" s="94"/>
      <c r="AC1244" s="104"/>
      <c r="AD1244" s="104"/>
    </row>
    <row r="1245" spans="1:30" s="105" customFormat="1" ht="30" x14ac:dyDescent="0.25">
      <c r="A1245" s="99"/>
      <c r="B1245" s="103" t="s">
        <v>177</v>
      </c>
      <c r="C1245" s="93"/>
      <c r="D1245" s="52">
        <f t="shared" si="1205"/>
        <v>1100.2</v>
      </c>
      <c r="E1245" s="18">
        <f t="shared" ref="E1245:K1245" si="1239">SUM(E1246:E1248)</f>
        <v>1.7</v>
      </c>
      <c r="F1245" s="18">
        <f t="shared" si="1239"/>
        <v>1098.5</v>
      </c>
      <c r="G1245" s="18">
        <f t="shared" si="1239"/>
        <v>0</v>
      </c>
      <c r="H1245" s="52">
        <f t="shared" si="1206"/>
        <v>1099.2</v>
      </c>
      <c r="I1245" s="18">
        <f t="shared" si="1239"/>
        <v>0.7</v>
      </c>
      <c r="J1245" s="18">
        <f t="shared" si="1239"/>
        <v>1098.5</v>
      </c>
      <c r="K1245" s="18">
        <f t="shared" si="1239"/>
        <v>0</v>
      </c>
      <c r="L1245" s="51">
        <v>1099.2</v>
      </c>
      <c r="M1245" s="18">
        <v>0.7</v>
      </c>
      <c r="N1245" s="18">
        <v>1098.5</v>
      </c>
      <c r="O1245" s="18">
        <f t="shared" ref="O1245" si="1240">SUM(O1246:O1248)</f>
        <v>0</v>
      </c>
      <c r="P1245" s="51">
        <f t="shared" si="1222"/>
        <v>1107.8</v>
      </c>
      <c r="Q1245" s="18">
        <f>SUM(Q1246:Q1249)</f>
        <v>9.3000000000000007</v>
      </c>
      <c r="R1245" s="18">
        <f t="shared" ref="R1245:S1245" si="1241">SUM(R1246:R1249)</f>
        <v>1098.5</v>
      </c>
      <c r="S1245" s="18">
        <f t="shared" si="1241"/>
        <v>0</v>
      </c>
      <c r="T1245" s="51">
        <v>1107.8</v>
      </c>
      <c r="U1245" s="18">
        <v>9.3000000000000007</v>
      </c>
      <c r="V1245" s="18">
        <v>1098.5</v>
      </c>
      <c r="W1245" s="18">
        <f t="shared" ref="W1245" si="1242">SUM(W1246:W1248)</f>
        <v>0</v>
      </c>
      <c r="X1245" s="51">
        <f t="shared" si="1238"/>
        <v>1107.8</v>
      </c>
      <c r="Y1245" s="18">
        <f>SUM(Y1246:Y1249)</f>
        <v>9.3000000000000007</v>
      </c>
      <c r="Z1245" s="18">
        <f>SUM(Z1246:Z1248)</f>
        <v>1098.5</v>
      </c>
      <c r="AA1245" s="18">
        <f t="shared" ref="AA1245" si="1243">SUM(AA1246:AA1248)</f>
        <v>0</v>
      </c>
      <c r="AB1245" s="94"/>
      <c r="AC1245" s="104"/>
      <c r="AD1245" s="104"/>
    </row>
    <row r="1246" spans="1:30" s="105" customFormat="1" ht="120" x14ac:dyDescent="0.25">
      <c r="A1246" s="99" t="s">
        <v>82</v>
      </c>
      <c r="B1246" s="103" t="s">
        <v>472</v>
      </c>
      <c r="C1246" s="93" t="s">
        <v>630</v>
      </c>
      <c r="D1246" s="52">
        <f t="shared" si="1205"/>
        <v>1058.5</v>
      </c>
      <c r="E1246" s="18"/>
      <c r="F1246" s="18">
        <v>1058.5</v>
      </c>
      <c r="G1246" s="18"/>
      <c r="H1246" s="52">
        <f t="shared" si="1206"/>
        <v>1058.5</v>
      </c>
      <c r="I1246" s="18"/>
      <c r="J1246" s="18">
        <v>1058.5</v>
      </c>
      <c r="K1246" s="18"/>
      <c r="L1246" s="51">
        <v>1058.5</v>
      </c>
      <c r="M1246" s="18"/>
      <c r="N1246" s="18">
        <v>1058.5</v>
      </c>
      <c r="O1246" s="18"/>
      <c r="P1246" s="51">
        <f t="shared" si="1222"/>
        <v>1058.5</v>
      </c>
      <c r="Q1246" s="18"/>
      <c r="R1246" s="18">
        <v>1058.5</v>
      </c>
      <c r="S1246" s="18"/>
      <c r="T1246" s="51">
        <v>1058.5</v>
      </c>
      <c r="U1246" s="18"/>
      <c r="V1246" s="18">
        <v>1058.5</v>
      </c>
      <c r="W1246" s="18"/>
      <c r="X1246" s="51">
        <f t="shared" si="1238"/>
        <v>1058.5</v>
      </c>
      <c r="Y1246" s="18"/>
      <c r="Z1246" s="18">
        <v>1058.5</v>
      </c>
      <c r="AA1246" s="18"/>
      <c r="AB1246" s="94"/>
      <c r="AC1246" s="104"/>
      <c r="AD1246" s="104"/>
    </row>
    <row r="1247" spans="1:30" s="105" customFormat="1" x14ac:dyDescent="0.25">
      <c r="A1247" s="99"/>
      <c r="B1247" s="103"/>
      <c r="C1247" s="93" t="s">
        <v>985</v>
      </c>
      <c r="D1247" s="52">
        <f t="shared" si="1205"/>
        <v>40</v>
      </c>
      <c r="E1247" s="18"/>
      <c r="F1247" s="18">
        <v>40</v>
      </c>
      <c r="G1247" s="18"/>
      <c r="H1247" s="52">
        <f t="shared" si="1206"/>
        <v>40</v>
      </c>
      <c r="I1247" s="18"/>
      <c r="J1247" s="18">
        <v>40</v>
      </c>
      <c r="K1247" s="18"/>
      <c r="L1247" s="51">
        <v>40</v>
      </c>
      <c r="M1247" s="18"/>
      <c r="N1247" s="18">
        <v>40</v>
      </c>
      <c r="O1247" s="18"/>
      <c r="P1247" s="51">
        <f t="shared" si="1222"/>
        <v>40</v>
      </c>
      <c r="Q1247" s="18"/>
      <c r="R1247" s="18">
        <v>40</v>
      </c>
      <c r="S1247" s="18"/>
      <c r="T1247" s="51">
        <v>40</v>
      </c>
      <c r="U1247" s="18"/>
      <c r="V1247" s="18">
        <v>40</v>
      </c>
      <c r="W1247" s="18"/>
      <c r="X1247" s="51">
        <f>SUM(Y1247:AA1247)</f>
        <v>40</v>
      </c>
      <c r="Y1247" s="18"/>
      <c r="Z1247" s="18">
        <v>40</v>
      </c>
      <c r="AA1247" s="18"/>
      <c r="AB1247" s="94"/>
      <c r="AC1247" s="104"/>
      <c r="AD1247" s="104"/>
    </row>
    <row r="1248" spans="1:30" s="105" customFormat="1" ht="60" x14ac:dyDescent="0.25">
      <c r="A1248" s="99" t="s">
        <v>84</v>
      </c>
      <c r="B1248" s="103" t="s">
        <v>178</v>
      </c>
      <c r="C1248" s="93" t="s">
        <v>630</v>
      </c>
      <c r="D1248" s="52">
        <f t="shared" si="1205"/>
        <v>1.7</v>
      </c>
      <c r="E1248" s="18">
        <v>1.7</v>
      </c>
      <c r="F1248" s="18"/>
      <c r="G1248" s="18"/>
      <c r="H1248" s="52">
        <f t="shared" si="1206"/>
        <v>0.7</v>
      </c>
      <c r="I1248" s="18">
        <v>0.7</v>
      </c>
      <c r="J1248" s="18"/>
      <c r="K1248" s="18"/>
      <c r="L1248" s="51">
        <v>0.7</v>
      </c>
      <c r="M1248" s="18">
        <v>0.7</v>
      </c>
      <c r="N1248" s="18"/>
      <c r="O1248" s="18"/>
      <c r="P1248" s="51">
        <f>SUM(Q1248:S1248)</f>
        <v>0</v>
      </c>
      <c r="Q1248" s="18"/>
      <c r="R1248" s="18"/>
      <c r="S1248" s="18"/>
      <c r="T1248" s="51">
        <f t="shared" ref="T1248" si="1244">SUM(U1248:W1248)</f>
        <v>0</v>
      </c>
      <c r="U1248" s="18"/>
      <c r="V1248" s="18"/>
      <c r="W1248" s="18"/>
      <c r="X1248" s="51">
        <f t="shared" ref="X1248" si="1245">SUM(Y1248:AA1248)</f>
        <v>0</v>
      </c>
      <c r="Y1248" s="18"/>
      <c r="Z1248" s="18"/>
      <c r="AA1248" s="18"/>
      <c r="AB1248" s="94"/>
      <c r="AC1248" s="104"/>
      <c r="AD1248" s="104"/>
    </row>
    <row r="1249" spans="1:30" s="105" customFormat="1" x14ac:dyDescent="0.25">
      <c r="A1249" s="99"/>
      <c r="B1249" s="103"/>
      <c r="C1249" s="93" t="s">
        <v>985</v>
      </c>
      <c r="D1249" s="52">
        <f t="shared" si="1205"/>
        <v>0</v>
      </c>
      <c r="E1249" s="18"/>
      <c r="F1249" s="18"/>
      <c r="G1249" s="18"/>
      <c r="H1249" s="52">
        <f t="shared" si="1206"/>
        <v>0</v>
      </c>
      <c r="I1249" s="18"/>
      <c r="J1249" s="18"/>
      <c r="K1249" s="18"/>
      <c r="L1249" s="51">
        <f>SUM(M1249:O1249)</f>
        <v>0</v>
      </c>
      <c r="M1249" s="18"/>
      <c r="N1249" s="18"/>
      <c r="O1249" s="18"/>
      <c r="P1249" s="51">
        <f>SUM(Q1249:S1249)</f>
        <v>9.3000000000000007</v>
      </c>
      <c r="Q1249" s="18">
        <v>9.3000000000000007</v>
      </c>
      <c r="R1249" s="18"/>
      <c r="S1249" s="18"/>
      <c r="T1249" s="51">
        <v>9.3000000000000007</v>
      </c>
      <c r="U1249" s="18">
        <v>9.3000000000000007</v>
      </c>
      <c r="V1249" s="18"/>
      <c r="W1249" s="18"/>
      <c r="X1249" s="51">
        <f>SUM(Y1249:AA1249)</f>
        <v>9.3000000000000007</v>
      </c>
      <c r="Y1249" s="18">
        <v>9.3000000000000007</v>
      </c>
      <c r="Z1249" s="18"/>
      <c r="AA1249" s="18"/>
      <c r="AB1249" s="94"/>
      <c r="AC1249" s="104"/>
      <c r="AD1249" s="104"/>
    </row>
    <row r="1250" spans="1:30" s="105" customFormat="1" x14ac:dyDescent="0.25">
      <c r="A1250" s="99"/>
      <c r="B1250" s="103" t="s">
        <v>179</v>
      </c>
      <c r="C1250" s="93"/>
      <c r="D1250" s="52">
        <f t="shared" si="1205"/>
        <v>0</v>
      </c>
      <c r="E1250" s="18">
        <f>SUM(E1251)</f>
        <v>0</v>
      </c>
      <c r="F1250" s="18">
        <f t="shared" ref="F1250:W1250" si="1246">SUM(F1251)</f>
        <v>0</v>
      </c>
      <c r="G1250" s="18">
        <f t="shared" si="1246"/>
        <v>0</v>
      </c>
      <c r="H1250" s="52">
        <f t="shared" si="1206"/>
        <v>0</v>
      </c>
      <c r="I1250" s="18">
        <f t="shared" si="1246"/>
        <v>0</v>
      </c>
      <c r="J1250" s="18">
        <f t="shared" si="1246"/>
        <v>0</v>
      </c>
      <c r="K1250" s="18">
        <f t="shared" si="1246"/>
        <v>0</v>
      </c>
      <c r="L1250" s="51">
        <f t="shared" si="1223"/>
        <v>0</v>
      </c>
      <c r="M1250" s="18">
        <f>SUM(M1251)</f>
        <v>0</v>
      </c>
      <c r="N1250" s="18">
        <f t="shared" si="1246"/>
        <v>0</v>
      </c>
      <c r="O1250" s="18">
        <f t="shared" si="1246"/>
        <v>0</v>
      </c>
      <c r="P1250" s="51">
        <f t="shared" ref="P1250:P1251" si="1247">SUM(Q1250:S1250)</f>
        <v>0</v>
      </c>
      <c r="Q1250" s="18">
        <f t="shared" si="1246"/>
        <v>0</v>
      </c>
      <c r="R1250" s="18">
        <f t="shared" si="1246"/>
        <v>0</v>
      </c>
      <c r="S1250" s="18">
        <f>SUM(S1251)</f>
        <v>0</v>
      </c>
      <c r="T1250" s="51">
        <f t="shared" ref="T1250:T1253" si="1248">SUM(U1250:W1250)</f>
        <v>0</v>
      </c>
      <c r="U1250" s="18">
        <f>SUM(U1251)</f>
        <v>0</v>
      </c>
      <c r="V1250" s="18">
        <f t="shared" si="1246"/>
        <v>0</v>
      </c>
      <c r="W1250" s="18">
        <f t="shared" si="1246"/>
        <v>0</v>
      </c>
      <c r="X1250" s="51">
        <f t="shared" ref="X1250:X1253" si="1249">SUM(Y1250:AA1250)</f>
        <v>0</v>
      </c>
      <c r="Y1250" s="18">
        <f>SUM(Y1251)</f>
        <v>0</v>
      </c>
      <c r="Z1250" s="18">
        <f t="shared" ref="Z1250:AA1250" si="1250">SUM(Z1251)</f>
        <v>0</v>
      </c>
      <c r="AA1250" s="18">
        <f t="shared" si="1250"/>
        <v>0</v>
      </c>
      <c r="AB1250" s="94"/>
      <c r="AC1250" s="104"/>
      <c r="AD1250" s="104"/>
    </row>
    <row r="1251" spans="1:30" s="105" customFormat="1" ht="36" x14ac:dyDescent="0.25">
      <c r="A1251" s="99" t="s">
        <v>16</v>
      </c>
      <c r="B1251" s="103" t="s">
        <v>180</v>
      </c>
      <c r="C1251" s="93" t="s">
        <v>503</v>
      </c>
      <c r="D1251" s="52">
        <f t="shared" si="1205"/>
        <v>0</v>
      </c>
      <c r="E1251" s="18"/>
      <c r="F1251" s="18"/>
      <c r="G1251" s="18"/>
      <c r="H1251" s="52">
        <f t="shared" si="1206"/>
        <v>0</v>
      </c>
      <c r="I1251" s="18"/>
      <c r="J1251" s="18"/>
      <c r="K1251" s="18"/>
      <c r="L1251" s="51">
        <f t="shared" si="1223"/>
        <v>0</v>
      </c>
      <c r="M1251" s="18"/>
      <c r="N1251" s="18"/>
      <c r="O1251" s="18"/>
      <c r="P1251" s="51">
        <f t="shared" si="1247"/>
        <v>0</v>
      </c>
      <c r="Q1251" s="18"/>
      <c r="R1251" s="18"/>
      <c r="S1251" s="18"/>
      <c r="T1251" s="51">
        <f t="shared" si="1248"/>
        <v>0</v>
      </c>
      <c r="U1251" s="18"/>
      <c r="V1251" s="18"/>
      <c r="W1251" s="18"/>
      <c r="X1251" s="51">
        <f t="shared" si="1249"/>
        <v>0</v>
      </c>
      <c r="Y1251" s="18"/>
      <c r="Z1251" s="18"/>
      <c r="AA1251" s="18"/>
      <c r="AB1251" s="94"/>
      <c r="AC1251" s="104"/>
      <c r="AD1251" s="104"/>
    </row>
    <row r="1252" spans="1:30" s="105" customFormat="1" ht="45" x14ac:dyDescent="0.25">
      <c r="A1252" s="99"/>
      <c r="B1252" s="103" t="s">
        <v>181</v>
      </c>
      <c r="C1252" s="93"/>
      <c r="D1252" s="52">
        <f>SUM(E1252:G1252)</f>
        <v>0</v>
      </c>
      <c r="E1252" s="18">
        <f>E1253</f>
        <v>0</v>
      </c>
      <c r="F1252" s="18">
        <f t="shared" ref="F1252:G1252" si="1251">F1253</f>
        <v>0</v>
      </c>
      <c r="G1252" s="18">
        <f t="shared" si="1251"/>
        <v>0</v>
      </c>
      <c r="H1252" s="52">
        <f>SUM(I1252:K1252)</f>
        <v>0</v>
      </c>
      <c r="I1252" s="18">
        <f>I1253</f>
        <v>0</v>
      </c>
      <c r="J1252" s="18">
        <f t="shared" ref="J1252:K1252" si="1252">J1253</f>
        <v>0</v>
      </c>
      <c r="K1252" s="18">
        <f t="shared" si="1252"/>
        <v>0</v>
      </c>
      <c r="L1252" s="51">
        <f t="shared" si="1223"/>
        <v>0</v>
      </c>
      <c r="M1252" s="18">
        <f>SUM(M1253)</f>
        <v>0</v>
      </c>
      <c r="N1252" s="18">
        <f>SUM(N1253)</f>
        <v>0</v>
      </c>
      <c r="O1252" s="18">
        <f>SUM(O1253)</f>
        <v>0</v>
      </c>
      <c r="P1252" s="51">
        <f>SUM(Q1252:S1252)</f>
        <v>0</v>
      </c>
      <c r="Q1252" s="18">
        <f>Q1253</f>
        <v>0</v>
      </c>
      <c r="R1252" s="18">
        <f t="shared" ref="R1252:S1252" si="1253">R1253</f>
        <v>0</v>
      </c>
      <c r="S1252" s="18">
        <f t="shared" si="1253"/>
        <v>0</v>
      </c>
      <c r="T1252" s="51">
        <f t="shared" si="1248"/>
        <v>0</v>
      </c>
      <c r="U1252" s="18">
        <f>SUM(U1253)</f>
        <v>0</v>
      </c>
      <c r="V1252" s="18">
        <f>SUM(V1253)</f>
        <v>0</v>
      </c>
      <c r="W1252" s="18">
        <f>SUM(W1253)</f>
        <v>0</v>
      </c>
      <c r="X1252" s="51">
        <f t="shared" si="1249"/>
        <v>0</v>
      </c>
      <c r="Y1252" s="18">
        <f>SUM(Y1253)</f>
        <v>0</v>
      </c>
      <c r="Z1252" s="18">
        <f>SUM(Z1253)</f>
        <v>0</v>
      </c>
      <c r="AA1252" s="18">
        <f>SUM(AA1253)</f>
        <v>0</v>
      </c>
      <c r="AB1252" s="94"/>
      <c r="AC1252" s="104"/>
      <c r="AD1252" s="104"/>
    </row>
    <row r="1253" spans="1:30" s="105" customFormat="1" ht="90" x14ac:dyDescent="0.25">
      <c r="A1253" s="99" t="s">
        <v>21</v>
      </c>
      <c r="B1253" s="103" t="s">
        <v>473</v>
      </c>
      <c r="C1253" s="93" t="s">
        <v>632</v>
      </c>
      <c r="D1253" s="52">
        <f>SUM(E1253:G1253)</f>
        <v>0</v>
      </c>
      <c r="E1253" s="18"/>
      <c r="F1253" s="18"/>
      <c r="G1253" s="18"/>
      <c r="H1253" s="52">
        <f>SUM(I1253:K1253)</f>
        <v>0</v>
      </c>
      <c r="I1253" s="18"/>
      <c r="J1253" s="18"/>
      <c r="K1253" s="18"/>
      <c r="L1253" s="51">
        <f t="shared" si="1223"/>
        <v>0</v>
      </c>
      <c r="M1253" s="18"/>
      <c r="N1253" s="18"/>
      <c r="O1253" s="18"/>
      <c r="P1253" s="51">
        <f>SUM(Q1253:S1253)</f>
        <v>0</v>
      </c>
      <c r="Q1253" s="18"/>
      <c r="R1253" s="18"/>
      <c r="S1253" s="18"/>
      <c r="T1253" s="51">
        <f t="shared" si="1248"/>
        <v>0</v>
      </c>
      <c r="U1253" s="18"/>
      <c r="V1253" s="18"/>
      <c r="W1253" s="18"/>
      <c r="X1253" s="51">
        <f t="shared" si="1249"/>
        <v>0</v>
      </c>
      <c r="Y1253" s="18"/>
      <c r="Z1253" s="18"/>
      <c r="AA1253" s="18"/>
      <c r="AB1253" s="94"/>
      <c r="AC1253" s="104"/>
      <c r="AD1253" s="104"/>
    </row>
    <row r="1254" spans="1:30" s="102" customFormat="1" x14ac:dyDescent="0.2">
      <c r="A1254" s="41" t="s">
        <v>429</v>
      </c>
      <c r="B1254" s="100" t="s">
        <v>750</v>
      </c>
      <c r="C1254" s="97"/>
      <c r="D1254" s="15">
        <f t="shared" ref="D1254:D1268" si="1254">SUM(E1254:G1254)</f>
        <v>2372358.1399999997</v>
      </c>
      <c r="E1254" s="15">
        <f>E1255+E1260+E1284+E1295+E1316</f>
        <v>70905.5</v>
      </c>
      <c r="F1254" s="15">
        <f>F1255+F1260+F1284+F1295+F1316</f>
        <v>1522465.4999999998</v>
      </c>
      <c r="G1254" s="15">
        <f>G1255+G1260+G1284+G1295+G1316</f>
        <v>778987.14</v>
      </c>
      <c r="H1254" s="15">
        <f t="shared" ref="H1254:H1265" si="1255">SUM(I1254:K1254)</f>
        <v>2262879.8999999994</v>
      </c>
      <c r="I1254" s="15">
        <f>I1255+I1260+I1284+I1295+I1316</f>
        <v>43059.9</v>
      </c>
      <c r="J1254" s="15">
        <f>J1255+J1260+J1284+J1295+J1316</f>
        <v>1474577.8999999997</v>
      </c>
      <c r="K1254" s="15">
        <f>K1255+K1260+K1284+K1295+K1316</f>
        <v>745242.1</v>
      </c>
      <c r="L1254" s="15">
        <f t="shared" ref="L1254:L1265" si="1256">SUM(M1254:O1254)</f>
        <v>2551234.7000000002</v>
      </c>
      <c r="M1254" s="15">
        <f>M1255+M1260+M1284+M1295+M1316</f>
        <v>43059.9</v>
      </c>
      <c r="N1254" s="15">
        <f>N1255+N1260+N1284+N1295+N1316</f>
        <v>1474487.5999999999</v>
      </c>
      <c r="O1254" s="15">
        <f>O1255+O1260+O1284+O1295+O1316</f>
        <v>1033687.2000000002</v>
      </c>
      <c r="P1254" s="15">
        <f t="shared" ref="P1254:P1265" si="1257">SUM(Q1254:S1254)</f>
        <v>2263032.4</v>
      </c>
      <c r="Q1254" s="15">
        <f>Q1255+Q1260+Q1284+Q1295+Q1316</f>
        <v>42266.1</v>
      </c>
      <c r="R1254" s="15">
        <f>R1255+R1260+R1284+R1295+R1316</f>
        <v>1475440.4999999998</v>
      </c>
      <c r="S1254" s="15">
        <f>S1255+S1260+S1284+S1295+S1316</f>
        <v>745325.79999999993</v>
      </c>
      <c r="T1254" s="15">
        <f t="shared" ref="T1254:T1265" si="1258">SUM(U1254:W1254)</f>
        <v>2540166.5</v>
      </c>
      <c r="U1254" s="15">
        <f>U1255+U1260+U1284+U1295+U1316</f>
        <v>43065.1</v>
      </c>
      <c r="V1254" s="15">
        <f>V1255+V1260+V1284+V1295+V1316</f>
        <v>1474604.2</v>
      </c>
      <c r="W1254" s="15">
        <f>W1255+W1260+W1284+W1295+W1316</f>
        <v>1022497.2000000001</v>
      </c>
      <c r="X1254" s="15">
        <f t="shared" ref="X1254:X1265" si="1259">SUM(Y1254:AA1254)</f>
        <v>2540166.5</v>
      </c>
      <c r="Y1254" s="15">
        <f>Y1255+Y1260+Y1284+Y1295+Y1316</f>
        <v>43065.1</v>
      </c>
      <c r="Z1254" s="15">
        <f>Z1255+Z1260+Z1284+Z1295+Z1316</f>
        <v>1474604.2</v>
      </c>
      <c r="AA1254" s="15">
        <f>AA1255+AA1260+AA1284+AA1295+AA1316</f>
        <v>1022497.2000000001</v>
      </c>
      <c r="AB1254" s="98"/>
      <c r="AC1254" s="101"/>
      <c r="AD1254" s="101"/>
    </row>
    <row r="1255" spans="1:30" s="105" customFormat="1" x14ac:dyDescent="0.25">
      <c r="A1255" s="99"/>
      <c r="B1255" s="103" t="s">
        <v>316</v>
      </c>
      <c r="C1255" s="93"/>
      <c r="D1255" s="52">
        <f t="shared" si="1254"/>
        <v>1350</v>
      </c>
      <c r="E1255" s="18">
        <f t="shared" ref="E1255:G1255" si="1260">SUM(E1256:E1259)</f>
        <v>0</v>
      </c>
      <c r="F1255" s="18">
        <f t="shared" si="1260"/>
        <v>0</v>
      </c>
      <c r="G1255" s="18">
        <f t="shared" si="1260"/>
        <v>1350</v>
      </c>
      <c r="H1255" s="52">
        <f t="shared" si="1255"/>
        <v>1350</v>
      </c>
      <c r="I1255" s="18">
        <f t="shared" ref="I1255:K1255" si="1261">SUM(I1256:I1259)</f>
        <v>0</v>
      </c>
      <c r="J1255" s="18">
        <f t="shared" si="1261"/>
        <v>0</v>
      </c>
      <c r="K1255" s="18">
        <f t="shared" si="1261"/>
        <v>1350</v>
      </c>
      <c r="L1255" s="51">
        <f t="shared" si="1256"/>
        <v>1350</v>
      </c>
      <c r="M1255" s="18">
        <f t="shared" ref="M1255:O1255" si="1262">SUM(M1256:M1259)</f>
        <v>0</v>
      </c>
      <c r="N1255" s="18">
        <f t="shared" si="1262"/>
        <v>0</v>
      </c>
      <c r="O1255" s="18">
        <f t="shared" si="1262"/>
        <v>1350</v>
      </c>
      <c r="P1255" s="51">
        <f t="shared" si="1257"/>
        <v>1350</v>
      </c>
      <c r="Q1255" s="18">
        <f t="shared" ref="Q1255:S1255" si="1263">SUM(Q1256:Q1259)</f>
        <v>0</v>
      </c>
      <c r="R1255" s="18">
        <f t="shared" si="1263"/>
        <v>0</v>
      </c>
      <c r="S1255" s="18">
        <f t="shared" si="1263"/>
        <v>1350</v>
      </c>
      <c r="T1255" s="51">
        <f t="shared" si="1258"/>
        <v>1350</v>
      </c>
      <c r="U1255" s="18">
        <f t="shared" ref="U1255:W1255" si="1264">SUM(U1256:U1259)</f>
        <v>0</v>
      </c>
      <c r="V1255" s="18">
        <f t="shared" si="1264"/>
        <v>0</v>
      </c>
      <c r="W1255" s="18">
        <f t="shared" si="1264"/>
        <v>1350</v>
      </c>
      <c r="X1255" s="51">
        <f t="shared" si="1259"/>
        <v>1350</v>
      </c>
      <c r="Y1255" s="18">
        <f t="shared" ref="Y1255:AA1255" si="1265">SUM(Y1256:Y1259)</f>
        <v>0</v>
      </c>
      <c r="Z1255" s="18">
        <f t="shared" si="1265"/>
        <v>0</v>
      </c>
      <c r="AA1255" s="18">
        <f t="shared" si="1265"/>
        <v>1350</v>
      </c>
      <c r="AB1255" s="94"/>
      <c r="AC1255" s="104"/>
      <c r="AD1255" s="104"/>
    </row>
    <row r="1256" spans="1:30" s="105" customFormat="1" ht="36" x14ac:dyDescent="0.25">
      <c r="A1256" s="99" t="s">
        <v>32</v>
      </c>
      <c r="B1256" s="103" t="s">
        <v>624</v>
      </c>
      <c r="C1256" s="93" t="s">
        <v>158</v>
      </c>
      <c r="D1256" s="52">
        <f t="shared" si="1254"/>
        <v>0</v>
      </c>
      <c r="E1256" s="18"/>
      <c r="F1256" s="18"/>
      <c r="G1256" s="18"/>
      <c r="H1256" s="52">
        <f t="shared" si="1255"/>
        <v>0</v>
      </c>
      <c r="I1256" s="18"/>
      <c r="J1256" s="18"/>
      <c r="K1256" s="18"/>
      <c r="L1256" s="51">
        <f t="shared" si="1256"/>
        <v>0</v>
      </c>
      <c r="M1256" s="18"/>
      <c r="N1256" s="18"/>
      <c r="O1256" s="18"/>
      <c r="P1256" s="51">
        <f t="shared" si="1257"/>
        <v>0</v>
      </c>
      <c r="Q1256" s="18"/>
      <c r="R1256" s="18"/>
      <c r="S1256" s="18"/>
      <c r="T1256" s="51">
        <f t="shared" si="1258"/>
        <v>0</v>
      </c>
      <c r="U1256" s="18"/>
      <c r="V1256" s="18"/>
      <c r="W1256" s="18"/>
      <c r="X1256" s="51">
        <f t="shared" si="1259"/>
        <v>0</v>
      </c>
      <c r="Y1256" s="18"/>
      <c r="Z1256" s="18"/>
      <c r="AA1256" s="18"/>
      <c r="AB1256" s="94"/>
      <c r="AC1256" s="104"/>
      <c r="AD1256" s="104"/>
    </row>
    <row r="1257" spans="1:30" s="105" customFormat="1" ht="36" x14ac:dyDescent="0.25">
      <c r="A1257" s="99" t="s">
        <v>256</v>
      </c>
      <c r="B1257" s="103" t="s">
        <v>317</v>
      </c>
      <c r="C1257" s="93" t="s">
        <v>158</v>
      </c>
      <c r="D1257" s="52">
        <f t="shared" si="1254"/>
        <v>1350</v>
      </c>
      <c r="E1257" s="18"/>
      <c r="F1257" s="18"/>
      <c r="G1257" s="18">
        <v>1350</v>
      </c>
      <c r="H1257" s="52">
        <f t="shared" si="1255"/>
        <v>1350</v>
      </c>
      <c r="I1257" s="18"/>
      <c r="J1257" s="18"/>
      <c r="K1257" s="18">
        <v>1350</v>
      </c>
      <c r="L1257" s="51">
        <f t="shared" si="1256"/>
        <v>1350</v>
      </c>
      <c r="M1257" s="18"/>
      <c r="N1257" s="18"/>
      <c r="O1257" s="18">
        <v>1350</v>
      </c>
      <c r="P1257" s="51">
        <f t="shared" si="1257"/>
        <v>1350</v>
      </c>
      <c r="Q1257" s="18"/>
      <c r="R1257" s="18"/>
      <c r="S1257" s="18">
        <v>1350</v>
      </c>
      <c r="T1257" s="51">
        <f t="shared" si="1258"/>
        <v>1350</v>
      </c>
      <c r="U1257" s="18"/>
      <c r="V1257" s="18"/>
      <c r="W1257" s="18">
        <v>1350</v>
      </c>
      <c r="X1257" s="51">
        <f t="shared" si="1259"/>
        <v>1350</v>
      </c>
      <c r="Y1257" s="18"/>
      <c r="Z1257" s="18"/>
      <c r="AA1257" s="18">
        <v>1350</v>
      </c>
      <c r="AB1257" s="94"/>
      <c r="AC1257" s="104"/>
      <c r="AD1257" s="104"/>
    </row>
    <row r="1258" spans="1:30" s="105" customFormat="1" ht="36" x14ac:dyDescent="0.25">
      <c r="A1258" s="99" t="s">
        <v>318</v>
      </c>
      <c r="B1258" s="103" t="s">
        <v>319</v>
      </c>
      <c r="C1258" s="93" t="s">
        <v>158</v>
      </c>
      <c r="D1258" s="52">
        <f t="shared" si="1254"/>
        <v>0</v>
      </c>
      <c r="E1258" s="18"/>
      <c r="F1258" s="18"/>
      <c r="G1258" s="18"/>
      <c r="H1258" s="52">
        <f t="shared" si="1255"/>
        <v>0</v>
      </c>
      <c r="I1258" s="18"/>
      <c r="J1258" s="18"/>
      <c r="K1258" s="18"/>
      <c r="L1258" s="51">
        <f t="shared" si="1256"/>
        <v>0</v>
      </c>
      <c r="M1258" s="18"/>
      <c r="N1258" s="18"/>
      <c r="O1258" s="18"/>
      <c r="P1258" s="51">
        <f t="shared" si="1257"/>
        <v>0</v>
      </c>
      <c r="Q1258" s="18"/>
      <c r="R1258" s="18"/>
      <c r="S1258" s="18"/>
      <c r="T1258" s="51">
        <f t="shared" si="1258"/>
        <v>0</v>
      </c>
      <c r="U1258" s="18"/>
      <c r="V1258" s="18"/>
      <c r="W1258" s="18"/>
      <c r="X1258" s="51">
        <f t="shared" si="1259"/>
        <v>0</v>
      </c>
      <c r="Y1258" s="18"/>
      <c r="Z1258" s="18"/>
      <c r="AA1258" s="18"/>
      <c r="AB1258" s="94"/>
      <c r="AC1258" s="104"/>
      <c r="AD1258" s="104"/>
    </row>
    <row r="1259" spans="1:30" s="105" customFormat="1" ht="36" x14ac:dyDescent="0.25">
      <c r="A1259" s="99" t="s">
        <v>320</v>
      </c>
      <c r="B1259" s="103" t="s">
        <v>321</v>
      </c>
      <c r="C1259" s="93" t="s">
        <v>158</v>
      </c>
      <c r="D1259" s="52">
        <f t="shared" si="1254"/>
        <v>0</v>
      </c>
      <c r="E1259" s="18"/>
      <c r="F1259" s="18"/>
      <c r="G1259" s="18"/>
      <c r="H1259" s="52">
        <f t="shared" si="1255"/>
        <v>0</v>
      </c>
      <c r="I1259" s="18"/>
      <c r="J1259" s="18"/>
      <c r="K1259" s="18"/>
      <c r="L1259" s="51">
        <f t="shared" si="1256"/>
        <v>0</v>
      </c>
      <c r="M1259" s="18"/>
      <c r="N1259" s="18"/>
      <c r="O1259" s="18"/>
      <c r="P1259" s="51">
        <f t="shared" si="1257"/>
        <v>0</v>
      </c>
      <c r="Q1259" s="18"/>
      <c r="R1259" s="18"/>
      <c r="S1259" s="18"/>
      <c r="T1259" s="51">
        <f t="shared" si="1258"/>
        <v>0</v>
      </c>
      <c r="U1259" s="18"/>
      <c r="V1259" s="18"/>
      <c r="W1259" s="18"/>
      <c r="X1259" s="51">
        <f t="shared" si="1259"/>
        <v>0</v>
      </c>
      <c r="Y1259" s="18"/>
      <c r="Z1259" s="18"/>
      <c r="AA1259" s="18"/>
      <c r="AB1259" s="94"/>
      <c r="AC1259" s="104"/>
      <c r="AD1259" s="104"/>
    </row>
    <row r="1260" spans="1:30" s="105" customFormat="1" ht="30" x14ac:dyDescent="0.25">
      <c r="A1260" s="99"/>
      <c r="B1260" s="103" t="s">
        <v>322</v>
      </c>
      <c r="C1260" s="93"/>
      <c r="D1260" s="52">
        <f t="shared" si="1254"/>
        <v>204559.8</v>
      </c>
      <c r="E1260" s="18">
        <f>E1261+E1266+E1270+E1274+E1277+E1280</f>
        <v>26920.9</v>
      </c>
      <c r="F1260" s="18">
        <f>F1261+F1266+F1270+F1274+F1277+F1280</f>
        <v>46958.6</v>
      </c>
      <c r="G1260" s="18">
        <f>G1261+G1266+G1270+G1274+G1277+G1280</f>
        <v>130680.3</v>
      </c>
      <c r="H1260" s="52">
        <f t="shared" si="1255"/>
        <v>101740.1</v>
      </c>
      <c r="I1260" s="18">
        <f>I1261+I1266+I1270+I1274+I1277+I1280</f>
        <v>0</v>
      </c>
      <c r="J1260" s="18">
        <f>J1261+J1266+J1270+J1274+J1277+J1280</f>
        <v>0</v>
      </c>
      <c r="K1260" s="18">
        <f>K1261+K1266+K1270+K1274+K1277+K1280</f>
        <v>101740.1</v>
      </c>
      <c r="L1260" s="51">
        <f t="shared" si="1256"/>
        <v>214802.2</v>
      </c>
      <c r="M1260" s="18">
        <f>M1261+M1266+M1270+M1274+M1277+M1280</f>
        <v>0</v>
      </c>
      <c r="N1260" s="18">
        <f>N1261+N1266+N1270+N1274+N1277+N1280</f>
        <v>0</v>
      </c>
      <c r="O1260" s="18">
        <f>O1261+O1266+O1270+O1274+O1277+O1280</f>
        <v>214802.2</v>
      </c>
      <c r="P1260" s="51">
        <f t="shared" si="1257"/>
        <v>101740.1</v>
      </c>
      <c r="Q1260" s="18">
        <f>Q1261+Q1266+Q1270+Q1274+Q1277+Q1280</f>
        <v>0</v>
      </c>
      <c r="R1260" s="18">
        <f>R1261+R1266+R1270+R1274+R1277+R1280</f>
        <v>0</v>
      </c>
      <c r="S1260" s="18">
        <f>S1261+S1266+S1270+S1274+S1277+S1280</f>
        <v>101740.1</v>
      </c>
      <c r="T1260" s="51">
        <f t="shared" si="1258"/>
        <v>203611</v>
      </c>
      <c r="U1260" s="18">
        <f>U1261+U1266+U1270+U1274+U1277+U1280</f>
        <v>0</v>
      </c>
      <c r="V1260" s="18">
        <f>V1261+V1266+V1270+V1274+V1277+V1280</f>
        <v>0</v>
      </c>
      <c r="W1260" s="18">
        <f>W1261+W1266+W1270+W1274+W1277+W1280</f>
        <v>203611</v>
      </c>
      <c r="X1260" s="51">
        <f t="shared" si="1259"/>
        <v>203611</v>
      </c>
      <c r="Y1260" s="18">
        <f>Y1261+Y1266+Y1270+Y1274+Y1277+Y1280</f>
        <v>0</v>
      </c>
      <c r="Z1260" s="18">
        <f>Z1261+Z1266+Z1270+Z1274+Z1277+Z1280</f>
        <v>0</v>
      </c>
      <c r="AA1260" s="18">
        <f>AA1261+AA1266+AA1270+AA1274+AA1277+AA1280</f>
        <v>203611</v>
      </c>
      <c r="AB1260" s="94"/>
      <c r="AC1260" s="104"/>
      <c r="AD1260" s="104"/>
    </row>
    <row r="1261" spans="1:30" s="105" customFormat="1" ht="30" x14ac:dyDescent="0.25">
      <c r="A1261" s="99" t="s">
        <v>40</v>
      </c>
      <c r="B1261" s="103" t="s">
        <v>323</v>
      </c>
      <c r="C1261" s="93"/>
      <c r="D1261" s="52">
        <f t="shared" si="1254"/>
        <v>92182.5</v>
      </c>
      <c r="E1261" s="18">
        <f t="shared" ref="E1261:F1261" si="1266">E1262</f>
        <v>26920.9</v>
      </c>
      <c r="F1261" s="18">
        <f t="shared" si="1266"/>
        <v>46958.6</v>
      </c>
      <c r="G1261" s="18">
        <f>G1262</f>
        <v>18303</v>
      </c>
      <c r="H1261" s="52">
        <f t="shared" si="1255"/>
        <v>0</v>
      </c>
      <c r="I1261" s="18">
        <f t="shared" ref="I1261:J1261" si="1267">I1262</f>
        <v>0</v>
      </c>
      <c r="J1261" s="18">
        <f t="shared" si="1267"/>
        <v>0</v>
      </c>
      <c r="K1261" s="18">
        <f>K1262</f>
        <v>0</v>
      </c>
      <c r="L1261" s="51">
        <f t="shared" si="1256"/>
        <v>11191.2</v>
      </c>
      <c r="M1261" s="18">
        <f t="shared" ref="M1261:N1261" si="1268">M1262</f>
        <v>0</v>
      </c>
      <c r="N1261" s="18">
        <f t="shared" si="1268"/>
        <v>0</v>
      </c>
      <c r="O1261" s="18">
        <f>O1262</f>
        <v>11191.2</v>
      </c>
      <c r="P1261" s="51">
        <f t="shared" si="1257"/>
        <v>0</v>
      </c>
      <c r="Q1261" s="18">
        <f t="shared" ref="Q1261:R1261" si="1269">Q1262</f>
        <v>0</v>
      </c>
      <c r="R1261" s="18">
        <f t="shared" si="1269"/>
        <v>0</v>
      </c>
      <c r="S1261" s="18">
        <f>S1262</f>
        <v>0</v>
      </c>
      <c r="T1261" s="51">
        <f t="shared" si="1258"/>
        <v>0</v>
      </c>
      <c r="U1261" s="18">
        <f t="shared" ref="U1261:V1261" si="1270">U1262</f>
        <v>0</v>
      </c>
      <c r="V1261" s="18">
        <f t="shared" si="1270"/>
        <v>0</v>
      </c>
      <c r="W1261" s="18">
        <f>W1262</f>
        <v>0</v>
      </c>
      <c r="X1261" s="51">
        <f t="shared" si="1259"/>
        <v>0</v>
      </c>
      <c r="Y1261" s="18">
        <f t="shared" ref="Y1261:Z1261" si="1271">Y1262</f>
        <v>0</v>
      </c>
      <c r="Z1261" s="18">
        <f t="shared" si="1271"/>
        <v>0</v>
      </c>
      <c r="AA1261" s="18">
        <f>AA1262</f>
        <v>0</v>
      </c>
      <c r="AB1261" s="94"/>
      <c r="AC1261" s="104"/>
      <c r="AD1261" s="104"/>
    </row>
    <row r="1262" spans="1:30" s="105" customFormat="1" x14ac:dyDescent="0.25">
      <c r="A1262" s="99" t="s">
        <v>301</v>
      </c>
      <c r="B1262" s="103" t="s">
        <v>324</v>
      </c>
      <c r="C1262" s="93"/>
      <c r="D1262" s="52">
        <f t="shared" si="1254"/>
        <v>92182.5</v>
      </c>
      <c r="E1262" s="18">
        <f>SUM(E1263:E1264)</f>
        <v>26920.9</v>
      </c>
      <c r="F1262" s="18">
        <f t="shared" ref="F1262:G1262" si="1272">SUM(F1263:F1264)</f>
        <v>46958.6</v>
      </c>
      <c r="G1262" s="18">
        <f t="shared" si="1272"/>
        <v>18303</v>
      </c>
      <c r="H1262" s="52">
        <f t="shared" si="1255"/>
        <v>0</v>
      </c>
      <c r="I1262" s="18">
        <f>SUM(I1263:I1264)</f>
        <v>0</v>
      </c>
      <c r="J1262" s="18">
        <f t="shared" ref="J1262:K1262" si="1273">SUM(J1263:J1264)</f>
        <v>0</v>
      </c>
      <c r="K1262" s="18">
        <f t="shared" si="1273"/>
        <v>0</v>
      </c>
      <c r="L1262" s="51">
        <f t="shared" si="1256"/>
        <v>11191.2</v>
      </c>
      <c r="M1262" s="18">
        <f>SUM(M1263:M1264)</f>
        <v>0</v>
      </c>
      <c r="N1262" s="18">
        <f t="shared" ref="N1262" si="1274">SUM(N1263:N1264)</f>
        <v>0</v>
      </c>
      <c r="O1262" s="18">
        <f>SUM(O1263:O1265)</f>
        <v>11191.2</v>
      </c>
      <c r="P1262" s="51">
        <f t="shared" si="1257"/>
        <v>0</v>
      </c>
      <c r="Q1262" s="18">
        <f>SUM(Q1263:Q1264)</f>
        <v>0</v>
      </c>
      <c r="R1262" s="18">
        <f t="shared" ref="R1262:S1262" si="1275">SUM(R1263:R1264)</f>
        <v>0</v>
      </c>
      <c r="S1262" s="18">
        <f t="shared" si="1275"/>
        <v>0</v>
      </c>
      <c r="T1262" s="51">
        <f t="shared" si="1258"/>
        <v>0</v>
      </c>
      <c r="U1262" s="18">
        <f>SUM(U1263:U1264)</f>
        <v>0</v>
      </c>
      <c r="V1262" s="18">
        <f t="shared" ref="V1262" si="1276">SUM(V1263:V1264)</f>
        <v>0</v>
      </c>
      <c r="W1262" s="18">
        <f>SUM(W1263:W1265)</f>
        <v>0</v>
      </c>
      <c r="X1262" s="51">
        <f t="shared" si="1259"/>
        <v>0</v>
      </c>
      <c r="Y1262" s="18">
        <f>SUM(Y1263:Y1264)</f>
        <v>0</v>
      </c>
      <c r="Z1262" s="18">
        <f t="shared" ref="Z1262" si="1277">SUM(Z1263:Z1264)</f>
        <v>0</v>
      </c>
      <c r="AA1262" s="18">
        <f>SUM(AA1263:AA1265)</f>
        <v>0</v>
      </c>
      <c r="AB1262" s="94"/>
      <c r="AC1262" s="104"/>
      <c r="AD1262" s="104"/>
    </row>
    <row r="1263" spans="1:30" s="105" customFormat="1" ht="24" x14ac:dyDescent="0.25">
      <c r="A1263" s="99" t="s">
        <v>325</v>
      </c>
      <c r="B1263" s="103" t="s">
        <v>954</v>
      </c>
      <c r="C1263" s="93" t="s">
        <v>326</v>
      </c>
      <c r="D1263" s="52">
        <f t="shared" si="1254"/>
        <v>87674.3</v>
      </c>
      <c r="E1263" s="18">
        <v>26920.9</v>
      </c>
      <c r="F1263" s="18">
        <v>46958.6</v>
      </c>
      <c r="G1263" s="18">
        <v>13794.8</v>
      </c>
      <c r="H1263" s="52">
        <f t="shared" si="1255"/>
        <v>0</v>
      </c>
      <c r="I1263" s="18"/>
      <c r="J1263" s="18"/>
      <c r="K1263" s="18"/>
      <c r="L1263" s="51">
        <f t="shared" si="1256"/>
        <v>0</v>
      </c>
      <c r="M1263" s="18"/>
      <c r="N1263" s="18"/>
      <c r="O1263" s="18">
        <v>0</v>
      </c>
      <c r="P1263" s="51">
        <f t="shared" si="1257"/>
        <v>0</v>
      </c>
      <c r="Q1263" s="18"/>
      <c r="R1263" s="18"/>
      <c r="S1263" s="18"/>
      <c r="T1263" s="51">
        <f t="shared" si="1258"/>
        <v>0</v>
      </c>
      <c r="U1263" s="18"/>
      <c r="V1263" s="18"/>
      <c r="W1263" s="18">
        <v>0</v>
      </c>
      <c r="X1263" s="51">
        <f t="shared" si="1259"/>
        <v>0</v>
      </c>
      <c r="Y1263" s="18"/>
      <c r="Z1263" s="18"/>
      <c r="AA1263" s="18">
        <v>0</v>
      </c>
      <c r="AB1263" s="94"/>
      <c r="AC1263" s="104"/>
      <c r="AD1263" s="104"/>
    </row>
    <row r="1264" spans="1:30" s="105" customFormat="1" ht="30" x14ac:dyDescent="0.25">
      <c r="A1264" s="99" t="s">
        <v>327</v>
      </c>
      <c r="B1264" s="103" t="s">
        <v>955</v>
      </c>
      <c r="C1264" s="93" t="s">
        <v>326</v>
      </c>
      <c r="D1264" s="52">
        <f t="shared" si="1254"/>
        <v>4508.2</v>
      </c>
      <c r="E1264" s="18"/>
      <c r="F1264" s="18"/>
      <c r="G1264" s="18">
        <v>4508.2</v>
      </c>
      <c r="H1264" s="52">
        <f t="shared" si="1255"/>
        <v>0</v>
      </c>
      <c r="I1264" s="18"/>
      <c r="J1264" s="18"/>
      <c r="K1264" s="18"/>
      <c r="L1264" s="51">
        <f t="shared" si="1256"/>
        <v>0</v>
      </c>
      <c r="M1264" s="18"/>
      <c r="N1264" s="18"/>
      <c r="O1264" s="18">
        <v>0</v>
      </c>
      <c r="P1264" s="51">
        <f t="shared" si="1257"/>
        <v>0</v>
      </c>
      <c r="Q1264" s="18"/>
      <c r="R1264" s="18"/>
      <c r="S1264" s="18"/>
      <c r="T1264" s="51">
        <f t="shared" si="1258"/>
        <v>0</v>
      </c>
      <c r="U1264" s="18"/>
      <c r="V1264" s="18"/>
      <c r="W1264" s="18">
        <v>0</v>
      </c>
      <c r="X1264" s="51">
        <f t="shared" si="1259"/>
        <v>0</v>
      </c>
      <c r="Y1264" s="18"/>
      <c r="Z1264" s="18"/>
      <c r="AA1264" s="18">
        <v>0</v>
      </c>
      <c r="AB1264" s="94"/>
      <c r="AC1264" s="104"/>
      <c r="AD1264" s="104"/>
    </row>
    <row r="1265" spans="1:30" s="105" customFormat="1" ht="24" x14ac:dyDescent="0.25">
      <c r="A1265" s="99" t="s">
        <v>204</v>
      </c>
      <c r="B1265" s="103" t="s">
        <v>1133</v>
      </c>
      <c r="C1265" s="93" t="s">
        <v>326</v>
      </c>
      <c r="D1265" s="52"/>
      <c r="E1265" s="18"/>
      <c r="F1265" s="18"/>
      <c r="G1265" s="18"/>
      <c r="H1265" s="52">
        <f t="shared" si="1255"/>
        <v>0</v>
      </c>
      <c r="I1265" s="18"/>
      <c r="J1265" s="18"/>
      <c r="K1265" s="18"/>
      <c r="L1265" s="51">
        <f t="shared" si="1256"/>
        <v>11191.2</v>
      </c>
      <c r="M1265" s="18"/>
      <c r="N1265" s="18"/>
      <c r="O1265" s="18">
        <v>11191.2</v>
      </c>
      <c r="P1265" s="51">
        <f t="shared" si="1257"/>
        <v>0</v>
      </c>
      <c r="Q1265" s="18"/>
      <c r="R1265" s="18"/>
      <c r="S1265" s="18"/>
      <c r="T1265" s="51">
        <f t="shared" si="1258"/>
        <v>0</v>
      </c>
      <c r="U1265" s="18"/>
      <c r="V1265" s="18"/>
      <c r="W1265" s="18">
        <v>0</v>
      </c>
      <c r="X1265" s="51">
        <f t="shared" si="1259"/>
        <v>0</v>
      </c>
      <c r="Y1265" s="18"/>
      <c r="Z1265" s="18"/>
      <c r="AA1265" s="18">
        <v>0</v>
      </c>
      <c r="AB1265" s="94"/>
      <c r="AC1265" s="104"/>
      <c r="AD1265" s="104"/>
    </row>
    <row r="1266" spans="1:30" s="105" customFormat="1" ht="30" x14ac:dyDescent="0.25">
      <c r="A1266" s="99" t="s">
        <v>41</v>
      </c>
      <c r="B1266" s="103" t="s">
        <v>332</v>
      </c>
      <c r="C1266" s="93"/>
      <c r="D1266" s="52">
        <f t="shared" si="1254"/>
        <v>15000</v>
      </c>
      <c r="E1266" s="18">
        <f>E1267+E1268+E1269</f>
        <v>0</v>
      </c>
      <c r="F1266" s="18">
        <f>F1267+F1268+F1269</f>
        <v>0</v>
      </c>
      <c r="G1266" s="18">
        <f>G1269++G1268+G1267</f>
        <v>15000</v>
      </c>
      <c r="H1266" s="52">
        <f t="shared" ref="H1266:H1284" si="1278">SUM(I1266:K1266)</f>
        <v>12978.1</v>
      </c>
      <c r="I1266" s="18">
        <f>I1267+I1268+I1269</f>
        <v>0</v>
      </c>
      <c r="J1266" s="18">
        <f>J1267+J1268+J1269</f>
        <v>0</v>
      </c>
      <c r="K1266" s="18">
        <f>K1269++K1268+K1267</f>
        <v>12978.1</v>
      </c>
      <c r="L1266" s="51">
        <f t="shared" ref="L1266:L1284" si="1279">SUM(M1266:O1266)</f>
        <v>38145.599999999999</v>
      </c>
      <c r="M1266" s="18">
        <f>M1267+M1268+M1269</f>
        <v>0</v>
      </c>
      <c r="N1266" s="18">
        <f>N1267+N1268+N1269</f>
        <v>0</v>
      </c>
      <c r="O1266" s="18">
        <f>O1269++O1268+O1267</f>
        <v>38145.599999999999</v>
      </c>
      <c r="P1266" s="51">
        <f t="shared" ref="P1266:P1284" si="1280">SUM(Q1266:S1266)</f>
        <v>12978.1</v>
      </c>
      <c r="Q1266" s="18">
        <f>Q1267+Q1268+Q1269</f>
        <v>0</v>
      </c>
      <c r="R1266" s="18">
        <f>R1267+R1268+R1269</f>
        <v>0</v>
      </c>
      <c r="S1266" s="18">
        <f>S1269++S1268+S1267</f>
        <v>12978.1</v>
      </c>
      <c r="T1266" s="51">
        <f t="shared" ref="T1266:T1284" si="1281">SUM(U1266:W1266)</f>
        <v>38145.599999999999</v>
      </c>
      <c r="U1266" s="18">
        <f>U1267+U1268+U1269</f>
        <v>0</v>
      </c>
      <c r="V1266" s="18">
        <f>V1267+V1268+V1269</f>
        <v>0</v>
      </c>
      <c r="W1266" s="18">
        <f>W1269++W1268+W1267</f>
        <v>38145.599999999999</v>
      </c>
      <c r="X1266" s="51">
        <f t="shared" ref="X1266:X1284" si="1282">SUM(Y1266:AA1266)</f>
        <v>38145.599999999999</v>
      </c>
      <c r="Y1266" s="18">
        <f>Y1267+Y1268+Y1269</f>
        <v>0</v>
      </c>
      <c r="Z1266" s="18">
        <f>Z1267+Z1268+Z1269</f>
        <v>0</v>
      </c>
      <c r="AA1266" s="18">
        <f>AA1269++AA1268+AA1267</f>
        <v>38145.599999999999</v>
      </c>
      <c r="AB1266" s="94"/>
      <c r="AC1266" s="104"/>
      <c r="AD1266" s="104"/>
    </row>
    <row r="1267" spans="1:30" s="105" customFormat="1" ht="36" x14ac:dyDescent="0.25">
      <c r="A1267" s="99" t="s">
        <v>305</v>
      </c>
      <c r="B1267" s="103" t="s">
        <v>333</v>
      </c>
      <c r="C1267" s="93" t="s">
        <v>158</v>
      </c>
      <c r="D1267" s="52">
        <f t="shared" si="1254"/>
        <v>13008.6</v>
      </c>
      <c r="E1267" s="18"/>
      <c r="F1267" s="18"/>
      <c r="G1267" s="18">
        <v>13008.6</v>
      </c>
      <c r="H1267" s="52">
        <f t="shared" si="1278"/>
        <v>10491.1</v>
      </c>
      <c r="I1267" s="18"/>
      <c r="J1267" s="18"/>
      <c r="K1267" s="18">
        <v>10491.1</v>
      </c>
      <c r="L1267" s="51">
        <f t="shared" si="1279"/>
        <v>31574.5</v>
      </c>
      <c r="M1267" s="18"/>
      <c r="N1267" s="18"/>
      <c r="O1267" s="18">
        <v>31574.5</v>
      </c>
      <c r="P1267" s="51">
        <f t="shared" si="1280"/>
        <v>10491.1</v>
      </c>
      <c r="Q1267" s="18"/>
      <c r="R1267" s="18"/>
      <c r="S1267" s="18">
        <v>10491.1</v>
      </c>
      <c r="T1267" s="51">
        <f t="shared" si="1281"/>
        <v>31574.5</v>
      </c>
      <c r="U1267" s="18"/>
      <c r="V1267" s="18"/>
      <c r="W1267" s="18">
        <v>31574.5</v>
      </c>
      <c r="X1267" s="51">
        <f t="shared" si="1282"/>
        <v>31574.5</v>
      </c>
      <c r="Y1267" s="18"/>
      <c r="Z1267" s="18"/>
      <c r="AA1267" s="18">
        <v>31574.5</v>
      </c>
      <c r="AB1267" s="94"/>
      <c r="AC1267" s="104"/>
      <c r="AD1267" s="104"/>
    </row>
    <row r="1268" spans="1:30" s="105" customFormat="1" ht="45" x14ac:dyDescent="0.25">
      <c r="A1268" s="99" t="s">
        <v>307</v>
      </c>
      <c r="B1268" s="103" t="s">
        <v>707</v>
      </c>
      <c r="C1268" s="93" t="s">
        <v>158</v>
      </c>
      <c r="D1268" s="52">
        <f t="shared" si="1254"/>
        <v>1841.4</v>
      </c>
      <c r="E1268" s="18"/>
      <c r="F1268" s="18"/>
      <c r="G1268" s="18">
        <v>1841.4</v>
      </c>
      <c r="H1268" s="52">
        <f t="shared" si="1278"/>
        <v>2387</v>
      </c>
      <c r="I1268" s="18"/>
      <c r="J1268" s="18"/>
      <c r="K1268" s="18">
        <v>2387</v>
      </c>
      <c r="L1268" s="51">
        <f t="shared" si="1279"/>
        <v>2631.2</v>
      </c>
      <c r="M1268" s="18"/>
      <c r="N1268" s="18"/>
      <c r="O1268" s="18">
        <v>2631.2</v>
      </c>
      <c r="P1268" s="51">
        <f t="shared" si="1280"/>
        <v>2387</v>
      </c>
      <c r="Q1268" s="18"/>
      <c r="R1268" s="18"/>
      <c r="S1268" s="18">
        <v>2387</v>
      </c>
      <c r="T1268" s="51">
        <f t="shared" si="1281"/>
        <v>2631.2</v>
      </c>
      <c r="U1268" s="18"/>
      <c r="V1268" s="18"/>
      <c r="W1268" s="18">
        <v>2631.2</v>
      </c>
      <c r="X1268" s="51">
        <f t="shared" si="1282"/>
        <v>2631.2</v>
      </c>
      <c r="Y1268" s="18"/>
      <c r="Z1268" s="18"/>
      <c r="AA1268" s="18">
        <v>2631.2</v>
      </c>
      <c r="AB1268" s="94"/>
      <c r="AC1268" s="104"/>
      <c r="AD1268" s="104"/>
    </row>
    <row r="1269" spans="1:30" s="105" customFormat="1" ht="36" x14ac:dyDescent="0.25">
      <c r="A1269" s="99" t="s">
        <v>308</v>
      </c>
      <c r="B1269" s="103" t="s">
        <v>334</v>
      </c>
      <c r="C1269" s="93" t="s">
        <v>158</v>
      </c>
      <c r="D1269" s="52">
        <f t="shared" ref="D1269:D1328" si="1283">SUM(E1269:G1269)</f>
        <v>150</v>
      </c>
      <c r="E1269" s="18"/>
      <c r="F1269" s="18"/>
      <c r="G1269" s="18">
        <v>150</v>
      </c>
      <c r="H1269" s="52">
        <f t="shared" si="1278"/>
        <v>100</v>
      </c>
      <c r="I1269" s="18"/>
      <c r="J1269" s="18"/>
      <c r="K1269" s="18">
        <v>100</v>
      </c>
      <c r="L1269" s="51">
        <f t="shared" si="1279"/>
        <v>3939.9</v>
      </c>
      <c r="M1269" s="18"/>
      <c r="N1269" s="18"/>
      <c r="O1269" s="18">
        <v>3939.9</v>
      </c>
      <c r="P1269" s="51">
        <f t="shared" si="1280"/>
        <v>100</v>
      </c>
      <c r="Q1269" s="18"/>
      <c r="R1269" s="18"/>
      <c r="S1269" s="18">
        <v>100</v>
      </c>
      <c r="T1269" s="51">
        <f t="shared" si="1281"/>
        <v>3939.9</v>
      </c>
      <c r="U1269" s="18"/>
      <c r="V1269" s="18"/>
      <c r="W1269" s="18">
        <v>3939.9</v>
      </c>
      <c r="X1269" s="51">
        <f t="shared" si="1282"/>
        <v>3939.9</v>
      </c>
      <c r="Y1269" s="18"/>
      <c r="Z1269" s="18"/>
      <c r="AA1269" s="18">
        <v>3939.9</v>
      </c>
      <c r="AB1269" s="94"/>
      <c r="AC1269" s="104"/>
      <c r="AD1269" s="104"/>
    </row>
    <row r="1270" spans="1:30" s="105" customFormat="1" ht="30" x14ac:dyDescent="0.25">
      <c r="A1270" s="99" t="s">
        <v>43</v>
      </c>
      <c r="B1270" s="103" t="s">
        <v>490</v>
      </c>
      <c r="C1270" s="93"/>
      <c r="D1270" s="52">
        <f t="shared" si="1283"/>
        <v>12000</v>
      </c>
      <c r="E1270" s="18">
        <f t="shared" ref="E1270:G1270" si="1284">SUM(E1271:E1273)</f>
        <v>0</v>
      </c>
      <c r="F1270" s="18">
        <f t="shared" si="1284"/>
        <v>0</v>
      </c>
      <c r="G1270" s="18">
        <f t="shared" si="1284"/>
        <v>12000</v>
      </c>
      <c r="H1270" s="52">
        <f t="shared" si="1278"/>
        <v>3921.5</v>
      </c>
      <c r="I1270" s="18">
        <f t="shared" ref="I1270:K1270" si="1285">SUM(I1271:I1273)</f>
        <v>0</v>
      </c>
      <c r="J1270" s="18">
        <f t="shared" si="1285"/>
        <v>0</v>
      </c>
      <c r="K1270" s="18">
        <f t="shared" si="1285"/>
        <v>3921.5</v>
      </c>
      <c r="L1270" s="51">
        <f t="shared" si="1279"/>
        <v>13455.800000000001</v>
      </c>
      <c r="M1270" s="18">
        <f t="shared" ref="M1270:O1270" si="1286">SUM(M1271:M1273)</f>
        <v>0</v>
      </c>
      <c r="N1270" s="18">
        <f t="shared" si="1286"/>
        <v>0</v>
      </c>
      <c r="O1270" s="18">
        <f t="shared" si="1286"/>
        <v>13455.800000000001</v>
      </c>
      <c r="P1270" s="51">
        <f t="shared" si="1280"/>
        <v>3921.5</v>
      </c>
      <c r="Q1270" s="18">
        <f t="shared" ref="Q1270:S1270" si="1287">SUM(Q1271:Q1273)</f>
        <v>0</v>
      </c>
      <c r="R1270" s="18">
        <f t="shared" si="1287"/>
        <v>0</v>
      </c>
      <c r="S1270" s="18">
        <f t="shared" si="1287"/>
        <v>3921.5</v>
      </c>
      <c r="T1270" s="51">
        <f t="shared" si="1281"/>
        <v>13455.800000000001</v>
      </c>
      <c r="U1270" s="18">
        <f t="shared" ref="U1270:W1270" si="1288">SUM(U1271:U1273)</f>
        <v>0</v>
      </c>
      <c r="V1270" s="18">
        <f t="shared" si="1288"/>
        <v>0</v>
      </c>
      <c r="W1270" s="18">
        <f t="shared" si="1288"/>
        <v>13455.800000000001</v>
      </c>
      <c r="X1270" s="51">
        <f t="shared" si="1282"/>
        <v>13455.800000000001</v>
      </c>
      <c r="Y1270" s="18">
        <f t="shared" ref="Y1270:AA1270" si="1289">SUM(Y1271:Y1273)</f>
        <v>0</v>
      </c>
      <c r="Z1270" s="18">
        <f t="shared" si="1289"/>
        <v>0</v>
      </c>
      <c r="AA1270" s="18">
        <f t="shared" si="1289"/>
        <v>13455.800000000001</v>
      </c>
      <c r="AB1270" s="94"/>
      <c r="AC1270" s="104"/>
      <c r="AD1270" s="104"/>
    </row>
    <row r="1271" spans="1:30" s="105" customFormat="1" ht="36" x14ac:dyDescent="0.25">
      <c r="A1271" s="99" t="s">
        <v>335</v>
      </c>
      <c r="B1271" s="103" t="s">
        <v>336</v>
      </c>
      <c r="C1271" s="93" t="s">
        <v>158</v>
      </c>
      <c r="D1271" s="52">
        <f t="shared" si="1283"/>
        <v>10684.5</v>
      </c>
      <c r="E1271" s="18"/>
      <c r="F1271" s="18"/>
      <c r="G1271" s="18">
        <v>10684.5</v>
      </c>
      <c r="H1271" s="52">
        <f t="shared" si="1278"/>
        <v>2023.2</v>
      </c>
      <c r="I1271" s="18"/>
      <c r="J1271" s="18"/>
      <c r="K1271" s="18">
        <v>2023.2</v>
      </c>
      <c r="L1271" s="51">
        <f t="shared" si="1279"/>
        <v>8752.1</v>
      </c>
      <c r="M1271" s="18"/>
      <c r="N1271" s="18"/>
      <c r="O1271" s="18">
        <v>8752.1</v>
      </c>
      <c r="P1271" s="51">
        <f t="shared" si="1280"/>
        <v>2023.2</v>
      </c>
      <c r="Q1271" s="18"/>
      <c r="R1271" s="18"/>
      <c r="S1271" s="18">
        <v>2023.2</v>
      </c>
      <c r="T1271" s="51">
        <f t="shared" si="1281"/>
        <v>8752.1</v>
      </c>
      <c r="U1271" s="18"/>
      <c r="V1271" s="18"/>
      <c r="W1271" s="18">
        <v>8752.1</v>
      </c>
      <c r="X1271" s="51">
        <f t="shared" si="1282"/>
        <v>8752.1</v>
      </c>
      <c r="Y1271" s="18"/>
      <c r="Z1271" s="18"/>
      <c r="AA1271" s="18">
        <v>8752.1</v>
      </c>
      <c r="AB1271" s="94"/>
      <c r="AC1271" s="104"/>
      <c r="AD1271" s="104"/>
    </row>
    <row r="1272" spans="1:30" s="105" customFormat="1" ht="36" x14ac:dyDescent="0.25">
      <c r="A1272" s="99" t="s">
        <v>337</v>
      </c>
      <c r="B1272" s="103" t="s">
        <v>338</v>
      </c>
      <c r="C1272" s="93" t="s">
        <v>158</v>
      </c>
      <c r="D1272" s="52">
        <f t="shared" si="1283"/>
        <v>1300</v>
      </c>
      <c r="E1272" s="18"/>
      <c r="F1272" s="18"/>
      <c r="G1272" s="18">
        <v>1300</v>
      </c>
      <c r="H1272" s="52">
        <f t="shared" si="1278"/>
        <v>1882.3</v>
      </c>
      <c r="I1272" s="18"/>
      <c r="J1272" s="18"/>
      <c r="K1272" s="18">
        <v>1882.3</v>
      </c>
      <c r="L1272" s="51">
        <f t="shared" si="1279"/>
        <v>4687.6000000000004</v>
      </c>
      <c r="M1272" s="18"/>
      <c r="N1272" s="18"/>
      <c r="O1272" s="18">
        <v>4687.6000000000004</v>
      </c>
      <c r="P1272" s="51">
        <f t="shared" si="1280"/>
        <v>1882.3</v>
      </c>
      <c r="Q1272" s="18"/>
      <c r="R1272" s="18"/>
      <c r="S1272" s="18">
        <v>1882.3</v>
      </c>
      <c r="T1272" s="51">
        <f t="shared" si="1281"/>
        <v>4687.6000000000004</v>
      </c>
      <c r="U1272" s="18"/>
      <c r="V1272" s="18"/>
      <c r="W1272" s="18">
        <v>4687.6000000000004</v>
      </c>
      <c r="X1272" s="51">
        <f t="shared" si="1282"/>
        <v>4687.6000000000004</v>
      </c>
      <c r="Y1272" s="18"/>
      <c r="Z1272" s="18"/>
      <c r="AA1272" s="18">
        <v>4687.6000000000004</v>
      </c>
      <c r="AB1272" s="94"/>
      <c r="AC1272" s="104"/>
      <c r="AD1272" s="104"/>
    </row>
    <row r="1273" spans="1:30" s="105" customFormat="1" ht="36" x14ac:dyDescent="0.25">
      <c r="A1273" s="99" t="s">
        <v>339</v>
      </c>
      <c r="B1273" s="103" t="s">
        <v>334</v>
      </c>
      <c r="C1273" s="93" t="s">
        <v>158</v>
      </c>
      <c r="D1273" s="52">
        <f t="shared" si="1283"/>
        <v>15.5</v>
      </c>
      <c r="E1273" s="18"/>
      <c r="F1273" s="18"/>
      <c r="G1273" s="18">
        <v>15.5</v>
      </c>
      <c r="H1273" s="52">
        <f t="shared" si="1278"/>
        <v>16</v>
      </c>
      <c r="I1273" s="18"/>
      <c r="J1273" s="18"/>
      <c r="K1273" s="18">
        <v>16</v>
      </c>
      <c r="L1273" s="51">
        <f t="shared" si="1279"/>
        <v>16.100000000000001</v>
      </c>
      <c r="M1273" s="18"/>
      <c r="N1273" s="18"/>
      <c r="O1273" s="18">
        <v>16.100000000000001</v>
      </c>
      <c r="P1273" s="51">
        <f t="shared" si="1280"/>
        <v>16</v>
      </c>
      <c r="Q1273" s="18"/>
      <c r="R1273" s="18"/>
      <c r="S1273" s="18">
        <v>16</v>
      </c>
      <c r="T1273" s="51">
        <f t="shared" si="1281"/>
        <v>16.100000000000001</v>
      </c>
      <c r="U1273" s="18"/>
      <c r="V1273" s="18"/>
      <c r="W1273" s="18">
        <v>16.100000000000001</v>
      </c>
      <c r="X1273" s="51">
        <f t="shared" si="1282"/>
        <v>16.100000000000001</v>
      </c>
      <c r="Y1273" s="18"/>
      <c r="Z1273" s="18"/>
      <c r="AA1273" s="18">
        <v>16.100000000000001</v>
      </c>
      <c r="AB1273" s="94"/>
      <c r="AC1273" s="104"/>
      <c r="AD1273" s="104"/>
    </row>
    <row r="1274" spans="1:30" s="105" customFormat="1" ht="30" x14ac:dyDescent="0.25">
      <c r="A1274" s="99" t="s">
        <v>44</v>
      </c>
      <c r="B1274" s="103" t="s">
        <v>635</v>
      </c>
      <c r="C1274" s="93"/>
      <c r="D1274" s="52">
        <f t="shared" si="1283"/>
        <v>14345.6</v>
      </c>
      <c r="E1274" s="18">
        <f>E1275+E1276</f>
        <v>0</v>
      </c>
      <c r="F1274" s="18">
        <f>F1275+F1276</f>
        <v>0</v>
      </c>
      <c r="G1274" s="18">
        <f>G1275+G1276</f>
        <v>14345.6</v>
      </c>
      <c r="H1274" s="52">
        <f t="shared" si="1278"/>
        <v>13827.5</v>
      </c>
      <c r="I1274" s="18">
        <f>I1275+I1276</f>
        <v>0</v>
      </c>
      <c r="J1274" s="18">
        <f>J1275+J1276</f>
        <v>0</v>
      </c>
      <c r="K1274" s="18">
        <f>K1275+K1276</f>
        <v>13827.5</v>
      </c>
      <c r="L1274" s="51">
        <f t="shared" si="1279"/>
        <v>15758.8</v>
      </c>
      <c r="M1274" s="18">
        <f>M1275+M1276</f>
        <v>0</v>
      </c>
      <c r="N1274" s="18">
        <f>N1275+N1276</f>
        <v>0</v>
      </c>
      <c r="O1274" s="18">
        <f>O1275+O1276</f>
        <v>15758.8</v>
      </c>
      <c r="P1274" s="51">
        <f t="shared" si="1280"/>
        <v>13827.5</v>
      </c>
      <c r="Q1274" s="18">
        <f>Q1275+Q1276</f>
        <v>0</v>
      </c>
      <c r="R1274" s="18">
        <f>R1275+R1276</f>
        <v>0</v>
      </c>
      <c r="S1274" s="18">
        <f>S1275+S1276</f>
        <v>13827.5</v>
      </c>
      <c r="T1274" s="51">
        <f t="shared" si="1281"/>
        <v>15758.8</v>
      </c>
      <c r="U1274" s="18">
        <f>U1275+U1276</f>
        <v>0</v>
      </c>
      <c r="V1274" s="18">
        <f>V1275+V1276</f>
        <v>0</v>
      </c>
      <c r="W1274" s="18">
        <f>W1275+W1276</f>
        <v>15758.8</v>
      </c>
      <c r="X1274" s="51">
        <f t="shared" si="1282"/>
        <v>15758.8</v>
      </c>
      <c r="Y1274" s="18">
        <f>Y1275+Y1276</f>
        <v>0</v>
      </c>
      <c r="Z1274" s="18">
        <f>Z1275+Z1276</f>
        <v>0</v>
      </c>
      <c r="AA1274" s="18">
        <f>AA1275+AA1276</f>
        <v>15758.8</v>
      </c>
      <c r="AB1274" s="94"/>
      <c r="AC1274" s="104"/>
      <c r="AD1274" s="104"/>
    </row>
    <row r="1275" spans="1:30" s="105" customFormat="1" ht="36" x14ac:dyDescent="0.25">
      <c r="A1275" s="99" t="s">
        <v>340</v>
      </c>
      <c r="B1275" s="103" t="s">
        <v>336</v>
      </c>
      <c r="C1275" s="93" t="s">
        <v>158</v>
      </c>
      <c r="D1275" s="52">
        <f t="shared" si="1283"/>
        <v>10998.7</v>
      </c>
      <c r="E1275" s="18"/>
      <c r="F1275" s="18"/>
      <c r="G1275" s="18">
        <v>10998.7</v>
      </c>
      <c r="H1275" s="52">
        <f t="shared" si="1278"/>
        <v>10927.2</v>
      </c>
      <c r="I1275" s="18"/>
      <c r="J1275" s="18"/>
      <c r="K1275" s="18">
        <v>10927.2</v>
      </c>
      <c r="L1275" s="51">
        <f t="shared" si="1279"/>
        <v>12113.5</v>
      </c>
      <c r="M1275" s="18"/>
      <c r="N1275" s="18"/>
      <c r="O1275" s="18">
        <v>12113.5</v>
      </c>
      <c r="P1275" s="51">
        <f t="shared" si="1280"/>
        <v>10927.2</v>
      </c>
      <c r="Q1275" s="18"/>
      <c r="R1275" s="18"/>
      <c r="S1275" s="18">
        <v>10927.2</v>
      </c>
      <c r="T1275" s="51">
        <f t="shared" si="1281"/>
        <v>12113.5</v>
      </c>
      <c r="U1275" s="18"/>
      <c r="V1275" s="18"/>
      <c r="W1275" s="18">
        <v>12113.5</v>
      </c>
      <c r="X1275" s="51">
        <f t="shared" si="1282"/>
        <v>12113.5</v>
      </c>
      <c r="Y1275" s="18"/>
      <c r="Z1275" s="18"/>
      <c r="AA1275" s="18">
        <v>12113.5</v>
      </c>
      <c r="AB1275" s="94"/>
      <c r="AC1275" s="104"/>
      <c r="AD1275" s="104"/>
    </row>
    <row r="1276" spans="1:30" s="105" customFormat="1" ht="36" x14ac:dyDescent="0.25">
      <c r="A1276" s="99" t="s">
        <v>341</v>
      </c>
      <c r="B1276" s="103" t="s">
        <v>338</v>
      </c>
      <c r="C1276" s="93" t="s">
        <v>158</v>
      </c>
      <c r="D1276" s="52">
        <f t="shared" si="1283"/>
        <v>3346.9</v>
      </c>
      <c r="E1276" s="18"/>
      <c r="F1276" s="18"/>
      <c r="G1276" s="18">
        <v>3346.9</v>
      </c>
      <c r="H1276" s="52">
        <f t="shared" si="1278"/>
        <v>2900.3</v>
      </c>
      <c r="I1276" s="18"/>
      <c r="J1276" s="18"/>
      <c r="K1276" s="18">
        <v>2900.3</v>
      </c>
      <c r="L1276" s="51">
        <f t="shared" si="1279"/>
        <v>3645.3</v>
      </c>
      <c r="M1276" s="18"/>
      <c r="N1276" s="18"/>
      <c r="O1276" s="18">
        <v>3645.3</v>
      </c>
      <c r="P1276" s="51">
        <f t="shared" si="1280"/>
        <v>2900.3</v>
      </c>
      <c r="Q1276" s="18"/>
      <c r="R1276" s="18"/>
      <c r="S1276" s="18">
        <v>2900.3</v>
      </c>
      <c r="T1276" s="51">
        <f t="shared" si="1281"/>
        <v>3645.3</v>
      </c>
      <c r="U1276" s="18"/>
      <c r="V1276" s="18"/>
      <c r="W1276" s="18">
        <v>3645.3</v>
      </c>
      <c r="X1276" s="51">
        <f t="shared" si="1282"/>
        <v>3645.3</v>
      </c>
      <c r="Y1276" s="18"/>
      <c r="Z1276" s="18"/>
      <c r="AA1276" s="18">
        <v>3645.3</v>
      </c>
      <c r="AB1276" s="94"/>
      <c r="AC1276" s="104"/>
      <c r="AD1276" s="104"/>
    </row>
    <row r="1277" spans="1:30" s="105" customFormat="1" x14ac:dyDescent="0.25">
      <c r="A1277" s="99" t="s">
        <v>46</v>
      </c>
      <c r="B1277" s="103" t="s">
        <v>342</v>
      </c>
      <c r="C1277" s="93"/>
      <c r="D1277" s="52">
        <f t="shared" si="1283"/>
        <v>6904.7</v>
      </c>
      <c r="E1277" s="18">
        <f t="shared" ref="E1277:G1277" si="1290">SUM(E1278:E1279)</f>
        <v>0</v>
      </c>
      <c r="F1277" s="18">
        <f t="shared" si="1290"/>
        <v>0</v>
      </c>
      <c r="G1277" s="18">
        <f t="shared" si="1290"/>
        <v>6904.7</v>
      </c>
      <c r="H1277" s="52">
        <f t="shared" si="1278"/>
        <v>6886</v>
      </c>
      <c r="I1277" s="18">
        <f t="shared" ref="I1277:K1277" si="1291">SUM(I1278:I1279)</f>
        <v>0</v>
      </c>
      <c r="J1277" s="18">
        <f t="shared" si="1291"/>
        <v>0</v>
      </c>
      <c r="K1277" s="18">
        <f t="shared" si="1291"/>
        <v>6886</v>
      </c>
      <c r="L1277" s="51">
        <f t="shared" si="1279"/>
        <v>15890.300000000001</v>
      </c>
      <c r="M1277" s="18">
        <f t="shared" ref="M1277:O1277" si="1292">SUM(M1278:M1279)</f>
        <v>0</v>
      </c>
      <c r="N1277" s="18">
        <f t="shared" si="1292"/>
        <v>0</v>
      </c>
      <c r="O1277" s="18">
        <f t="shared" si="1292"/>
        <v>15890.300000000001</v>
      </c>
      <c r="P1277" s="51">
        <f t="shared" si="1280"/>
        <v>6886</v>
      </c>
      <c r="Q1277" s="18">
        <f t="shared" ref="Q1277:S1277" si="1293">SUM(Q1278:Q1279)</f>
        <v>0</v>
      </c>
      <c r="R1277" s="18">
        <f t="shared" si="1293"/>
        <v>0</v>
      </c>
      <c r="S1277" s="18">
        <f t="shared" si="1293"/>
        <v>6886</v>
      </c>
      <c r="T1277" s="51">
        <f t="shared" si="1281"/>
        <v>15890.300000000001</v>
      </c>
      <c r="U1277" s="18">
        <f t="shared" ref="U1277:W1277" si="1294">SUM(U1278:U1279)</f>
        <v>0</v>
      </c>
      <c r="V1277" s="18">
        <f t="shared" si="1294"/>
        <v>0</v>
      </c>
      <c r="W1277" s="18">
        <f t="shared" si="1294"/>
        <v>15890.300000000001</v>
      </c>
      <c r="X1277" s="51">
        <f t="shared" si="1282"/>
        <v>15890.300000000001</v>
      </c>
      <c r="Y1277" s="18">
        <f t="shared" ref="Y1277:AA1277" si="1295">SUM(Y1278:Y1279)</f>
        <v>0</v>
      </c>
      <c r="Z1277" s="18">
        <f t="shared" si="1295"/>
        <v>0</v>
      </c>
      <c r="AA1277" s="18">
        <f t="shared" si="1295"/>
        <v>15890.300000000001</v>
      </c>
      <c r="AB1277" s="94"/>
      <c r="AC1277" s="104"/>
      <c r="AD1277" s="104"/>
    </row>
    <row r="1278" spans="1:30" s="105" customFormat="1" ht="36" x14ac:dyDescent="0.25">
      <c r="A1278" s="99" t="s">
        <v>343</v>
      </c>
      <c r="B1278" s="103" t="s">
        <v>336</v>
      </c>
      <c r="C1278" s="93" t="s">
        <v>158</v>
      </c>
      <c r="D1278" s="52">
        <f t="shared" si="1283"/>
        <v>6000</v>
      </c>
      <c r="E1278" s="18"/>
      <c r="F1278" s="18"/>
      <c r="G1278" s="18">
        <v>6000</v>
      </c>
      <c r="H1278" s="52">
        <f t="shared" si="1278"/>
        <v>5950.7</v>
      </c>
      <c r="I1278" s="18"/>
      <c r="J1278" s="18"/>
      <c r="K1278" s="18">
        <v>5950.7</v>
      </c>
      <c r="L1278" s="51">
        <f t="shared" si="1279"/>
        <v>14275.2</v>
      </c>
      <c r="M1278" s="18"/>
      <c r="N1278" s="18"/>
      <c r="O1278" s="18">
        <v>14275.2</v>
      </c>
      <c r="P1278" s="51">
        <f t="shared" si="1280"/>
        <v>5950.7</v>
      </c>
      <c r="Q1278" s="18"/>
      <c r="R1278" s="18"/>
      <c r="S1278" s="18">
        <v>5950.7</v>
      </c>
      <c r="T1278" s="51">
        <f t="shared" si="1281"/>
        <v>14275.2</v>
      </c>
      <c r="U1278" s="18"/>
      <c r="V1278" s="18"/>
      <c r="W1278" s="18">
        <v>14275.2</v>
      </c>
      <c r="X1278" s="51">
        <f t="shared" si="1282"/>
        <v>14275.2</v>
      </c>
      <c r="Y1278" s="18"/>
      <c r="Z1278" s="18"/>
      <c r="AA1278" s="18">
        <v>14275.2</v>
      </c>
      <c r="AB1278" s="94"/>
      <c r="AC1278" s="104"/>
      <c r="AD1278" s="104"/>
    </row>
    <row r="1279" spans="1:30" s="105" customFormat="1" ht="36" x14ac:dyDescent="0.25">
      <c r="A1279" s="99" t="s">
        <v>344</v>
      </c>
      <c r="B1279" s="103" t="s">
        <v>338</v>
      </c>
      <c r="C1279" s="93" t="s">
        <v>158</v>
      </c>
      <c r="D1279" s="52">
        <f>SUM(E1279:G1279)</f>
        <v>904.7</v>
      </c>
      <c r="E1279" s="18"/>
      <c r="F1279" s="18"/>
      <c r="G1279" s="18">
        <v>904.7</v>
      </c>
      <c r="H1279" s="52">
        <f t="shared" si="1278"/>
        <v>935.3</v>
      </c>
      <c r="I1279" s="18"/>
      <c r="J1279" s="18"/>
      <c r="K1279" s="18">
        <v>935.3</v>
      </c>
      <c r="L1279" s="51">
        <f t="shared" si="1279"/>
        <v>1615.1</v>
      </c>
      <c r="M1279" s="18"/>
      <c r="N1279" s="18"/>
      <c r="O1279" s="18">
        <v>1615.1</v>
      </c>
      <c r="P1279" s="51">
        <f t="shared" si="1280"/>
        <v>935.3</v>
      </c>
      <c r="Q1279" s="18"/>
      <c r="R1279" s="18"/>
      <c r="S1279" s="18">
        <v>935.3</v>
      </c>
      <c r="T1279" s="51">
        <f t="shared" si="1281"/>
        <v>1615.1</v>
      </c>
      <c r="U1279" s="18"/>
      <c r="V1279" s="18"/>
      <c r="W1279" s="18">
        <v>1615.1</v>
      </c>
      <c r="X1279" s="51">
        <f t="shared" si="1282"/>
        <v>1615.1</v>
      </c>
      <c r="Y1279" s="18"/>
      <c r="Z1279" s="18"/>
      <c r="AA1279" s="18">
        <v>1615.1</v>
      </c>
      <c r="AB1279" s="94"/>
      <c r="AC1279" s="104"/>
      <c r="AD1279" s="104"/>
    </row>
    <row r="1280" spans="1:30" s="105" customFormat="1" x14ac:dyDescent="0.25">
      <c r="A1280" s="99" t="s">
        <v>345</v>
      </c>
      <c r="B1280" s="103" t="s">
        <v>491</v>
      </c>
      <c r="C1280" s="93"/>
      <c r="D1280" s="52">
        <f t="shared" ref="D1280:D1283" si="1296">SUM(E1280:G1280)</f>
        <v>64127</v>
      </c>
      <c r="E1280" s="18">
        <f>SUM(E1281:E1283)</f>
        <v>0</v>
      </c>
      <c r="F1280" s="18">
        <f>SUM(F1281:F1283)</f>
        <v>0</v>
      </c>
      <c r="G1280" s="18">
        <f>SUM(G1281:G1283)</f>
        <v>64127</v>
      </c>
      <c r="H1280" s="52">
        <f t="shared" si="1278"/>
        <v>64127</v>
      </c>
      <c r="I1280" s="18">
        <f>SUM(I1281:I1283)</f>
        <v>0</v>
      </c>
      <c r="J1280" s="18">
        <f>SUM(J1281:J1283)</f>
        <v>0</v>
      </c>
      <c r="K1280" s="18">
        <f>SUM(K1281:K1283)</f>
        <v>64127</v>
      </c>
      <c r="L1280" s="51">
        <f t="shared" si="1279"/>
        <v>120360.5</v>
      </c>
      <c r="M1280" s="18">
        <f>SUM(M1281:M1283)</f>
        <v>0</v>
      </c>
      <c r="N1280" s="18">
        <f>SUM(N1281:N1283)</f>
        <v>0</v>
      </c>
      <c r="O1280" s="18">
        <f>SUM(O1281:O1283)</f>
        <v>120360.5</v>
      </c>
      <c r="P1280" s="51">
        <f t="shared" si="1280"/>
        <v>64127</v>
      </c>
      <c r="Q1280" s="18">
        <f>SUM(Q1281:Q1283)</f>
        <v>0</v>
      </c>
      <c r="R1280" s="18">
        <f>SUM(R1281:R1283)</f>
        <v>0</v>
      </c>
      <c r="S1280" s="18">
        <f>SUM(S1281:S1283)</f>
        <v>64127</v>
      </c>
      <c r="T1280" s="51">
        <f t="shared" si="1281"/>
        <v>120360.5</v>
      </c>
      <c r="U1280" s="18">
        <f>SUM(U1281:U1283)</f>
        <v>0</v>
      </c>
      <c r="V1280" s="18">
        <f>SUM(V1281:V1283)</f>
        <v>0</v>
      </c>
      <c r="W1280" s="18">
        <f>SUM(W1281:W1283)</f>
        <v>120360.5</v>
      </c>
      <c r="X1280" s="51">
        <f t="shared" si="1282"/>
        <v>120360.5</v>
      </c>
      <c r="Y1280" s="18">
        <f>SUM(Y1281:Y1283)</f>
        <v>0</v>
      </c>
      <c r="Z1280" s="18">
        <f>SUM(Z1281:Z1283)</f>
        <v>0</v>
      </c>
      <c r="AA1280" s="18">
        <f>SUM(AA1281:AA1283)</f>
        <v>120360.5</v>
      </c>
      <c r="AB1280" s="94"/>
      <c r="AC1280" s="104"/>
      <c r="AD1280" s="104"/>
    </row>
    <row r="1281" spans="1:30" s="105" customFormat="1" x14ac:dyDescent="0.25">
      <c r="A1281" s="99" t="s">
        <v>346</v>
      </c>
      <c r="B1281" s="103" t="s">
        <v>336</v>
      </c>
      <c r="C1281" s="93" t="s">
        <v>72</v>
      </c>
      <c r="D1281" s="52">
        <f t="shared" si="1296"/>
        <v>50372.5</v>
      </c>
      <c r="E1281" s="18"/>
      <c r="F1281" s="18"/>
      <c r="G1281" s="18">
        <v>50372.5</v>
      </c>
      <c r="H1281" s="52">
        <f t="shared" si="1278"/>
        <v>50372.5</v>
      </c>
      <c r="I1281" s="18"/>
      <c r="J1281" s="18"/>
      <c r="K1281" s="18">
        <v>50372.5</v>
      </c>
      <c r="L1281" s="51">
        <f t="shared" si="1279"/>
        <v>91812.800000000003</v>
      </c>
      <c r="M1281" s="18"/>
      <c r="N1281" s="18"/>
      <c r="O1281" s="18">
        <v>91812.800000000003</v>
      </c>
      <c r="P1281" s="51">
        <f t="shared" si="1280"/>
        <v>50372.5</v>
      </c>
      <c r="Q1281" s="18"/>
      <c r="R1281" s="18"/>
      <c r="S1281" s="18">
        <v>50372.5</v>
      </c>
      <c r="T1281" s="51">
        <f t="shared" si="1281"/>
        <v>91812.800000000003</v>
      </c>
      <c r="U1281" s="18"/>
      <c r="V1281" s="18"/>
      <c r="W1281" s="18">
        <v>91812.800000000003</v>
      </c>
      <c r="X1281" s="51">
        <f t="shared" si="1282"/>
        <v>91812.800000000003</v>
      </c>
      <c r="Y1281" s="18"/>
      <c r="Z1281" s="18"/>
      <c r="AA1281" s="18">
        <v>91812.800000000003</v>
      </c>
      <c r="AB1281" s="94"/>
      <c r="AC1281" s="104"/>
      <c r="AD1281" s="104"/>
    </row>
    <row r="1282" spans="1:30" s="105" customFormat="1" x14ac:dyDescent="0.25">
      <c r="A1282" s="99" t="s">
        <v>347</v>
      </c>
      <c r="B1282" s="103" t="s">
        <v>338</v>
      </c>
      <c r="C1282" s="93" t="s">
        <v>72</v>
      </c>
      <c r="D1282" s="52">
        <f t="shared" si="1296"/>
        <v>11827.2</v>
      </c>
      <c r="E1282" s="18"/>
      <c r="F1282" s="18"/>
      <c r="G1282" s="18">
        <v>11827.2</v>
      </c>
      <c r="H1282" s="52">
        <f t="shared" si="1278"/>
        <v>11827.2</v>
      </c>
      <c r="I1282" s="18"/>
      <c r="J1282" s="18"/>
      <c r="K1282" s="18">
        <v>11827.2</v>
      </c>
      <c r="L1282" s="51">
        <f t="shared" si="1279"/>
        <v>21830.5</v>
      </c>
      <c r="M1282" s="18"/>
      <c r="N1282" s="18"/>
      <c r="O1282" s="18">
        <v>21830.5</v>
      </c>
      <c r="P1282" s="51">
        <f t="shared" si="1280"/>
        <v>11827.2</v>
      </c>
      <c r="Q1282" s="18"/>
      <c r="R1282" s="18"/>
      <c r="S1282" s="18">
        <v>11827.2</v>
      </c>
      <c r="T1282" s="51">
        <f t="shared" si="1281"/>
        <v>21830.5</v>
      </c>
      <c r="U1282" s="18"/>
      <c r="V1282" s="18"/>
      <c r="W1282" s="18">
        <v>21830.5</v>
      </c>
      <c r="X1282" s="51">
        <f t="shared" si="1282"/>
        <v>21830.5</v>
      </c>
      <c r="Y1282" s="18"/>
      <c r="Z1282" s="18"/>
      <c r="AA1282" s="18">
        <v>21830.5</v>
      </c>
      <c r="AB1282" s="94"/>
      <c r="AC1282" s="104"/>
      <c r="AD1282" s="104"/>
    </row>
    <row r="1283" spans="1:30" s="105" customFormat="1" x14ac:dyDescent="0.25">
      <c r="A1283" s="99" t="s">
        <v>348</v>
      </c>
      <c r="B1283" s="103" t="s">
        <v>334</v>
      </c>
      <c r="C1283" s="93" t="s">
        <v>72</v>
      </c>
      <c r="D1283" s="52">
        <f t="shared" si="1296"/>
        <v>1927.3</v>
      </c>
      <c r="E1283" s="18"/>
      <c r="F1283" s="18"/>
      <c r="G1283" s="18">
        <v>1927.3</v>
      </c>
      <c r="H1283" s="52">
        <f t="shared" si="1278"/>
        <v>1927.3</v>
      </c>
      <c r="I1283" s="18"/>
      <c r="J1283" s="18"/>
      <c r="K1283" s="18">
        <v>1927.3</v>
      </c>
      <c r="L1283" s="51">
        <f t="shared" si="1279"/>
        <v>6717.2</v>
      </c>
      <c r="M1283" s="18"/>
      <c r="N1283" s="18"/>
      <c r="O1283" s="18">
        <v>6717.2</v>
      </c>
      <c r="P1283" s="51">
        <f t="shared" si="1280"/>
        <v>1927.3</v>
      </c>
      <c r="Q1283" s="18"/>
      <c r="R1283" s="18"/>
      <c r="S1283" s="18">
        <v>1927.3</v>
      </c>
      <c r="T1283" s="51">
        <f t="shared" si="1281"/>
        <v>6717.2</v>
      </c>
      <c r="U1283" s="18"/>
      <c r="V1283" s="18"/>
      <c r="W1283" s="18">
        <v>6717.2</v>
      </c>
      <c r="X1283" s="51">
        <f t="shared" si="1282"/>
        <v>6717.2</v>
      </c>
      <c r="Y1283" s="18"/>
      <c r="Z1283" s="18"/>
      <c r="AA1283" s="18">
        <v>6717.2</v>
      </c>
      <c r="AB1283" s="94"/>
      <c r="AC1283" s="104"/>
      <c r="AD1283" s="104"/>
    </row>
    <row r="1284" spans="1:30" s="105" customFormat="1" ht="30" x14ac:dyDescent="0.25">
      <c r="A1284" s="99"/>
      <c r="B1284" s="103" t="s">
        <v>349</v>
      </c>
      <c r="C1284" s="93"/>
      <c r="D1284" s="52">
        <f t="shared" si="1283"/>
        <v>3758.7</v>
      </c>
      <c r="E1284" s="18">
        <f>E1285+E1289+E1292</f>
        <v>0</v>
      </c>
      <c r="F1284" s="18">
        <f>F1285+F1289+F1292</f>
        <v>0</v>
      </c>
      <c r="G1284" s="18">
        <f>G1285+G1289+G1292</f>
        <v>3758.7</v>
      </c>
      <c r="H1284" s="52">
        <f t="shared" si="1278"/>
        <v>0</v>
      </c>
      <c r="I1284" s="18">
        <f>I1285+I1289+I1292</f>
        <v>0</v>
      </c>
      <c r="J1284" s="18">
        <f>J1285+J1289+J1292</f>
        <v>0</v>
      </c>
      <c r="K1284" s="18">
        <f>K1285+K1289+K1292</f>
        <v>0</v>
      </c>
      <c r="L1284" s="51">
        <f t="shared" si="1279"/>
        <v>0</v>
      </c>
      <c r="M1284" s="18">
        <f>M1285+M1289+M1292</f>
        <v>0</v>
      </c>
      <c r="N1284" s="18">
        <f>N1285+N1289+N1292</f>
        <v>0</v>
      </c>
      <c r="O1284" s="18">
        <f>O1285+O1289+O1292</f>
        <v>0</v>
      </c>
      <c r="P1284" s="51">
        <f t="shared" si="1280"/>
        <v>0</v>
      </c>
      <c r="Q1284" s="18">
        <f>Q1285+Q1289+Q1292</f>
        <v>0</v>
      </c>
      <c r="R1284" s="18">
        <f>R1285+R1289+R1292</f>
        <v>0</v>
      </c>
      <c r="S1284" s="18">
        <f>S1285+S1289+S1292</f>
        <v>0</v>
      </c>
      <c r="T1284" s="51">
        <f t="shared" si="1281"/>
        <v>0</v>
      </c>
      <c r="U1284" s="18">
        <f>U1285+U1289+U1292</f>
        <v>0</v>
      </c>
      <c r="V1284" s="18">
        <f>V1285+V1289+V1292</f>
        <v>0</v>
      </c>
      <c r="W1284" s="18">
        <f>W1285+W1289+W1292</f>
        <v>0</v>
      </c>
      <c r="X1284" s="51">
        <f t="shared" si="1282"/>
        <v>0</v>
      </c>
      <c r="Y1284" s="18">
        <f>Y1285+Y1289+Y1292</f>
        <v>0</v>
      </c>
      <c r="Z1284" s="18">
        <f>Z1285+Z1289+Z1292</f>
        <v>0</v>
      </c>
      <c r="AA1284" s="18">
        <f>AA1285+AA1289+AA1292</f>
        <v>0</v>
      </c>
      <c r="AB1284" s="94"/>
      <c r="AC1284" s="104"/>
      <c r="AD1284" s="104"/>
    </row>
    <row r="1285" spans="1:30" s="105" customFormat="1" ht="45" x14ac:dyDescent="0.25">
      <c r="A1285" s="99" t="s">
        <v>82</v>
      </c>
      <c r="B1285" s="103" t="s">
        <v>487</v>
      </c>
      <c r="C1285" s="93"/>
      <c r="D1285" s="52">
        <f t="shared" ref="D1285:D1288" si="1297">SUM(E1285:G1285)</f>
        <v>3758.7</v>
      </c>
      <c r="E1285" s="18">
        <f>SUM(E1286:E1288)</f>
        <v>0</v>
      </c>
      <c r="F1285" s="18">
        <f>SUM(F1286:F1288)</f>
        <v>0</v>
      </c>
      <c r="G1285" s="18">
        <f>SUM(G1286:G1288)</f>
        <v>3758.7</v>
      </c>
      <c r="H1285" s="52">
        <f t="shared" ref="H1285:H1294" si="1298">SUM(I1285:K1285)</f>
        <v>0</v>
      </c>
      <c r="I1285" s="18">
        <f>SUM(I1286:I1288)</f>
        <v>0</v>
      </c>
      <c r="J1285" s="18">
        <f>SUM(J1286:J1288)</f>
        <v>0</v>
      </c>
      <c r="K1285" s="18">
        <f>SUM(K1286:K1288)</f>
        <v>0</v>
      </c>
      <c r="L1285" s="51">
        <f t="shared" ref="L1285:L1294" si="1299">SUM(M1285:O1285)</f>
        <v>0</v>
      </c>
      <c r="M1285" s="18">
        <f>SUM(M1286:M1288)</f>
        <v>0</v>
      </c>
      <c r="N1285" s="18">
        <f>SUM(N1286:N1288)</f>
        <v>0</v>
      </c>
      <c r="O1285" s="18">
        <f>SUM(O1286:O1288)</f>
        <v>0</v>
      </c>
      <c r="P1285" s="51">
        <f t="shared" ref="P1285:P1294" si="1300">SUM(Q1285:S1285)</f>
        <v>0</v>
      </c>
      <c r="Q1285" s="18">
        <f>SUM(Q1286:Q1288)</f>
        <v>0</v>
      </c>
      <c r="R1285" s="18">
        <f>SUM(R1286:R1288)</f>
        <v>0</v>
      </c>
      <c r="S1285" s="18">
        <f>SUM(S1286:S1288)</f>
        <v>0</v>
      </c>
      <c r="T1285" s="51">
        <f t="shared" ref="T1285:T1294" si="1301">SUM(U1285:W1285)</f>
        <v>0</v>
      </c>
      <c r="U1285" s="18">
        <f>SUM(U1286:U1288)</f>
        <v>0</v>
      </c>
      <c r="V1285" s="18">
        <f>SUM(V1286:V1288)</f>
        <v>0</v>
      </c>
      <c r="W1285" s="18">
        <f>SUM(W1286:W1288)</f>
        <v>0</v>
      </c>
      <c r="X1285" s="51">
        <f t="shared" ref="X1285:X1294" si="1302">SUM(Y1285:AA1285)</f>
        <v>0</v>
      </c>
      <c r="Y1285" s="18">
        <f>SUM(Y1286:Y1288)</f>
        <v>0</v>
      </c>
      <c r="Z1285" s="18">
        <f>SUM(Z1286:Z1288)</f>
        <v>0</v>
      </c>
      <c r="AA1285" s="18">
        <f>SUM(AA1286:AA1288)</f>
        <v>0</v>
      </c>
      <c r="AB1285" s="94"/>
      <c r="AC1285" s="104"/>
      <c r="AD1285" s="104"/>
    </row>
    <row r="1286" spans="1:30" s="105" customFormat="1" ht="30" x14ac:dyDescent="0.25">
      <c r="A1286" s="99" t="s">
        <v>708</v>
      </c>
      <c r="B1286" s="103" t="s">
        <v>350</v>
      </c>
      <c r="C1286" s="93" t="s">
        <v>351</v>
      </c>
      <c r="D1286" s="52">
        <f t="shared" si="1297"/>
        <v>3726.7</v>
      </c>
      <c r="E1286" s="18"/>
      <c r="F1286" s="18"/>
      <c r="G1286" s="18">
        <v>3726.7</v>
      </c>
      <c r="H1286" s="52">
        <f t="shared" si="1298"/>
        <v>0</v>
      </c>
      <c r="I1286" s="18"/>
      <c r="J1286" s="18"/>
      <c r="K1286" s="18">
        <v>0</v>
      </c>
      <c r="L1286" s="51">
        <f t="shared" si="1299"/>
        <v>0</v>
      </c>
      <c r="M1286" s="18"/>
      <c r="N1286" s="18"/>
      <c r="O1286" s="18">
        <v>0</v>
      </c>
      <c r="P1286" s="51">
        <f t="shared" si="1300"/>
        <v>0</v>
      </c>
      <c r="Q1286" s="18"/>
      <c r="R1286" s="18"/>
      <c r="S1286" s="18">
        <v>0</v>
      </c>
      <c r="T1286" s="51">
        <f t="shared" si="1301"/>
        <v>0</v>
      </c>
      <c r="U1286" s="18"/>
      <c r="V1286" s="18"/>
      <c r="W1286" s="18">
        <v>0</v>
      </c>
      <c r="X1286" s="51">
        <f t="shared" si="1302"/>
        <v>0</v>
      </c>
      <c r="Y1286" s="18"/>
      <c r="Z1286" s="18"/>
      <c r="AA1286" s="18">
        <v>0</v>
      </c>
      <c r="AB1286" s="94"/>
      <c r="AC1286" s="104"/>
      <c r="AD1286" s="104"/>
    </row>
    <row r="1287" spans="1:30" s="105" customFormat="1" ht="30" x14ac:dyDescent="0.25">
      <c r="A1287" s="99" t="s">
        <v>222</v>
      </c>
      <c r="B1287" s="103" t="s">
        <v>352</v>
      </c>
      <c r="C1287" s="93" t="s">
        <v>351</v>
      </c>
      <c r="D1287" s="52">
        <f t="shared" si="1297"/>
        <v>0</v>
      </c>
      <c r="E1287" s="18"/>
      <c r="F1287" s="18"/>
      <c r="G1287" s="18"/>
      <c r="H1287" s="52">
        <f t="shared" si="1298"/>
        <v>0</v>
      </c>
      <c r="I1287" s="18"/>
      <c r="J1287" s="18"/>
      <c r="K1287" s="18">
        <v>0</v>
      </c>
      <c r="L1287" s="51">
        <f t="shared" si="1299"/>
        <v>0</v>
      </c>
      <c r="M1287" s="18"/>
      <c r="N1287" s="18"/>
      <c r="O1287" s="18">
        <v>0</v>
      </c>
      <c r="P1287" s="51">
        <f t="shared" si="1300"/>
        <v>0</v>
      </c>
      <c r="Q1287" s="18"/>
      <c r="R1287" s="18"/>
      <c r="S1287" s="18"/>
      <c r="T1287" s="51">
        <f t="shared" si="1301"/>
        <v>0</v>
      </c>
      <c r="U1287" s="18"/>
      <c r="V1287" s="18"/>
      <c r="W1287" s="18">
        <v>0</v>
      </c>
      <c r="X1287" s="51">
        <f t="shared" si="1302"/>
        <v>0</v>
      </c>
      <c r="Y1287" s="18"/>
      <c r="Z1287" s="18"/>
      <c r="AA1287" s="18">
        <v>0</v>
      </c>
      <c r="AB1287" s="94"/>
      <c r="AC1287" s="104"/>
      <c r="AD1287" s="104"/>
    </row>
    <row r="1288" spans="1:30" s="105" customFormat="1" ht="30" x14ac:dyDescent="0.25">
      <c r="A1288" s="99" t="s">
        <v>709</v>
      </c>
      <c r="B1288" s="103" t="s">
        <v>353</v>
      </c>
      <c r="C1288" s="93" t="s">
        <v>351</v>
      </c>
      <c r="D1288" s="52">
        <f t="shared" si="1297"/>
        <v>32</v>
      </c>
      <c r="E1288" s="18"/>
      <c r="F1288" s="18"/>
      <c r="G1288" s="18">
        <v>32</v>
      </c>
      <c r="H1288" s="52">
        <f t="shared" si="1298"/>
        <v>0</v>
      </c>
      <c r="I1288" s="18"/>
      <c r="J1288" s="18"/>
      <c r="K1288" s="18">
        <v>0</v>
      </c>
      <c r="L1288" s="51">
        <f t="shared" si="1299"/>
        <v>0</v>
      </c>
      <c r="M1288" s="18"/>
      <c r="N1288" s="18"/>
      <c r="O1288" s="18">
        <v>0</v>
      </c>
      <c r="P1288" s="51">
        <f t="shared" si="1300"/>
        <v>0</v>
      </c>
      <c r="Q1288" s="18"/>
      <c r="R1288" s="18"/>
      <c r="S1288" s="18"/>
      <c r="T1288" s="51">
        <f t="shared" si="1301"/>
        <v>0</v>
      </c>
      <c r="U1288" s="18"/>
      <c r="V1288" s="18"/>
      <c r="W1288" s="18">
        <v>0</v>
      </c>
      <c r="X1288" s="51">
        <f t="shared" si="1302"/>
        <v>0</v>
      </c>
      <c r="Y1288" s="18"/>
      <c r="Z1288" s="18"/>
      <c r="AA1288" s="18">
        <v>0</v>
      </c>
      <c r="AB1288" s="94"/>
      <c r="AC1288" s="104"/>
      <c r="AD1288" s="104"/>
    </row>
    <row r="1289" spans="1:30" s="105" customFormat="1" ht="30" x14ac:dyDescent="0.25">
      <c r="A1289" s="99" t="s">
        <v>84</v>
      </c>
      <c r="B1289" s="103" t="s">
        <v>486</v>
      </c>
      <c r="C1289" s="93"/>
      <c r="D1289" s="52">
        <f t="shared" si="1283"/>
        <v>0</v>
      </c>
      <c r="E1289" s="18">
        <f t="shared" ref="E1289:G1289" si="1303">SUM(E1290:E1291)</f>
        <v>0</v>
      </c>
      <c r="F1289" s="18">
        <f t="shared" si="1303"/>
        <v>0</v>
      </c>
      <c r="G1289" s="18">
        <f t="shared" si="1303"/>
        <v>0</v>
      </c>
      <c r="H1289" s="52">
        <f t="shared" si="1298"/>
        <v>0</v>
      </c>
      <c r="I1289" s="18">
        <f t="shared" ref="I1289:K1289" si="1304">SUM(I1290:I1291)</f>
        <v>0</v>
      </c>
      <c r="J1289" s="18">
        <f t="shared" si="1304"/>
        <v>0</v>
      </c>
      <c r="K1289" s="18">
        <f t="shared" si="1304"/>
        <v>0</v>
      </c>
      <c r="L1289" s="51">
        <f t="shared" si="1299"/>
        <v>0</v>
      </c>
      <c r="M1289" s="18">
        <f t="shared" ref="M1289:O1289" si="1305">SUM(M1290:M1291)</f>
        <v>0</v>
      </c>
      <c r="N1289" s="18">
        <f t="shared" si="1305"/>
        <v>0</v>
      </c>
      <c r="O1289" s="18">
        <f t="shared" si="1305"/>
        <v>0</v>
      </c>
      <c r="P1289" s="51">
        <f t="shared" si="1300"/>
        <v>0</v>
      </c>
      <c r="Q1289" s="18">
        <f t="shared" ref="Q1289:S1289" si="1306">SUM(Q1290:Q1291)</f>
        <v>0</v>
      </c>
      <c r="R1289" s="18">
        <f t="shared" si="1306"/>
        <v>0</v>
      </c>
      <c r="S1289" s="18">
        <f t="shared" si="1306"/>
        <v>0</v>
      </c>
      <c r="T1289" s="51">
        <f t="shared" si="1301"/>
        <v>0</v>
      </c>
      <c r="U1289" s="18">
        <f t="shared" ref="U1289:W1289" si="1307">SUM(U1290:U1291)</f>
        <v>0</v>
      </c>
      <c r="V1289" s="18">
        <f t="shared" si="1307"/>
        <v>0</v>
      </c>
      <c r="W1289" s="18">
        <f t="shared" si="1307"/>
        <v>0</v>
      </c>
      <c r="X1289" s="51">
        <f t="shared" si="1302"/>
        <v>0</v>
      </c>
      <c r="Y1289" s="18">
        <f t="shared" ref="Y1289:AA1289" si="1308">SUM(Y1290:Y1291)</f>
        <v>0</v>
      </c>
      <c r="Z1289" s="18">
        <f t="shared" si="1308"/>
        <v>0</v>
      </c>
      <c r="AA1289" s="18">
        <f t="shared" si="1308"/>
        <v>0</v>
      </c>
      <c r="AB1289" s="94"/>
      <c r="AC1289" s="104"/>
      <c r="AD1289" s="104"/>
    </row>
    <row r="1290" spans="1:30" s="105" customFormat="1" ht="36" x14ac:dyDescent="0.25">
      <c r="A1290" s="99" t="s">
        <v>710</v>
      </c>
      <c r="B1290" s="103" t="s">
        <v>711</v>
      </c>
      <c r="C1290" s="93" t="s">
        <v>158</v>
      </c>
      <c r="D1290" s="52">
        <f t="shared" ref="D1290" si="1309">SUM(E1290:G1290)</f>
        <v>0</v>
      </c>
      <c r="E1290" s="18"/>
      <c r="F1290" s="18"/>
      <c r="G1290" s="18"/>
      <c r="H1290" s="52">
        <f t="shared" si="1298"/>
        <v>0</v>
      </c>
      <c r="I1290" s="18"/>
      <c r="J1290" s="18"/>
      <c r="K1290" s="18"/>
      <c r="L1290" s="51">
        <f t="shared" si="1299"/>
        <v>0</v>
      </c>
      <c r="M1290" s="18"/>
      <c r="N1290" s="18"/>
      <c r="O1290" s="18">
        <v>0</v>
      </c>
      <c r="P1290" s="51">
        <f t="shared" si="1300"/>
        <v>0</v>
      </c>
      <c r="Q1290" s="18"/>
      <c r="R1290" s="18"/>
      <c r="S1290" s="18"/>
      <c r="T1290" s="51">
        <f t="shared" si="1301"/>
        <v>0</v>
      </c>
      <c r="U1290" s="18"/>
      <c r="V1290" s="18"/>
      <c r="W1290" s="18">
        <v>0</v>
      </c>
      <c r="X1290" s="51">
        <f t="shared" si="1302"/>
        <v>0</v>
      </c>
      <c r="Y1290" s="18"/>
      <c r="Z1290" s="18"/>
      <c r="AA1290" s="18">
        <v>0</v>
      </c>
      <c r="AB1290" s="94"/>
      <c r="AC1290" s="104"/>
      <c r="AD1290" s="104"/>
    </row>
    <row r="1291" spans="1:30" s="105" customFormat="1" ht="36" x14ac:dyDescent="0.25">
      <c r="A1291" s="99" t="s">
        <v>712</v>
      </c>
      <c r="B1291" s="103" t="s">
        <v>713</v>
      </c>
      <c r="C1291" s="93" t="s">
        <v>158</v>
      </c>
      <c r="D1291" s="52">
        <f t="shared" si="1283"/>
        <v>0</v>
      </c>
      <c r="E1291" s="18"/>
      <c r="F1291" s="18"/>
      <c r="G1291" s="18"/>
      <c r="H1291" s="52">
        <f t="shared" si="1298"/>
        <v>0</v>
      </c>
      <c r="I1291" s="18"/>
      <c r="J1291" s="18"/>
      <c r="K1291" s="18"/>
      <c r="L1291" s="51">
        <f t="shared" si="1299"/>
        <v>0</v>
      </c>
      <c r="M1291" s="18"/>
      <c r="N1291" s="18"/>
      <c r="O1291" s="18">
        <v>0</v>
      </c>
      <c r="P1291" s="51">
        <f t="shared" si="1300"/>
        <v>0</v>
      </c>
      <c r="Q1291" s="18"/>
      <c r="R1291" s="18"/>
      <c r="S1291" s="18"/>
      <c r="T1291" s="51">
        <f t="shared" si="1301"/>
        <v>0</v>
      </c>
      <c r="U1291" s="18"/>
      <c r="V1291" s="18"/>
      <c r="W1291" s="18">
        <v>0</v>
      </c>
      <c r="X1291" s="51">
        <f t="shared" si="1302"/>
        <v>0</v>
      </c>
      <c r="Y1291" s="18"/>
      <c r="Z1291" s="18"/>
      <c r="AA1291" s="18">
        <v>0</v>
      </c>
      <c r="AB1291" s="94"/>
      <c r="AC1291" s="104"/>
      <c r="AD1291" s="104"/>
    </row>
    <row r="1292" spans="1:30" s="105" customFormat="1" ht="60" x14ac:dyDescent="0.25">
      <c r="A1292" s="99" t="s">
        <v>726</v>
      </c>
      <c r="B1292" s="103" t="s">
        <v>714</v>
      </c>
      <c r="C1292" s="93"/>
      <c r="D1292" s="52">
        <f t="shared" ref="D1292:D1294" si="1310">SUM(E1292:G1292)</f>
        <v>0</v>
      </c>
      <c r="E1292" s="18">
        <f t="shared" ref="E1292:G1292" si="1311">SUM(E1293:E1294)</f>
        <v>0</v>
      </c>
      <c r="F1292" s="18">
        <f t="shared" si="1311"/>
        <v>0</v>
      </c>
      <c r="G1292" s="18">
        <f t="shared" si="1311"/>
        <v>0</v>
      </c>
      <c r="H1292" s="52">
        <f t="shared" si="1298"/>
        <v>0</v>
      </c>
      <c r="I1292" s="18">
        <f t="shared" ref="I1292:K1292" si="1312">SUM(I1293:I1294)</f>
        <v>0</v>
      </c>
      <c r="J1292" s="18">
        <f t="shared" si="1312"/>
        <v>0</v>
      </c>
      <c r="K1292" s="18">
        <f t="shared" si="1312"/>
        <v>0</v>
      </c>
      <c r="L1292" s="51">
        <f t="shared" si="1299"/>
        <v>0</v>
      </c>
      <c r="M1292" s="18">
        <f t="shared" ref="M1292:O1292" si="1313">SUM(M1293:M1294)</f>
        <v>0</v>
      </c>
      <c r="N1292" s="18">
        <f t="shared" si="1313"/>
        <v>0</v>
      </c>
      <c r="O1292" s="18">
        <f t="shared" si="1313"/>
        <v>0</v>
      </c>
      <c r="P1292" s="51">
        <f t="shared" si="1300"/>
        <v>0</v>
      </c>
      <c r="Q1292" s="18">
        <f t="shared" ref="Q1292:S1292" si="1314">SUM(Q1293:Q1294)</f>
        <v>0</v>
      </c>
      <c r="R1292" s="18">
        <f t="shared" si="1314"/>
        <v>0</v>
      </c>
      <c r="S1292" s="18">
        <f t="shared" si="1314"/>
        <v>0</v>
      </c>
      <c r="T1292" s="51">
        <f t="shared" si="1301"/>
        <v>0</v>
      </c>
      <c r="U1292" s="18">
        <f t="shared" ref="U1292:W1292" si="1315">SUM(U1293:U1294)</f>
        <v>0</v>
      </c>
      <c r="V1292" s="18">
        <f t="shared" si="1315"/>
        <v>0</v>
      </c>
      <c r="W1292" s="18">
        <f t="shared" si="1315"/>
        <v>0</v>
      </c>
      <c r="X1292" s="51">
        <f t="shared" si="1302"/>
        <v>0</v>
      </c>
      <c r="Y1292" s="18">
        <f t="shared" ref="Y1292:AA1292" si="1316">SUM(Y1293:Y1294)</f>
        <v>0</v>
      </c>
      <c r="Z1292" s="18">
        <f t="shared" si="1316"/>
        <v>0</v>
      </c>
      <c r="AA1292" s="18">
        <f t="shared" si="1316"/>
        <v>0</v>
      </c>
      <c r="AB1292" s="94"/>
      <c r="AC1292" s="104"/>
      <c r="AD1292" s="104"/>
    </row>
    <row r="1293" spans="1:30" s="105" customFormat="1" ht="36" x14ac:dyDescent="0.25">
      <c r="A1293" s="99" t="s">
        <v>715</v>
      </c>
      <c r="B1293" s="103" t="s">
        <v>716</v>
      </c>
      <c r="C1293" s="93" t="s">
        <v>158</v>
      </c>
      <c r="D1293" s="52">
        <f t="shared" si="1310"/>
        <v>0</v>
      </c>
      <c r="E1293" s="18"/>
      <c r="F1293" s="18"/>
      <c r="G1293" s="18"/>
      <c r="H1293" s="52">
        <f t="shared" si="1298"/>
        <v>0</v>
      </c>
      <c r="I1293" s="18"/>
      <c r="J1293" s="18"/>
      <c r="K1293" s="18"/>
      <c r="L1293" s="51">
        <f t="shared" si="1299"/>
        <v>0</v>
      </c>
      <c r="M1293" s="18"/>
      <c r="N1293" s="18"/>
      <c r="O1293" s="18">
        <v>0</v>
      </c>
      <c r="P1293" s="51">
        <f t="shared" si="1300"/>
        <v>0</v>
      </c>
      <c r="Q1293" s="18"/>
      <c r="R1293" s="18"/>
      <c r="S1293" s="18"/>
      <c r="T1293" s="51">
        <f t="shared" si="1301"/>
        <v>0</v>
      </c>
      <c r="U1293" s="18"/>
      <c r="V1293" s="18"/>
      <c r="W1293" s="18">
        <v>0</v>
      </c>
      <c r="X1293" s="51">
        <f t="shared" si="1302"/>
        <v>0</v>
      </c>
      <c r="Y1293" s="18"/>
      <c r="Z1293" s="18"/>
      <c r="AA1293" s="18">
        <v>0</v>
      </c>
      <c r="AB1293" s="94"/>
      <c r="AC1293" s="104"/>
      <c r="AD1293" s="104"/>
    </row>
    <row r="1294" spans="1:30" s="105" customFormat="1" ht="36" x14ac:dyDescent="0.25">
      <c r="A1294" s="99" t="s">
        <v>717</v>
      </c>
      <c r="B1294" s="103" t="s">
        <v>718</v>
      </c>
      <c r="C1294" s="93" t="s">
        <v>158</v>
      </c>
      <c r="D1294" s="52">
        <f t="shared" si="1310"/>
        <v>0</v>
      </c>
      <c r="E1294" s="18"/>
      <c r="F1294" s="18"/>
      <c r="G1294" s="18"/>
      <c r="H1294" s="52">
        <f t="shared" si="1298"/>
        <v>0</v>
      </c>
      <c r="I1294" s="18"/>
      <c r="J1294" s="18"/>
      <c r="K1294" s="18"/>
      <c r="L1294" s="51">
        <f t="shared" si="1299"/>
        <v>0</v>
      </c>
      <c r="M1294" s="18"/>
      <c r="N1294" s="18"/>
      <c r="O1294" s="18">
        <v>0</v>
      </c>
      <c r="P1294" s="51">
        <f t="shared" si="1300"/>
        <v>0</v>
      </c>
      <c r="Q1294" s="18"/>
      <c r="R1294" s="18"/>
      <c r="S1294" s="18"/>
      <c r="T1294" s="51">
        <f t="shared" si="1301"/>
        <v>0</v>
      </c>
      <c r="U1294" s="18"/>
      <c r="V1294" s="18"/>
      <c r="W1294" s="18">
        <v>0</v>
      </c>
      <c r="X1294" s="51">
        <f t="shared" si="1302"/>
        <v>0</v>
      </c>
      <c r="Y1294" s="18"/>
      <c r="Z1294" s="18"/>
      <c r="AA1294" s="18">
        <v>0</v>
      </c>
      <c r="AB1294" s="94"/>
      <c r="AC1294" s="104"/>
      <c r="AD1294" s="104"/>
    </row>
    <row r="1295" spans="1:30" s="105" customFormat="1" ht="45" x14ac:dyDescent="0.25">
      <c r="A1295" s="99"/>
      <c r="B1295" s="103" t="s">
        <v>354</v>
      </c>
      <c r="C1295" s="93"/>
      <c r="D1295" s="52">
        <f t="shared" si="1283"/>
        <v>2129776.2399999998</v>
      </c>
      <c r="E1295" s="18">
        <f>E1296+E1302+E1303+E1307+E1312+E1313+E1314+E1315</f>
        <v>43984.6</v>
      </c>
      <c r="F1295" s="18">
        <f>F1296+F1302+F1303+F1307+F1312+F1313+F1314+F1315</f>
        <v>1455607.4999999998</v>
      </c>
      <c r="G1295" s="18">
        <f>G1296+G1302+G1303+G1307+G1312+G1313+G1314+G1315</f>
        <v>630184.14</v>
      </c>
      <c r="H1295" s="52">
        <f t="shared" ref="H1295:H1298" si="1317">SUM(I1295:K1295)</f>
        <v>2128201.4999999995</v>
      </c>
      <c r="I1295" s="18">
        <f>I1296+I1302+I1303+I1307+I1312+I1313+I1314+I1315</f>
        <v>43059.9</v>
      </c>
      <c r="J1295" s="18">
        <f>J1296+J1302+J1303+J1307+J1312+J1313+J1314+J1315</f>
        <v>1454678.4999999998</v>
      </c>
      <c r="K1295" s="18">
        <f>K1296+K1302+K1303+K1307+K1312+K1313+K1314+K1315</f>
        <v>630463.1</v>
      </c>
      <c r="L1295" s="51">
        <f t="shared" ref="L1295:L1298" si="1318">SUM(M1295:O1295)</f>
        <v>2303636.1999999997</v>
      </c>
      <c r="M1295" s="18">
        <f>M1296+M1302+M1303+M1307+M1312+M1313+M1314+M1315</f>
        <v>43059.9</v>
      </c>
      <c r="N1295" s="18">
        <f>N1296+N1302+N1303+N1307+N1312+N1313+N1314+N1315</f>
        <v>1454678.4999999998</v>
      </c>
      <c r="O1295" s="18">
        <f>O1296+O1302+O1303+O1307+O1312+O1313+O1314+O1315</f>
        <v>805897.80000000016</v>
      </c>
      <c r="P1295" s="51">
        <f t="shared" ref="P1295:P1298" si="1319">SUM(Q1295:S1295)</f>
        <v>2128354</v>
      </c>
      <c r="Q1295" s="18">
        <f>Q1296+Q1302+Q1303+Q1307+Q1312+Q1313+Q1314+Q1315</f>
        <v>42266.1</v>
      </c>
      <c r="R1295" s="18">
        <f>R1296+R1302+R1303+R1307+R1312+R1313+R1314+R1315</f>
        <v>1455541.0999999999</v>
      </c>
      <c r="S1295" s="18">
        <f>S1296+S1302+S1303+S1307+S1312+S1313+S1314+S1315</f>
        <v>630546.79999999993</v>
      </c>
      <c r="T1295" s="51">
        <f t="shared" ref="T1295:T1298" si="1320">SUM(U1295:W1295)</f>
        <v>2303759.2000000002</v>
      </c>
      <c r="U1295" s="18">
        <f>U1296+U1302+U1303+U1307+U1312+U1313+U1314+U1315</f>
        <v>43065.1</v>
      </c>
      <c r="V1295" s="18">
        <f>V1296+V1302+V1303+V1307+V1312+V1313+V1314+V1315</f>
        <v>1454795.0999999999</v>
      </c>
      <c r="W1295" s="18">
        <f>W1296+W1302+W1303+W1307+W1312+W1313+W1314+W1315</f>
        <v>805899.00000000012</v>
      </c>
      <c r="X1295" s="51">
        <f t="shared" ref="X1295:X1298" si="1321">SUM(Y1295:AA1295)</f>
        <v>2303759.2000000002</v>
      </c>
      <c r="Y1295" s="18">
        <f>Y1296+Y1302+Y1303+Y1307+Y1312+Y1313+Y1314+Y1315</f>
        <v>43065.1</v>
      </c>
      <c r="Z1295" s="18">
        <f>Z1296+Z1302+Z1303+Z1307+Z1312+Z1313+Z1314+Z1315</f>
        <v>1454795.0999999999</v>
      </c>
      <c r="AA1295" s="18">
        <f>AA1296+AA1302+AA1303+AA1307+AA1312+AA1313+AA1314+AA1315</f>
        <v>805899.00000000012</v>
      </c>
      <c r="AB1295" s="94"/>
      <c r="AC1295" s="104"/>
      <c r="AD1295" s="104"/>
    </row>
    <row r="1296" spans="1:30" s="105" customFormat="1" ht="45" x14ac:dyDescent="0.25">
      <c r="A1296" s="99" t="s">
        <v>16</v>
      </c>
      <c r="B1296" s="103" t="s">
        <v>355</v>
      </c>
      <c r="C1296" s="93"/>
      <c r="D1296" s="52">
        <f t="shared" si="1283"/>
        <v>1500068.2</v>
      </c>
      <c r="E1296" s="18">
        <f>SUM(E1297:E1301)</f>
        <v>43757.1</v>
      </c>
      <c r="F1296" s="18">
        <f>SUM(F1297:F1301)</f>
        <v>1455251.5999999999</v>
      </c>
      <c r="G1296" s="18">
        <f>SUM(G1297:G1301)</f>
        <v>1059.5</v>
      </c>
      <c r="H1296" s="52">
        <f t="shared" si="1317"/>
        <v>1498128.5999999999</v>
      </c>
      <c r="I1296" s="18">
        <f>SUM(I1297:I1301)</f>
        <v>42832.4</v>
      </c>
      <c r="J1296" s="18">
        <f>SUM(J1297:J1301)</f>
        <v>1454322.5999999999</v>
      </c>
      <c r="K1296" s="18">
        <f>SUM(K1297:K1301)</f>
        <v>973.6</v>
      </c>
      <c r="L1296" s="51">
        <f t="shared" si="1318"/>
        <v>1498128.5999999999</v>
      </c>
      <c r="M1296" s="18">
        <f>SUM(M1297:M1301)</f>
        <v>42832.4</v>
      </c>
      <c r="N1296" s="18">
        <f>SUM(N1297:N1301)</f>
        <v>1454322.5999999999</v>
      </c>
      <c r="O1296" s="18">
        <f>SUM(O1297:O1301)</f>
        <v>973.6</v>
      </c>
      <c r="P1296" s="51">
        <f t="shared" si="1319"/>
        <v>1498158.0999999999</v>
      </c>
      <c r="Q1296" s="18">
        <f>SUM(Q1297:Q1301)</f>
        <v>42033.4</v>
      </c>
      <c r="R1296" s="18">
        <f>SUM(R1297:R1301)</f>
        <v>1455068.5999999999</v>
      </c>
      <c r="S1296" s="18">
        <f>SUM(S1297:S1301)</f>
        <v>1056.0999999999999</v>
      </c>
      <c r="T1296" s="51">
        <f t="shared" si="1320"/>
        <v>1498128.5999999999</v>
      </c>
      <c r="U1296" s="18">
        <f>SUM(U1297:U1301)</f>
        <v>42832.4</v>
      </c>
      <c r="V1296" s="18">
        <f>SUM(V1297:V1301)</f>
        <v>1454322.5999999999</v>
      </c>
      <c r="W1296" s="18">
        <f>SUM(W1297:W1301)</f>
        <v>973.6</v>
      </c>
      <c r="X1296" s="51">
        <f t="shared" si="1321"/>
        <v>1498128.5999999999</v>
      </c>
      <c r="Y1296" s="18">
        <f>SUM(Y1297:Y1301)</f>
        <v>42832.4</v>
      </c>
      <c r="Z1296" s="18">
        <f>SUM(Z1297:Z1301)</f>
        <v>1454322.5999999999</v>
      </c>
      <c r="AA1296" s="18">
        <f>SUM(AA1297:AA1301)</f>
        <v>973.6</v>
      </c>
      <c r="AB1296" s="94"/>
      <c r="AC1296" s="104"/>
      <c r="AD1296" s="104"/>
    </row>
    <row r="1297" spans="1:30" s="105" customFormat="1" ht="60" x14ac:dyDescent="0.25">
      <c r="A1297" s="99" t="s">
        <v>229</v>
      </c>
      <c r="B1297" s="103" t="s">
        <v>356</v>
      </c>
      <c r="C1297" s="93" t="s">
        <v>158</v>
      </c>
      <c r="D1297" s="52">
        <f t="shared" si="1283"/>
        <v>1367419.7</v>
      </c>
      <c r="E1297" s="18"/>
      <c r="F1297" s="18">
        <v>1367419.7</v>
      </c>
      <c r="G1297" s="18"/>
      <c r="H1297" s="52">
        <f t="shared" si="1317"/>
        <v>1367419.7</v>
      </c>
      <c r="I1297" s="18"/>
      <c r="J1297" s="18">
        <v>1367419.7</v>
      </c>
      <c r="K1297" s="18"/>
      <c r="L1297" s="51">
        <f t="shared" si="1318"/>
        <v>1367419.7</v>
      </c>
      <c r="M1297" s="18"/>
      <c r="N1297" s="18">
        <v>1367419.7</v>
      </c>
      <c r="O1297" s="18"/>
      <c r="P1297" s="51">
        <f t="shared" si="1319"/>
        <v>1367419.7</v>
      </c>
      <c r="Q1297" s="18"/>
      <c r="R1297" s="18">
        <v>1367419.7</v>
      </c>
      <c r="S1297" s="18"/>
      <c r="T1297" s="51">
        <f t="shared" si="1320"/>
        <v>1367419.7</v>
      </c>
      <c r="U1297" s="18"/>
      <c r="V1297" s="18">
        <v>1367419.7</v>
      </c>
      <c r="W1297" s="18"/>
      <c r="X1297" s="51">
        <f t="shared" si="1321"/>
        <v>1367419.7</v>
      </c>
      <c r="Y1297" s="18"/>
      <c r="Z1297" s="18">
        <v>1367419.7</v>
      </c>
      <c r="AA1297" s="18"/>
      <c r="AB1297" s="94"/>
      <c r="AC1297" s="104"/>
      <c r="AD1297" s="104"/>
    </row>
    <row r="1298" spans="1:30" s="105" customFormat="1" ht="60" x14ac:dyDescent="0.25">
      <c r="A1298" s="99" t="s">
        <v>357</v>
      </c>
      <c r="B1298" s="103" t="s">
        <v>358</v>
      </c>
      <c r="C1298" s="93" t="s">
        <v>623</v>
      </c>
      <c r="D1298" s="52">
        <f t="shared" si="1283"/>
        <v>7030</v>
      </c>
      <c r="E1298" s="18"/>
      <c r="F1298" s="18">
        <v>7030</v>
      </c>
      <c r="G1298" s="18"/>
      <c r="H1298" s="52">
        <f t="shared" si="1317"/>
        <v>7030</v>
      </c>
      <c r="I1298" s="18"/>
      <c r="J1298" s="18">
        <v>7030</v>
      </c>
      <c r="K1298" s="18"/>
      <c r="L1298" s="51">
        <f t="shared" si="1318"/>
        <v>7030</v>
      </c>
      <c r="M1298" s="18"/>
      <c r="N1298" s="18">
        <v>7030</v>
      </c>
      <c r="O1298" s="18"/>
      <c r="P1298" s="51">
        <f t="shared" si="1319"/>
        <v>7030</v>
      </c>
      <c r="Q1298" s="18"/>
      <c r="R1298" s="18">
        <v>7030</v>
      </c>
      <c r="S1298" s="18"/>
      <c r="T1298" s="51">
        <f t="shared" si="1320"/>
        <v>7030</v>
      </c>
      <c r="U1298" s="18"/>
      <c r="V1298" s="18">
        <v>7030</v>
      </c>
      <c r="W1298" s="18"/>
      <c r="X1298" s="51">
        <f t="shared" si="1321"/>
        <v>7030</v>
      </c>
      <c r="Y1298" s="18"/>
      <c r="Z1298" s="18">
        <v>7030</v>
      </c>
      <c r="AA1298" s="18"/>
      <c r="AB1298" s="94"/>
      <c r="AC1298" s="104"/>
      <c r="AD1298" s="104"/>
    </row>
    <row r="1299" spans="1:30" s="105" customFormat="1" ht="75" x14ac:dyDescent="0.25">
      <c r="A1299" s="99" t="s">
        <v>359</v>
      </c>
      <c r="B1299" s="103" t="s">
        <v>360</v>
      </c>
      <c r="C1299" s="93" t="s">
        <v>158</v>
      </c>
      <c r="D1299" s="52">
        <f>SUM(E1299:G1299)</f>
        <v>74505.399999999994</v>
      </c>
      <c r="E1299" s="18"/>
      <c r="F1299" s="18">
        <v>74505.399999999994</v>
      </c>
      <c r="G1299" s="18"/>
      <c r="H1299" s="52">
        <f>SUM(I1299:K1299)</f>
        <v>74532.899999999994</v>
      </c>
      <c r="I1299" s="18"/>
      <c r="J1299" s="18">
        <v>74532.899999999994</v>
      </c>
      <c r="K1299" s="18"/>
      <c r="L1299" s="51">
        <f>SUM(M1299:O1299)</f>
        <v>74532.899999999994</v>
      </c>
      <c r="M1299" s="18"/>
      <c r="N1299" s="18">
        <v>74532.899999999994</v>
      </c>
      <c r="O1299" s="18"/>
      <c r="P1299" s="51">
        <f>SUM(Q1299:S1299)</f>
        <v>74562.399999999994</v>
      </c>
      <c r="Q1299" s="18"/>
      <c r="R1299" s="18">
        <v>74562.399999999994</v>
      </c>
      <c r="S1299" s="18"/>
      <c r="T1299" s="51">
        <f>SUM(U1299:W1299)</f>
        <v>74532.899999999994</v>
      </c>
      <c r="U1299" s="18"/>
      <c r="V1299" s="18">
        <v>74532.899999999994</v>
      </c>
      <c r="W1299" s="18"/>
      <c r="X1299" s="51">
        <f>SUM(Y1299:AA1299)</f>
        <v>74532.899999999994</v>
      </c>
      <c r="Y1299" s="18"/>
      <c r="Z1299" s="18">
        <v>74532.899999999994</v>
      </c>
      <c r="AA1299" s="18"/>
      <c r="AB1299" s="94"/>
      <c r="AC1299" s="104"/>
      <c r="AD1299" s="104"/>
    </row>
    <row r="1300" spans="1:30" s="105" customFormat="1" ht="60" x14ac:dyDescent="0.25">
      <c r="A1300" s="99" t="s">
        <v>361</v>
      </c>
      <c r="B1300" s="103" t="s">
        <v>362</v>
      </c>
      <c r="C1300" s="93" t="s">
        <v>158</v>
      </c>
      <c r="D1300" s="52">
        <f t="shared" si="1283"/>
        <v>39559.5</v>
      </c>
      <c r="E1300" s="18">
        <v>39559.5</v>
      </c>
      <c r="F1300" s="18"/>
      <c r="G1300" s="18"/>
      <c r="H1300" s="52">
        <f t="shared" ref="H1300" si="1322">SUM(I1300:K1300)</f>
        <v>39559.5</v>
      </c>
      <c r="I1300" s="18">
        <v>39559.5</v>
      </c>
      <c r="J1300" s="18"/>
      <c r="K1300" s="18"/>
      <c r="L1300" s="51">
        <f t="shared" ref="L1300" si="1323">SUM(M1300:O1300)</f>
        <v>39559.5</v>
      </c>
      <c r="M1300" s="18">
        <v>39559.5</v>
      </c>
      <c r="N1300" s="18"/>
      <c r="O1300" s="18"/>
      <c r="P1300" s="51">
        <f t="shared" ref="P1300" si="1324">SUM(Q1300:S1300)</f>
        <v>39559.5</v>
      </c>
      <c r="Q1300" s="18">
        <v>39559.5</v>
      </c>
      <c r="R1300" s="18"/>
      <c r="S1300" s="18"/>
      <c r="T1300" s="51">
        <f t="shared" ref="T1300" si="1325">SUM(U1300:W1300)</f>
        <v>39559.5</v>
      </c>
      <c r="U1300" s="18">
        <v>39559.5</v>
      </c>
      <c r="V1300" s="18"/>
      <c r="W1300" s="18"/>
      <c r="X1300" s="51">
        <f t="shared" ref="X1300" si="1326">SUM(Y1300:AA1300)</f>
        <v>39559.5</v>
      </c>
      <c r="Y1300" s="18">
        <v>39559.5</v>
      </c>
      <c r="Z1300" s="18"/>
      <c r="AA1300" s="18"/>
      <c r="AB1300" s="94"/>
      <c r="AC1300" s="104"/>
      <c r="AD1300" s="104"/>
    </row>
    <row r="1301" spans="1:30" s="105" customFormat="1" ht="45" x14ac:dyDescent="0.25">
      <c r="A1301" s="99" t="s">
        <v>363</v>
      </c>
      <c r="B1301" s="103" t="s">
        <v>488</v>
      </c>
      <c r="C1301" s="93" t="s">
        <v>158</v>
      </c>
      <c r="D1301" s="52">
        <f>SUM(E1301:G1301)</f>
        <v>11553.6</v>
      </c>
      <c r="E1301" s="18">
        <v>4197.6000000000004</v>
      </c>
      <c r="F1301" s="18">
        <v>6296.5</v>
      </c>
      <c r="G1301" s="18">
        <v>1059.5</v>
      </c>
      <c r="H1301" s="52">
        <f>SUM(I1301:K1301)</f>
        <v>9586.5</v>
      </c>
      <c r="I1301" s="18">
        <v>3272.9</v>
      </c>
      <c r="J1301" s="18">
        <v>5340</v>
      </c>
      <c r="K1301" s="18">
        <v>973.6</v>
      </c>
      <c r="L1301" s="51">
        <f>SUM(M1301:O1301)</f>
        <v>9586.5</v>
      </c>
      <c r="M1301" s="18">
        <v>3272.9</v>
      </c>
      <c r="N1301" s="18">
        <v>5340</v>
      </c>
      <c r="O1301" s="18">
        <v>973.6</v>
      </c>
      <c r="P1301" s="51">
        <f>SUM(Q1301:S1301)</f>
        <v>9586.5</v>
      </c>
      <c r="Q1301" s="18">
        <v>2473.9</v>
      </c>
      <c r="R1301" s="18">
        <v>6056.5</v>
      </c>
      <c r="S1301" s="18">
        <v>1056.0999999999999</v>
      </c>
      <c r="T1301" s="51">
        <f>SUM(U1301:W1301)</f>
        <v>9586.5</v>
      </c>
      <c r="U1301" s="18">
        <v>3272.9</v>
      </c>
      <c r="V1301" s="18">
        <v>5340</v>
      </c>
      <c r="W1301" s="18">
        <v>973.6</v>
      </c>
      <c r="X1301" s="51">
        <f>SUM(Y1301:AA1301)</f>
        <v>9586.5</v>
      </c>
      <c r="Y1301" s="18">
        <v>3272.9</v>
      </c>
      <c r="Z1301" s="18">
        <v>5340</v>
      </c>
      <c r="AA1301" s="18">
        <v>973.6</v>
      </c>
      <c r="AB1301" s="94"/>
      <c r="AC1301" s="104"/>
      <c r="AD1301" s="104"/>
    </row>
    <row r="1302" spans="1:30" s="105" customFormat="1" ht="45" x14ac:dyDescent="0.25">
      <c r="A1302" s="99" t="s">
        <v>17</v>
      </c>
      <c r="B1302" s="103" t="s">
        <v>489</v>
      </c>
      <c r="C1302" s="93" t="s">
        <v>158</v>
      </c>
      <c r="D1302" s="52">
        <f t="shared" si="1283"/>
        <v>123998.5</v>
      </c>
      <c r="E1302" s="18"/>
      <c r="F1302" s="18"/>
      <c r="G1302" s="18">
        <v>123998.5</v>
      </c>
      <c r="H1302" s="52">
        <f t="shared" ref="H1302:H1315" si="1327">SUM(I1302:K1302)</f>
        <v>123998.5</v>
      </c>
      <c r="I1302" s="18"/>
      <c r="J1302" s="18"/>
      <c r="K1302" s="18">
        <v>123998.5</v>
      </c>
      <c r="L1302" s="51">
        <f t="shared" ref="L1302:L1315" si="1328">SUM(M1302:O1302)</f>
        <v>116047.8</v>
      </c>
      <c r="M1302" s="18"/>
      <c r="N1302" s="18"/>
      <c r="O1302" s="18">
        <v>116047.8</v>
      </c>
      <c r="P1302" s="51">
        <f t="shared" ref="P1302:P1315" si="1329">SUM(Q1302:S1302)</f>
        <v>123998.5</v>
      </c>
      <c r="Q1302" s="18"/>
      <c r="R1302" s="18"/>
      <c r="S1302" s="18">
        <v>123998.5</v>
      </c>
      <c r="T1302" s="51">
        <f t="shared" ref="T1302:T1315" si="1330">SUM(U1302:W1302)</f>
        <v>116047.8</v>
      </c>
      <c r="U1302" s="18"/>
      <c r="V1302" s="18"/>
      <c r="W1302" s="18">
        <v>116047.8</v>
      </c>
      <c r="X1302" s="51">
        <f t="shared" ref="X1302:X1315" si="1331">SUM(Y1302:AA1302)</f>
        <v>116047.8</v>
      </c>
      <c r="Y1302" s="18"/>
      <c r="Z1302" s="18"/>
      <c r="AA1302" s="18">
        <v>116047.8</v>
      </c>
      <c r="AB1302" s="94"/>
      <c r="AC1302" s="104"/>
      <c r="AD1302" s="104"/>
    </row>
    <row r="1303" spans="1:30" s="105" customFormat="1" ht="45" x14ac:dyDescent="0.25">
      <c r="A1303" s="99" t="s">
        <v>364</v>
      </c>
      <c r="B1303" s="103" t="s">
        <v>365</v>
      </c>
      <c r="C1303" s="93"/>
      <c r="D1303" s="52">
        <f t="shared" si="1283"/>
        <v>242990.19999999998</v>
      </c>
      <c r="E1303" s="18">
        <f t="shared" ref="E1303:G1303" si="1332">SUM(E1304:E1306)</f>
        <v>0</v>
      </c>
      <c r="F1303" s="18">
        <f t="shared" si="1332"/>
        <v>0</v>
      </c>
      <c r="G1303" s="18">
        <f t="shared" si="1332"/>
        <v>242990.19999999998</v>
      </c>
      <c r="H1303" s="52">
        <f t="shared" si="1327"/>
        <v>245160.09999999998</v>
      </c>
      <c r="I1303" s="18">
        <f t="shared" ref="I1303:J1303" si="1333">SUM(I1304:I1306)</f>
        <v>0</v>
      </c>
      <c r="J1303" s="18">
        <f t="shared" si="1333"/>
        <v>0</v>
      </c>
      <c r="K1303" s="18">
        <f>SUM(K1304:K1306)</f>
        <v>245160.09999999998</v>
      </c>
      <c r="L1303" s="51">
        <f t="shared" si="1328"/>
        <v>401112.80000000005</v>
      </c>
      <c r="M1303" s="18">
        <f t="shared" ref="M1303:O1303" si="1334">SUM(M1304:M1306)</f>
        <v>0</v>
      </c>
      <c r="N1303" s="18">
        <f t="shared" si="1334"/>
        <v>0</v>
      </c>
      <c r="O1303" s="18">
        <f t="shared" si="1334"/>
        <v>401112.80000000005</v>
      </c>
      <c r="P1303" s="51">
        <f t="shared" si="1329"/>
        <v>245160.09999999998</v>
      </c>
      <c r="Q1303" s="18">
        <f t="shared" ref="Q1303:R1303" si="1335">SUM(Q1304:Q1306)</f>
        <v>0</v>
      </c>
      <c r="R1303" s="18">
        <f t="shared" si="1335"/>
        <v>0</v>
      </c>
      <c r="S1303" s="18">
        <f>SUM(S1304:S1306)</f>
        <v>245160.09999999998</v>
      </c>
      <c r="T1303" s="51">
        <f t="shared" si="1330"/>
        <v>401112.80000000005</v>
      </c>
      <c r="U1303" s="18">
        <f t="shared" ref="U1303:W1303" si="1336">SUM(U1304:U1306)</f>
        <v>0</v>
      </c>
      <c r="V1303" s="18">
        <f t="shared" si="1336"/>
        <v>0</v>
      </c>
      <c r="W1303" s="18">
        <f t="shared" si="1336"/>
        <v>401112.80000000005</v>
      </c>
      <c r="X1303" s="51">
        <f t="shared" si="1331"/>
        <v>401112.80000000005</v>
      </c>
      <c r="Y1303" s="18">
        <f t="shared" ref="Y1303:AA1303" si="1337">SUM(Y1304:Y1306)</f>
        <v>0</v>
      </c>
      <c r="Z1303" s="18">
        <f t="shared" si="1337"/>
        <v>0</v>
      </c>
      <c r="AA1303" s="18">
        <f t="shared" si="1337"/>
        <v>401112.80000000005</v>
      </c>
      <c r="AB1303" s="94"/>
      <c r="AC1303" s="104"/>
      <c r="AD1303" s="104"/>
    </row>
    <row r="1304" spans="1:30" s="105" customFormat="1" ht="45" x14ac:dyDescent="0.25">
      <c r="A1304" s="99" t="s">
        <v>366</v>
      </c>
      <c r="B1304" s="103" t="s">
        <v>367</v>
      </c>
      <c r="C1304" s="93" t="s">
        <v>158</v>
      </c>
      <c r="D1304" s="52">
        <f t="shared" ref="D1304:D1306" si="1338">SUM(E1304:G1304)</f>
        <v>239371.3</v>
      </c>
      <c r="E1304" s="18"/>
      <c r="F1304" s="18"/>
      <c r="G1304" s="18">
        <v>239371.3</v>
      </c>
      <c r="H1304" s="52">
        <f t="shared" si="1327"/>
        <v>239371.4</v>
      </c>
      <c r="I1304" s="18"/>
      <c r="J1304" s="18"/>
      <c r="K1304" s="18">
        <v>239371.4</v>
      </c>
      <c r="L1304" s="51">
        <f t="shared" si="1328"/>
        <v>395792.5</v>
      </c>
      <c r="M1304" s="18"/>
      <c r="N1304" s="18"/>
      <c r="O1304" s="18">
        <v>395792.5</v>
      </c>
      <c r="P1304" s="51">
        <f t="shared" si="1329"/>
        <v>239371.4</v>
      </c>
      <c r="Q1304" s="18"/>
      <c r="R1304" s="18"/>
      <c r="S1304" s="18">
        <v>239371.4</v>
      </c>
      <c r="T1304" s="51">
        <f t="shared" si="1330"/>
        <v>395792.5</v>
      </c>
      <c r="U1304" s="18"/>
      <c r="V1304" s="18"/>
      <c r="W1304" s="18">
        <v>395792.5</v>
      </c>
      <c r="X1304" s="51">
        <f t="shared" si="1331"/>
        <v>395792.5</v>
      </c>
      <c r="Y1304" s="18"/>
      <c r="Z1304" s="18"/>
      <c r="AA1304" s="18">
        <v>395792.5</v>
      </c>
      <c r="AB1304" s="94"/>
      <c r="AC1304" s="104"/>
      <c r="AD1304" s="104"/>
    </row>
    <row r="1305" spans="1:30" s="105" customFormat="1" ht="36" x14ac:dyDescent="0.25">
      <c r="A1305" s="99" t="s">
        <v>368</v>
      </c>
      <c r="B1305" s="103" t="s">
        <v>369</v>
      </c>
      <c r="C1305" s="93" t="s">
        <v>158</v>
      </c>
      <c r="D1305" s="52">
        <f t="shared" si="1338"/>
        <v>1618.9</v>
      </c>
      <c r="E1305" s="18"/>
      <c r="F1305" s="18"/>
      <c r="G1305" s="18">
        <v>1618.9</v>
      </c>
      <c r="H1305" s="52">
        <f t="shared" si="1327"/>
        <v>1618.9</v>
      </c>
      <c r="I1305" s="18"/>
      <c r="J1305" s="18"/>
      <c r="K1305" s="18">
        <v>1618.9</v>
      </c>
      <c r="L1305" s="51">
        <f t="shared" si="1328"/>
        <v>1618.9</v>
      </c>
      <c r="M1305" s="18"/>
      <c r="N1305" s="18"/>
      <c r="O1305" s="18">
        <v>1618.9</v>
      </c>
      <c r="P1305" s="51">
        <f t="shared" si="1329"/>
        <v>1618.9</v>
      </c>
      <c r="Q1305" s="18"/>
      <c r="R1305" s="18"/>
      <c r="S1305" s="18">
        <v>1618.9</v>
      </c>
      <c r="T1305" s="51">
        <f t="shared" si="1330"/>
        <v>1618.9</v>
      </c>
      <c r="U1305" s="18"/>
      <c r="V1305" s="18"/>
      <c r="W1305" s="18">
        <v>1618.9</v>
      </c>
      <c r="X1305" s="51">
        <f t="shared" si="1331"/>
        <v>1618.9</v>
      </c>
      <c r="Y1305" s="18"/>
      <c r="Z1305" s="18"/>
      <c r="AA1305" s="18">
        <v>1618.9</v>
      </c>
      <c r="AB1305" s="94"/>
      <c r="AC1305" s="104"/>
      <c r="AD1305" s="104"/>
    </row>
    <row r="1306" spans="1:30" s="105" customFormat="1" ht="36" x14ac:dyDescent="0.25">
      <c r="A1306" s="99" t="s">
        <v>370</v>
      </c>
      <c r="B1306" s="103" t="s">
        <v>371</v>
      </c>
      <c r="C1306" s="93" t="s">
        <v>158</v>
      </c>
      <c r="D1306" s="52">
        <f t="shared" si="1338"/>
        <v>2000</v>
      </c>
      <c r="E1306" s="18"/>
      <c r="F1306" s="18"/>
      <c r="G1306" s="18">
        <v>2000</v>
      </c>
      <c r="H1306" s="52">
        <f t="shared" si="1327"/>
        <v>4169.8</v>
      </c>
      <c r="I1306" s="18"/>
      <c r="J1306" s="18"/>
      <c r="K1306" s="18">
        <v>4169.8</v>
      </c>
      <c r="L1306" s="51">
        <f t="shared" si="1328"/>
        <v>3701.4</v>
      </c>
      <c r="M1306" s="18"/>
      <c r="N1306" s="18"/>
      <c r="O1306" s="18">
        <v>3701.4</v>
      </c>
      <c r="P1306" s="51">
        <f t="shared" si="1329"/>
        <v>4169.8</v>
      </c>
      <c r="Q1306" s="18"/>
      <c r="R1306" s="18"/>
      <c r="S1306" s="18">
        <v>4169.8</v>
      </c>
      <c r="T1306" s="51">
        <f t="shared" si="1330"/>
        <v>3701.4</v>
      </c>
      <c r="U1306" s="18"/>
      <c r="V1306" s="18"/>
      <c r="W1306" s="18">
        <v>3701.4</v>
      </c>
      <c r="X1306" s="51">
        <f t="shared" si="1331"/>
        <v>3701.4</v>
      </c>
      <c r="Y1306" s="18"/>
      <c r="Z1306" s="18"/>
      <c r="AA1306" s="18">
        <v>3701.4</v>
      </c>
      <c r="AB1306" s="94"/>
      <c r="AC1306" s="104"/>
      <c r="AD1306" s="104"/>
    </row>
    <row r="1307" spans="1:30" s="105" customFormat="1" ht="45" x14ac:dyDescent="0.25">
      <c r="A1307" s="99" t="s">
        <v>372</v>
      </c>
      <c r="B1307" s="103" t="s">
        <v>373</v>
      </c>
      <c r="C1307" s="93"/>
      <c r="D1307" s="52">
        <f t="shared" si="1283"/>
        <v>105697.1</v>
      </c>
      <c r="E1307" s="18">
        <f>SUM(E1308:E1309)</f>
        <v>0</v>
      </c>
      <c r="F1307" s="18">
        <f>SUM(F1308:F1309)</f>
        <v>0</v>
      </c>
      <c r="G1307" s="18">
        <f>SUM(G1308:G1309)</f>
        <v>105697.1</v>
      </c>
      <c r="H1307" s="52">
        <f t="shared" si="1327"/>
        <v>105697.1</v>
      </c>
      <c r="I1307" s="18">
        <f>SUM(I1308:I1309)</f>
        <v>0</v>
      </c>
      <c r="J1307" s="18">
        <f>SUM(J1308:J1309)</f>
        <v>0</v>
      </c>
      <c r="K1307" s="18">
        <f>SUM(K1308:K1309)</f>
        <v>105697.1</v>
      </c>
      <c r="L1307" s="51">
        <f t="shared" si="1328"/>
        <v>123586.3</v>
      </c>
      <c r="M1307" s="18">
        <f>SUM(M1308:M1309)</f>
        <v>0</v>
      </c>
      <c r="N1307" s="18">
        <f>SUM(N1308:N1309)</f>
        <v>0</v>
      </c>
      <c r="O1307" s="18">
        <f>SUM(O1308:O1309)</f>
        <v>123586.3</v>
      </c>
      <c r="P1307" s="51">
        <f t="shared" si="1329"/>
        <v>105697.1</v>
      </c>
      <c r="Q1307" s="18">
        <f>SUM(Q1308:Q1309)</f>
        <v>0</v>
      </c>
      <c r="R1307" s="18">
        <f>SUM(R1308:R1309)</f>
        <v>0</v>
      </c>
      <c r="S1307" s="18">
        <f>SUM(S1308:S1309)</f>
        <v>105697.1</v>
      </c>
      <c r="T1307" s="51">
        <f t="shared" si="1330"/>
        <v>123586.3</v>
      </c>
      <c r="U1307" s="18">
        <f>SUM(U1308:U1309)</f>
        <v>0</v>
      </c>
      <c r="V1307" s="18">
        <f>SUM(V1308:V1309)</f>
        <v>0</v>
      </c>
      <c r="W1307" s="18">
        <f>SUM(W1308:W1309)</f>
        <v>123586.3</v>
      </c>
      <c r="X1307" s="51">
        <f t="shared" si="1331"/>
        <v>123586.3</v>
      </c>
      <c r="Y1307" s="18">
        <f>SUM(Y1308:Y1309)</f>
        <v>0</v>
      </c>
      <c r="Z1307" s="18">
        <f>SUM(Z1308:Z1309)</f>
        <v>0</v>
      </c>
      <c r="AA1307" s="18">
        <f>SUM(AA1308:AA1309)</f>
        <v>123586.3</v>
      </c>
      <c r="AB1307" s="94"/>
      <c r="AC1307" s="104"/>
      <c r="AD1307" s="104"/>
    </row>
    <row r="1308" spans="1:30" s="105" customFormat="1" ht="45" x14ac:dyDescent="0.25">
      <c r="A1308" s="99" t="s">
        <v>374</v>
      </c>
      <c r="B1308" s="103" t="s">
        <v>956</v>
      </c>
      <c r="C1308" s="93" t="s">
        <v>158</v>
      </c>
      <c r="D1308" s="52">
        <f t="shared" si="1283"/>
        <v>78719.3</v>
      </c>
      <c r="E1308" s="18"/>
      <c r="F1308" s="18"/>
      <c r="G1308" s="18">
        <v>78719.3</v>
      </c>
      <c r="H1308" s="52">
        <f t="shared" si="1327"/>
        <v>78719.3</v>
      </c>
      <c r="I1308" s="18"/>
      <c r="J1308" s="18"/>
      <c r="K1308" s="18">
        <v>78719.3</v>
      </c>
      <c r="L1308" s="51">
        <f t="shared" si="1328"/>
        <v>96608.5</v>
      </c>
      <c r="M1308" s="18"/>
      <c r="N1308" s="18"/>
      <c r="O1308" s="18">
        <v>96608.5</v>
      </c>
      <c r="P1308" s="51">
        <f t="shared" si="1329"/>
        <v>78719.3</v>
      </c>
      <c r="Q1308" s="18"/>
      <c r="R1308" s="18"/>
      <c r="S1308" s="18">
        <v>78719.3</v>
      </c>
      <c r="T1308" s="51">
        <f t="shared" si="1330"/>
        <v>96608.5</v>
      </c>
      <c r="U1308" s="18"/>
      <c r="V1308" s="18"/>
      <c r="W1308" s="18">
        <v>96608.5</v>
      </c>
      <c r="X1308" s="51">
        <f t="shared" si="1331"/>
        <v>96608.5</v>
      </c>
      <c r="Y1308" s="18"/>
      <c r="Z1308" s="18"/>
      <c r="AA1308" s="18">
        <v>96608.5</v>
      </c>
      <c r="AB1308" s="94"/>
      <c r="AC1308" s="104"/>
      <c r="AD1308" s="104"/>
    </row>
    <row r="1309" spans="1:30" s="105" customFormat="1" ht="30" x14ac:dyDescent="0.25">
      <c r="A1309" s="99" t="s">
        <v>375</v>
      </c>
      <c r="B1309" s="103" t="s">
        <v>482</v>
      </c>
      <c r="C1309" s="93"/>
      <c r="D1309" s="52">
        <f t="shared" si="1283"/>
        <v>26977.8</v>
      </c>
      <c r="E1309" s="18">
        <f>E1310+E1311</f>
        <v>0</v>
      </c>
      <c r="F1309" s="18">
        <f>F1310+F1311</f>
        <v>0</v>
      </c>
      <c r="G1309" s="18">
        <f>G1310+G1311</f>
        <v>26977.8</v>
      </c>
      <c r="H1309" s="52">
        <f t="shared" si="1327"/>
        <v>26977.8</v>
      </c>
      <c r="I1309" s="18">
        <f>I1310+I1311</f>
        <v>0</v>
      </c>
      <c r="J1309" s="18">
        <f>J1310+J1311</f>
        <v>0</v>
      </c>
      <c r="K1309" s="18">
        <f>K1310+K1311</f>
        <v>26977.8</v>
      </c>
      <c r="L1309" s="51">
        <f t="shared" si="1328"/>
        <v>26977.8</v>
      </c>
      <c r="M1309" s="18">
        <f>M1310+M1311</f>
        <v>0</v>
      </c>
      <c r="N1309" s="18">
        <f>N1310+N1311</f>
        <v>0</v>
      </c>
      <c r="O1309" s="18">
        <f>O1310+O1311</f>
        <v>26977.8</v>
      </c>
      <c r="P1309" s="51">
        <f t="shared" si="1329"/>
        <v>26977.8</v>
      </c>
      <c r="Q1309" s="18">
        <f>Q1310+Q1311</f>
        <v>0</v>
      </c>
      <c r="R1309" s="18">
        <f>R1310+R1311</f>
        <v>0</v>
      </c>
      <c r="S1309" s="18">
        <f>S1310+S1311</f>
        <v>26977.8</v>
      </c>
      <c r="T1309" s="51">
        <f t="shared" si="1330"/>
        <v>26977.8</v>
      </c>
      <c r="U1309" s="18">
        <f>U1310+U1311</f>
        <v>0</v>
      </c>
      <c r="V1309" s="18">
        <f>V1310+V1311</f>
        <v>0</v>
      </c>
      <c r="W1309" s="18">
        <f>W1310+W1311</f>
        <v>26977.8</v>
      </c>
      <c r="X1309" s="51">
        <f t="shared" si="1331"/>
        <v>26977.8</v>
      </c>
      <c r="Y1309" s="18">
        <f>Y1310+Y1311</f>
        <v>0</v>
      </c>
      <c r="Z1309" s="18">
        <f>Z1310+Z1311</f>
        <v>0</v>
      </c>
      <c r="AA1309" s="18">
        <f>AA1310+AA1311</f>
        <v>26977.8</v>
      </c>
      <c r="AB1309" s="94"/>
      <c r="AC1309" s="104"/>
      <c r="AD1309" s="104"/>
    </row>
    <row r="1310" spans="1:30" s="105" customFormat="1" ht="48" x14ac:dyDescent="0.25">
      <c r="A1310" s="99" t="s">
        <v>376</v>
      </c>
      <c r="B1310" s="103" t="s">
        <v>482</v>
      </c>
      <c r="C1310" s="93" t="s">
        <v>377</v>
      </c>
      <c r="D1310" s="52">
        <f t="shared" si="1283"/>
        <v>26560.2</v>
      </c>
      <c r="E1310" s="18"/>
      <c r="F1310" s="18"/>
      <c r="G1310" s="18">
        <v>26560.2</v>
      </c>
      <c r="H1310" s="52">
        <f t="shared" si="1327"/>
        <v>26560.2</v>
      </c>
      <c r="I1310" s="18"/>
      <c r="J1310" s="18"/>
      <c r="K1310" s="18">
        <v>26560.2</v>
      </c>
      <c r="L1310" s="51">
        <f t="shared" si="1328"/>
        <v>26560.2</v>
      </c>
      <c r="M1310" s="18"/>
      <c r="N1310" s="18"/>
      <c r="O1310" s="18">
        <v>26560.2</v>
      </c>
      <c r="P1310" s="51">
        <f t="shared" si="1329"/>
        <v>26560.2</v>
      </c>
      <c r="Q1310" s="18"/>
      <c r="R1310" s="18"/>
      <c r="S1310" s="18">
        <v>26560.2</v>
      </c>
      <c r="T1310" s="51">
        <f t="shared" si="1330"/>
        <v>26560.2</v>
      </c>
      <c r="U1310" s="18"/>
      <c r="V1310" s="18"/>
      <c r="W1310" s="18">
        <v>26560.2</v>
      </c>
      <c r="X1310" s="51">
        <f t="shared" si="1331"/>
        <v>26560.2</v>
      </c>
      <c r="Y1310" s="18"/>
      <c r="Z1310" s="18"/>
      <c r="AA1310" s="18">
        <v>26560.2</v>
      </c>
      <c r="AB1310" s="94"/>
      <c r="AC1310" s="104"/>
      <c r="AD1310" s="104"/>
    </row>
    <row r="1311" spans="1:30" s="105" customFormat="1" ht="48" x14ac:dyDescent="0.25">
      <c r="A1311" s="99" t="s">
        <v>378</v>
      </c>
      <c r="B1311" s="103" t="s">
        <v>379</v>
      </c>
      <c r="C1311" s="93" t="s">
        <v>377</v>
      </c>
      <c r="D1311" s="52">
        <f t="shared" si="1283"/>
        <v>417.6</v>
      </c>
      <c r="E1311" s="18"/>
      <c r="F1311" s="18"/>
      <c r="G1311" s="18">
        <v>417.6</v>
      </c>
      <c r="H1311" s="52">
        <f t="shared" si="1327"/>
        <v>417.6</v>
      </c>
      <c r="I1311" s="18"/>
      <c r="J1311" s="18"/>
      <c r="K1311" s="18">
        <v>417.6</v>
      </c>
      <c r="L1311" s="51">
        <f t="shared" si="1328"/>
        <v>417.6</v>
      </c>
      <c r="M1311" s="18"/>
      <c r="N1311" s="18"/>
      <c r="O1311" s="18">
        <v>417.6</v>
      </c>
      <c r="P1311" s="51">
        <f t="shared" si="1329"/>
        <v>417.6</v>
      </c>
      <c r="Q1311" s="18"/>
      <c r="R1311" s="18"/>
      <c r="S1311" s="18">
        <v>417.6</v>
      </c>
      <c r="T1311" s="51">
        <f t="shared" si="1330"/>
        <v>417.6</v>
      </c>
      <c r="U1311" s="18"/>
      <c r="V1311" s="18"/>
      <c r="W1311" s="18">
        <v>417.6</v>
      </c>
      <c r="X1311" s="51">
        <f t="shared" si="1331"/>
        <v>417.6</v>
      </c>
      <c r="Y1311" s="18"/>
      <c r="Z1311" s="18"/>
      <c r="AA1311" s="18">
        <v>417.6</v>
      </c>
      <c r="AB1311" s="94"/>
      <c r="AC1311" s="104"/>
      <c r="AD1311" s="104"/>
    </row>
    <row r="1312" spans="1:30" s="105" customFormat="1" ht="36" x14ac:dyDescent="0.25">
      <c r="A1312" s="99" t="s">
        <v>380</v>
      </c>
      <c r="B1312" s="103" t="s">
        <v>381</v>
      </c>
      <c r="C1312" s="93" t="s">
        <v>158</v>
      </c>
      <c r="D1312" s="52">
        <f t="shared" si="1283"/>
        <v>44332.7</v>
      </c>
      <c r="E1312" s="18"/>
      <c r="F1312" s="18"/>
      <c r="G1312" s="18">
        <v>44332.7</v>
      </c>
      <c r="H1312" s="52">
        <f t="shared" si="1327"/>
        <v>44332.7</v>
      </c>
      <c r="I1312" s="18"/>
      <c r="J1312" s="18"/>
      <c r="K1312" s="18">
        <v>44332.7</v>
      </c>
      <c r="L1312" s="51">
        <f t="shared" si="1328"/>
        <v>46941.4</v>
      </c>
      <c r="M1312" s="18"/>
      <c r="N1312" s="18"/>
      <c r="O1312" s="18">
        <v>46941.4</v>
      </c>
      <c r="P1312" s="51">
        <f t="shared" si="1329"/>
        <v>44332.7</v>
      </c>
      <c r="Q1312" s="18"/>
      <c r="R1312" s="18"/>
      <c r="S1312" s="18">
        <v>44332.7</v>
      </c>
      <c r="T1312" s="51">
        <f t="shared" si="1330"/>
        <v>46941.4</v>
      </c>
      <c r="U1312" s="18"/>
      <c r="V1312" s="18"/>
      <c r="W1312" s="18">
        <v>46941.4</v>
      </c>
      <c r="X1312" s="51">
        <f t="shared" si="1331"/>
        <v>46941.4</v>
      </c>
      <c r="Y1312" s="18"/>
      <c r="Z1312" s="18"/>
      <c r="AA1312" s="18">
        <v>46941.4</v>
      </c>
      <c r="AB1312" s="94"/>
      <c r="AC1312" s="104"/>
      <c r="AD1312" s="104"/>
    </row>
    <row r="1313" spans="1:30" s="105" customFormat="1" ht="45" x14ac:dyDescent="0.25">
      <c r="A1313" s="99" t="s">
        <v>382</v>
      </c>
      <c r="B1313" s="103" t="s">
        <v>383</v>
      </c>
      <c r="C1313" s="93" t="s">
        <v>623</v>
      </c>
      <c r="D1313" s="52">
        <f t="shared" si="1283"/>
        <v>90589.440000000002</v>
      </c>
      <c r="E1313" s="18"/>
      <c r="F1313" s="18"/>
      <c r="G1313" s="18">
        <v>90589.440000000002</v>
      </c>
      <c r="H1313" s="52">
        <f t="shared" si="1327"/>
        <v>88784.4</v>
      </c>
      <c r="I1313" s="18"/>
      <c r="J1313" s="18"/>
      <c r="K1313" s="18">
        <v>88784.4</v>
      </c>
      <c r="L1313" s="51">
        <f t="shared" si="1328"/>
        <v>96111.7</v>
      </c>
      <c r="M1313" s="18"/>
      <c r="N1313" s="18"/>
      <c r="O1313" s="18">
        <v>96111.7</v>
      </c>
      <c r="P1313" s="51">
        <f t="shared" si="1329"/>
        <v>88784.4</v>
      </c>
      <c r="Q1313" s="18"/>
      <c r="R1313" s="18"/>
      <c r="S1313" s="18">
        <v>88784.4</v>
      </c>
      <c r="T1313" s="51">
        <f t="shared" si="1330"/>
        <v>96111.7</v>
      </c>
      <c r="U1313" s="18"/>
      <c r="V1313" s="18"/>
      <c r="W1313" s="18">
        <v>96111.7</v>
      </c>
      <c r="X1313" s="51">
        <f t="shared" si="1331"/>
        <v>96111.7</v>
      </c>
      <c r="Y1313" s="18"/>
      <c r="Z1313" s="18"/>
      <c r="AA1313" s="18">
        <v>96111.7</v>
      </c>
      <c r="AB1313" s="94"/>
      <c r="AC1313" s="104"/>
      <c r="AD1313" s="104"/>
    </row>
    <row r="1314" spans="1:30" s="105" customFormat="1" ht="45" x14ac:dyDescent="0.25">
      <c r="A1314" s="99" t="s">
        <v>384</v>
      </c>
      <c r="B1314" s="103" t="s">
        <v>385</v>
      </c>
      <c r="C1314" s="93" t="s">
        <v>158</v>
      </c>
      <c r="D1314" s="52">
        <f t="shared" si="1283"/>
        <v>21510.799999999999</v>
      </c>
      <c r="E1314" s="18"/>
      <c r="F1314" s="18"/>
      <c r="G1314" s="18">
        <v>21510.799999999999</v>
      </c>
      <c r="H1314" s="52">
        <f t="shared" si="1327"/>
        <v>21510.799999999999</v>
      </c>
      <c r="I1314" s="18"/>
      <c r="J1314" s="18"/>
      <c r="K1314" s="18">
        <v>21510.799999999999</v>
      </c>
      <c r="L1314" s="51">
        <f t="shared" si="1328"/>
        <v>21118.3</v>
      </c>
      <c r="M1314" s="18"/>
      <c r="N1314" s="18"/>
      <c r="O1314" s="18">
        <v>21118.3</v>
      </c>
      <c r="P1314" s="51">
        <f t="shared" si="1329"/>
        <v>21510.799999999999</v>
      </c>
      <c r="Q1314" s="18"/>
      <c r="R1314" s="18"/>
      <c r="S1314" s="18">
        <v>21510.799999999999</v>
      </c>
      <c r="T1314" s="51">
        <f t="shared" si="1330"/>
        <v>21118.3</v>
      </c>
      <c r="U1314" s="18"/>
      <c r="V1314" s="18"/>
      <c r="W1314" s="18">
        <v>21118.3</v>
      </c>
      <c r="X1314" s="51">
        <f t="shared" si="1331"/>
        <v>21118.3</v>
      </c>
      <c r="Y1314" s="18"/>
      <c r="Z1314" s="18"/>
      <c r="AA1314" s="18">
        <v>21118.3</v>
      </c>
      <c r="AB1314" s="94"/>
      <c r="AC1314" s="104"/>
      <c r="AD1314" s="104"/>
    </row>
    <row r="1315" spans="1:30" s="105" customFormat="1" ht="75" x14ac:dyDescent="0.25">
      <c r="A1315" s="99" t="s">
        <v>621</v>
      </c>
      <c r="B1315" s="103" t="s">
        <v>622</v>
      </c>
      <c r="C1315" s="93" t="s">
        <v>158</v>
      </c>
      <c r="D1315" s="52">
        <f t="shared" ref="D1315" si="1339">SUM(E1315:G1315)</f>
        <v>589.29999999999995</v>
      </c>
      <c r="E1315" s="18">
        <v>227.5</v>
      </c>
      <c r="F1315" s="18">
        <v>355.9</v>
      </c>
      <c r="G1315" s="18">
        <v>5.9</v>
      </c>
      <c r="H1315" s="52">
        <f t="shared" si="1327"/>
        <v>589.29999999999995</v>
      </c>
      <c r="I1315" s="18">
        <v>227.5</v>
      </c>
      <c r="J1315" s="18">
        <v>355.9</v>
      </c>
      <c r="K1315" s="18">
        <v>5.9</v>
      </c>
      <c r="L1315" s="51">
        <f t="shared" si="1328"/>
        <v>589.29999999999995</v>
      </c>
      <c r="M1315" s="18">
        <v>227.5</v>
      </c>
      <c r="N1315" s="18">
        <v>355.9</v>
      </c>
      <c r="O1315" s="18">
        <v>5.9</v>
      </c>
      <c r="P1315" s="51">
        <f t="shared" si="1329"/>
        <v>712.30000000000007</v>
      </c>
      <c r="Q1315" s="18">
        <v>232.7</v>
      </c>
      <c r="R1315" s="18">
        <v>472.5</v>
      </c>
      <c r="S1315" s="18">
        <v>7.1</v>
      </c>
      <c r="T1315" s="51">
        <f t="shared" si="1330"/>
        <v>712.30000000000007</v>
      </c>
      <c r="U1315" s="18">
        <v>232.7</v>
      </c>
      <c r="V1315" s="18">
        <v>472.5</v>
      </c>
      <c r="W1315" s="18">
        <v>7.1</v>
      </c>
      <c r="X1315" s="51">
        <f t="shared" si="1331"/>
        <v>712.30000000000007</v>
      </c>
      <c r="Y1315" s="18">
        <v>232.7</v>
      </c>
      <c r="Z1315" s="18">
        <v>472.5</v>
      </c>
      <c r="AA1315" s="18">
        <v>7.1</v>
      </c>
      <c r="AB1315" s="94"/>
      <c r="AC1315" s="104"/>
      <c r="AD1315" s="104"/>
    </row>
    <row r="1316" spans="1:30" s="105" customFormat="1" x14ac:dyDescent="0.25">
      <c r="A1316" s="99"/>
      <c r="B1316" s="103" t="s">
        <v>386</v>
      </c>
      <c r="C1316" s="93"/>
      <c r="D1316" s="52">
        <f>SUM(E1316:G1316)</f>
        <v>32913.4</v>
      </c>
      <c r="E1316" s="18">
        <f>E1317+E1318+E1319+E1333+E1339</f>
        <v>0</v>
      </c>
      <c r="F1316" s="18">
        <f>F1317+F1318+F1319+F1333+F1339</f>
        <v>19899.400000000001</v>
      </c>
      <c r="G1316" s="18">
        <f>G1317+G1318+G1319+G1333+G1339</f>
        <v>13014</v>
      </c>
      <c r="H1316" s="52">
        <f>SUM(I1316:K1316)</f>
        <v>31588.300000000003</v>
      </c>
      <c r="I1316" s="18">
        <f>I1317+I1318+I1319+I1333+I1339</f>
        <v>0</v>
      </c>
      <c r="J1316" s="18">
        <f>J1317+J1318+J1319+J1333+J1339</f>
        <v>19899.400000000001</v>
      </c>
      <c r="K1316" s="18">
        <f>K1317+K1318+K1319+K1333+K1339</f>
        <v>11688.900000000001</v>
      </c>
      <c r="L1316" s="51">
        <f>SUM(M1316:O1316)</f>
        <v>31446.3</v>
      </c>
      <c r="M1316" s="18">
        <f>M1317+M1318+M1319+M1333+M1339</f>
        <v>0</v>
      </c>
      <c r="N1316" s="18">
        <f>N1317+N1318+N1319+N1333+N1339</f>
        <v>19809.099999999999</v>
      </c>
      <c r="O1316" s="18">
        <f>O1317+O1318+O1319+O1333+O1339</f>
        <v>11637.2</v>
      </c>
      <c r="P1316" s="51">
        <f>SUM(Q1316:S1316)</f>
        <v>31588.300000000003</v>
      </c>
      <c r="Q1316" s="18">
        <f>Q1317+Q1318+Q1319+Q1333+Q1339</f>
        <v>0</v>
      </c>
      <c r="R1316" s="18">
        <f>R1317+R1318+R1319+R1333+R1339</f>
        <v>19899.400000000001</v>
      </c>
      <c r="S1316" s="18">
        <f>S1317+S1318+S1319+S1333+S1339</f>
        <v>11688.900000000001</v>
      </c>
      <c r="T1316" s="51">
        <f>SUM(U1316:W1316)</f>
        <v>31446.3</v>
      </c>
      <c r="U1316" s="18">
        <f>U1317+U1318+U1319+U1333+U1339</f>
        <v>0</v>
      </c>
      <c r="V1316" s="18">
        <f>V1317+V1318+V1319+V1333+V1339</f>
        <v>19809.099999999999</v>
      </c>
      <c r="W1316" s="18">
        <f>W1317+W1318+W1319+W1333+W1339</f>
        <v>11637.2</v>
      </c>
      <c r="X1316" s="51">
        <f>SUM(Y1316:AA1316)</f>
        <v>31446.3</v>
      </c>
      <c r="Y1316" s="18">
        <f>Y1317+Y1318+Y1319+Y1333+Y1339</f>
        <v>0</v>
      </c>
      <c r="Z1316" s="18">
        <f>Z1317+Z1318+Z1319+Z1333+Z1339</f>
        <v>19809.099999999999</v>
      </c>
      <c r="AA1316" s="18">
        <f>AA1317+AA1318+AA1319+AA1333+AA1339</f>
        <v>11637.2</v>
      </c>
      <c r="AB1316" s="94"/>
      <c r="AC1316" s="104"/>
      <c r="AD1316" s="104"/>
    </row>
    <row r="1317" spans="1:30" s="105" customFormat="1" ht="45" x14ac:dyDescent="0.25">
      <c r="A1317" s="99" t="s">
        <v>21</v>
      </c>
      <c r="B1317" s="103" t="s">
        <v>387</v>
      </c>
      <c r="C1317" s="93" t="s">
        <v>158</v>
      </c>
      <c r="D1317" s="52">
        <f t="shared" si="1283"/>
        <v>1390.8</v>
      </c>
      <c r="E1317" s="18"/>
      <c r="F1317" s="18"/>
      <c r="G1317" s="18">
        <v>1390.8</v>
      </c>
      <c r="H1317" s="52">
        <f t="shared" ref="H1317:H1320" si="1340">SUM(I1317:K1317)</f>
        <v>1390.8</v>
      </c>
      <c r="I1317" s="18"/>
      <c r="J1317" s="18"/>
      <c r="K1317" s="18">
        <v>1390.8</v>
      </c>
      <c r="L1317" s="51">
        <f t="shared" ref="L1317:L1320" si="1341">SUM(M1317:O1317)</f>
        <v>1390.8</v>
      </c>
      <c r="M1317" s="18"/>
      <c r="N1317" s="18"/>
      <c r="O1317" s="18">
        <v>1390.8</v>
      </c>
      <c r="P1317" s="51">
        <f t="shared" ref="P1317:P1320" si="1342">SUM(Q1317:S1317)</f>
        <v>1390.8</v>
      </c>
      <c r="Q1317" s="18"/>
      <c r="R1317" s="18"/>
      <c r="S1317" s="18">
        <v>1390.8</v>
      </c>
      <c r="T1317" s="51">
        <f t="shared" ref="T1317:T1320" si="1343">SUM(U1317:W1317)</f>
        <v>1390.8</v>
      </c>
      <c r="U1317" s="18"/>
      <c r="V1317" s="18"/>
      <c r="W1317" s="18">
        <v>1390.8</v>
      </c>
      <c r="X1317" s="51">
        <f t="shared" ref="X1317:X1320" si="1344">SUM(Y1317:AA1317)</f>
        <v>1390.8</v>
      </c>
      <c r="Y1317" s="18"/>
      <c r="Z1317" s="18"/>
      <c r="AA1317" s="18">
        <v>1390.8</v>
      </c>
      <c r="AB1317" s="94"/>
      <c r="AC1317" s="104"/>
      <c r="AD1317" s="104"/>
    </row>
    <row r="1318" spans="1:30" s="105" customFormat="1" ht="36" x14ac:dyDescent="0.25">
      <c r="A1318" s="99" t="s">
        <v>22</v>
      </c>
      <c r="B1318" s="103" t="s">
        <v>388</v>
      </c>
      <c r="C1318" s="93" t="s">
        <v>158</v>
      </c>
      <c r="D1318" s="52">
        <f t="shared" si="1283"/>
        <v>1194.4000000000001</v>
      </c>
      <c r="E1318" s="18"/>
      <c r="F1318" s="18"/>
      <c r="G1318" s="18">
        <v>1194.4000000000001</v>
      </c>
      <c r="H1318" s="52">
        <f t="shared" si="1340"/>
        <v>1194.4000000000001</v>
      </c>
      <c r="I1318" s="18"/>
      <c r="J1318" s="18"/>
      <c r="K1318" s="18">
        <v>1194.4000000000001</v>
      </c>
      <c r="L1318" s="51">
        <f t="shared" si="1341"/>
        <v>1194.4000000000001</v>
      </c>
      <c r="M1318" s="18"/>
      <c r="N1318" s="18"/>
      <c r="O1318" s="18">
        <v>1194.4000000000001</v>
      </c>
      <c r="P1318" s="51">
        <f t="shared" si="1342"/>
        <v>1194.4000000000001</v>
      </c>
      <c r="Q1318" s="18"/>
      <c r="R1318" s="18"/>
      <c r="S1318" s="18">
        <v>1194.4000000000001</v>
      </c>
      <c r="T1318" s="51">
        <f t="shared" si="1343"/>
        <v>1194.4000000000001</v>
      </c>
      <c r="U1318" s="18"/>
      <c r="V1318" s="18"/>
      <c r="W1318" s="18">
        <v>1194.4000000000001</v>
      </c>
      <c r="X1318" s="51">
        <f t="shared" si="1344"/>
        <v>1194.4000000000001</v>
      </c>
      <c r="Y1318" s="18"/>
      <c r="Z1318" s="18"/>
      <c r="AA1318" s="18">
        <v>1194.4000000000001</v>
      </c>
      <c r="AB1318" s="94"/>
      <c r="AC1318" s="104"/>
      <c r="AD1318" s="104"/>
    </row>
    <row r="1319" spans="1:30" s="105" customFormat="1" x14ac:dyDescent="0.25">
      <c r="A1319" s="99" t="s">
        <v>389</v>
      </c>
      <c r="B1319" s="103" t="s">
        <v>390</v>
      </c>
      <c r="C1319" s="93"/>
      <c r="D1319" s="52">
        <f t="shared" si="1283"/>
        <v>22983.300000000003</v>
      </c>
      <c r="E1319" s="18">
        <f>E1320+E1329+E1330+E1331+E1332</f>
        <v>0</v>
      </c>
      <c r="F1319" s="18">
        <f>F1320+F1329+F1330+F1331+F1332</f>
        <v>12737.7</v>
      </c>
      <c r="G1319" s="18">
        <f>G1320+G1329+G1330+G1331+G1332</f>
        <v>10245.6</v>
      </c>
      <c r="H1319" s="52">
        <f t="shared" si="1340"/>
        <v>21671.4</v>
      </c>
      <c r="I1319" s="18">
        <f>I1320+I1329+I1330+I1331+I1332</f>
        <v>0</v>
      </c>
      <c r="J1319" s="18">
        <f>J1320+J1329+J1330+J1331+J1332</f>
        <v>12737.7</v>
      </c>
      <c r="K1319" s="18">
        <f>K1320+K1329+K1330+K1331+K1332</f>
        <v>8933.7000000000007</v>
      </c>
      <c r="L1319" s="51">
        <f t="shared" si="1341"/>
        <v>21529.4</v>
      </c>
      <c r="M1319" s="18">
        <f>M1320+M1329+M1330+M1331+M1332</f>
        <v>0</v>
      </c>
      <c r="N1319" s="18">
        <f>N1320+N1329+N1330+N1331+N1332</f>
        <v>12647.4</v>
      </c>
      <c r="O1319" s="18">
        <f>O1320+O1329+O1330+O1331+O1332</f>
        <v>8882</v>
      </c>
      <c r="P1319" s="51">
        <f t="shared" si="1342"/>
        <v>21671.4</v>
      </c>
      <c r="Q1319" s="18">
        <f>Q1320+Q1329+Q1330+Q1331+Q1332</f>
        <v>0</v>
      </c>
      <c r="R1319" s="18">
        <f>R1320+R1329+R1330+R1331+R1332</f>
        <v>12737.7</v>
      </c>
      <c r="S1319" s="18">
        <f>S1320+S1329+S1330+S1331+S1332</f>
        <v>8933.7000000000007</v>
      </c>
      <c r="T1319" s="51">
        <f t="shared" si="1343"/>
        <v>21529.4</v>
      </c>
      <c r="U1319" s="18">
        <f>U1320+U1329+U1330+U1331+U1332</f>
        <v>0</v>
      </c>
      <c r="V1319" s="18">
        <f>V1320+V1329+V1330+V1331+V1332</f>
        <v>12647.4</v>
      </c>
      <c r="W1319" s="18">
        <f>W1320+W1329+W1330+W1331+W1332</f>
        <v>8882</v>
      </c>
      <c r="X1319" s="51">
        <f t="shared" si="1344"/>
        <v>21529.4</v>
      </c>
      <c r="Y1319" s="18">
        <f>Y1320+Y1329+Y1330+Y1331+Y1332</f>
        <v>0</v>
      </c>
      <c r="Z1319" s="18">
        <f>Z1320+Z1329+Z1330+Z1331+Z1332</f>
        <v>12647.4</v>
      </c>
      <c r="AA1319" s="18">
        <f>AA1320+AA1329+AA1330+AA1331+AA1332</f>
        <v>8882</v>
      </c>
      <c r="AB1319" s="94"/>
      <c r="AC1319" s="104"/>
      <c r="AD1319" s="104"/>
    </row>
    <row r="1320" spans="1:30" s="105" customFormat="1" x14ac:dyDescent="0.25">
      <c r="A1320" s="99" t="s">
        <v>391</v>
      </c>
      <c r="B1320" s="103" t="s">
        <v>392</v>
      </c>
      <c r="C1320" s="93"/>
      <c r="D1320" s="52">
        <f t="shared" si="1283"/>
        <v>9463.5</v>
      </c>
      <c r="E1320" s="18">
        <f>E1321+E1324</f>
        <v>0</v>
      </c>
      <c r="F1320" s="18">
        <f>F1321+F1324</f>
        <v>3343.4</v>
      </c>
      <c r="G1320" s="18">
        <f>G1321+G1324</f>
        <v>6120.1</v>
      </c>
      <c r="H1320" s="52">
        <f t="shared" si="1340"/>
        <v>9455</v>
      </c>
      <c r="I1320" s="18">
        <f>I1321+I1324</f>
        <v>0</v>
      </c>
      <c r="J1320" s="18">
        <f>J1321+J1324</f>
        <v>3343.4</v>
      </c>
      <c r="K1320" s="18">
        <f>K1321+K1324</f>
        <v>6111.6</v>
      </c>
      <c r="L1320" s="51">
        <f t="shared" si="1341"/>
        <v>9313</v>
      </c>
      <c r="M1320" s="18">
        <f>M1321+M1324</f>
        <v>0</v>
      </c>
      <c r="N1320" s="18">
        <f>N1321+N1324</f>
        <v>3253.1</v>
      </c>
      <c r="O1320" s="18">
        <f>O1321+O1324</f>
        <v>6059.9</v>
      </c>
      <c r="P1320" s="51">
        <f t="shared" si="1342"/>
        <v>9455</v>
      </c>
      <c r="Q1320" s="18">
        <f>Q1321+Q1324</f>
        <v>0</v>
      </c>
      <c r="R1320" s="18">
        <f>R1321+R1324</f>
        <v>3343.4</v>
      </c>
      <c r="S1320" s="18">
        <f>S1321+S1324</f>
        <v>6111.6</v>
      </c>
      <c r="T1320" s="51">
        <f t="shared" si="1343"/>
        <v>9313</v>
      </c>
      <c r="U1320" s="18">
        <f>U1321+U1324</f>
        <v>0</v>
      </c>
      <c r="V1320" s="18">
        <f>V1321+V1324</f>
        <v>3253.1</v>
      </c>
      <c r="W1320" s="18">
        <f>W1321+W1324</f>
        <v>6059.9</v>
      </c>
      <c r="X1320" s="51">
        <f t="shared" si="1344"/>
        <v>9313</v>
      </c>
      <c r="Y1320" s="18">
        <f>Y1321+Y1324</f>
        <v>0</v>
      </c>
      <c r="Z1320" s="18">
        <f>Z1321+Z1324</f>
        <v>3253.1</v>
      </c>
      <c r="AA1320" s="18">
        <f>AA1321+AA1324</f>
        <v>6059.9</v>
      </c>
      <c r="AB1320" s="94"/>
      <c r="AC1320" s="104"/>
      <c r="AD1320" s="104"/>
    </row>
    <row r="1321" spans="1:30" s="105" customFormat="1" ht="45" x14ac:dyDescent="0.25">
      <c r="A1321" s="99" t="s">
        <v>393</v>
      </c>
      <c r="B1321" s="103" t="s">
        <v>394</v>
      </c>
      <c r="C1321" s="93" t="s">
        <v>395</v>
      </c>
      <c r="D1321" s="52">
        <f>SUM(E1321:G1321)</f>
        <v>690.4</v>
      </c>
      <c r="E1321" s="18">
        <f>E1322+E1323</f>
        <v>0</v>
      </c>
      <c r="F1321" s="18">
        <f>F1322+F1323</f>
        <v>0</v>
      </c>
      <c r="G1321" s="18">
        <f>G1322+G1323</f>
        <v>690.4</v>
      </c>
      <c r="H1321" s="52">
        <f>SUM(I1321:K1321)</f>
        <v>681.9</v>
      </c>
      <c r="I1321" s="18">
        <f>I1322+I1323</f>
        <v>0</v>
      </c>
      <c r="J1321" s="18">
        <f>J1322+J1323</f>
        <v>0</v>
      </c>
      <c r="K1321" s="18">
        <f>K1322+K1323</f>
        <v>681.9</v>
      </c>
      <c r="L1321" s="51">
        <f>SUM(M1321:O1321)</f>
        <v>690.4</v>
      </c>
      <c r="M1321" s="18">
        <f>M1322+M1323</f>
        <v>0</v>
      </c>
      <c r="N1321" s="18">
        <f>N1322+N1323</f>
        <v>0</v>
      </c>
      <c r="O1321" s="18">
        <f>O1322+O1323</f>
        <v>690.4</v>
      </c>
      <c r="P1321" s="51">
        <f>SUM(Q1321:S1321)</f>
        <v>681.9</v>
      </c>
      <c r="Q1321" s="18">
        <f>Q1322+Q1323</f>
        <v>0</v>
      </c>
      <c r="R1321" s="18">
        <f>R1322+R1323</f>
        <v>0</v>
      </c>
      <c r="S1321" s="18">
        <f>S1322+S1323</f>
        <v>681.9</v>
      </c>
      <c r="T1321" s="51">
        <f>SUM(U1321:W1321)</f>
        <v>690.4</v>
      </c>
      <c r="U1321" s="18">
        <f>U1322+U1323</f>
        <v>0</v>
      </c>
      <c r="V1321" s="18">
        <f>V1322+V1323</f>
        <v>0</v>
      </c>
      <c r="W1321" s="18">
        <f>W1322+W1323</f>
        <v>690.4</v>
      </c>
      <c r="X1321" s="51">
        <f>SUM(Y1321:AA1321)</f>
        <v>690.4</v>
      </c>
      <c r="Y1321" s="18">
        <f>Y1322+Y1323</f>
        <v>0</v>
      </c>
      <c r="Z1321" s="18">
        <f>Z1322+Z1323</f>
        <v>0</v>
      </c>
      <c r="AA1321" s="18">
        <f>AA1322+AA1323</f>
        <v>690.4</v>
      </c>
      <c r="AB1321" s="94"/>
      <c r="AC1321" s="104"/>
      <c r="AD1321" s="104"/>
    </row>
    <row r="1322" spans="1:30" s="105" customFormat="1" ht="36" x14ac:dyDescent="0.25">
      <c r="A1322" s="99"/>
      <c r="B1322" s="103"/>
      <c r="C1322" s="93" t="s">
        <v>158</v>
      </c>
      <c r="D1322" s="52">
        <f t="shared" si="1283"/>
        <v>666.6</v>
      </c>
      <c r="E1322" s="18"/>
      <c r="F1322" s="18"/>
      <c r="G1322" s="18">
        <v>666.6</v>
      </c>
      <c r="H1322" s="52">
        <f t="shared" ref="H1322:H1326" si="1345">SUM(I1322:K1322)</f>
        <v>658.9</v>
      </c>
      <c r="I1322" s="18"/>
      <c r="J1322" s="18"/>
      <c r="K1322" s="18">
        <v>658.9</v>
      </c>
      <c r="L1322" s="51">
        <f t="shared" ref="L1322:L1326" si="1346">SUM(M1322:O1322)</f>
        <v>666.6</v>
      </c>
      <c r="M1322" s="18"/>
      <c r="N1322" s="18"/>
      <c r="O1322" s="18">
        <v>666.6</v>
      </c>
      <c r="P1322" s="51">
        <f t="shared" ref="P1322:P1326" si="1347">SUM(Q1322:S1322)</f>
        <v>658.9</v>
      </c>
      <c r="Q1322" s="18"/>
      <c r="R1322" s="18"/>
      <c r="S1322" s="18">
        <v>658.9</v>
      </c>
      <c r="T1322" s="51">
        <f t="shared" ref="T1322:T1326" si="1348">SUM(U1322:W1322)</f>
        <v>666.6</v>
      </c>
      <c r="U1322" s="18"/>
      <c r="V1322" s="18"/>
      <c r="W1322" s="18">
        <v>666.6</v>
      </c>
      <c r="X1322" s="51">
        <f t="shared" ref="X1322:X1326" si="1349">SUM(Y1322:AA1322)</f>
        <v>666.6</v>
      </c>
      <c r="Y1322" s="18"/>
      <c r="Z1322" s="18"/>
      <c r="AA1322" s="18">
        <v>666.6</v>
      </c>
      <c r="AB1322" s="94"/>
      <c r="AC1322" s="104"/>
      <c r="AD1322" s="104"/>
    </row>
    <row r="1323" spans="1:30" s="105" customFormat="1" ht="24" x14ac:dyDescent="0.25">
      <c r="A1323" s="99"/>
      <c r="B1323" s="103"/>
      <c r="C1323" s="93" t="s">
        <v>396</v>
      </c>
      <c r="D1323" s="52">
        <f t="shared" si="1283"/>
        <v>23.8</v>
      </c>
      <c r="E1323" s="18"/>
      <c r="F1323" s="18"/>
      <c r="G1323" s="18">
        <v>23.8</v>
      </c>
      <c r="H1323" s="52">
        <f t="shared" si="1345"/>
        <v>23</v>
      </c>
      <c r="I1323" s="18"/>
      <c r="J1323" s="18"/>
      <c r="K1323" s="18">
        <v>23</v>
      </c>
      <c r="L1323" s="51">
        <f t="shared" si="1346"/>
        <v>23.8</v>
      </c>
      <c r="M1323" s="18"/>
      <c r="N1323" s="18"/>
      <c r="O1323" s="18">
        <v>23.8</v>
      </c>
      <c r="P1323" s="51">
        <f t="shared" si="1347"/>
        <v>23</v>
      </c>
      <c r="Q1323" s="18"/>
      <c r="R1323" s="18"/>
      <c r="S1323" s="18">
        <v>23</v>
      </c>
      <c r="T1323" s="51">
        <f t="shared" si="1348"/>
        <v>23.8</v>
      </c>
      <c r="U1323" s="18"/>
      <c r="V1323" s="18"/>
      <c r="W1323" s="18">
        <v>23.8</v>
      </c>
      <c r="X1323" s="51">
        <f t="shared" si="1349"/>
        <v>23.8</v>
      </c>
      <c r="Y1323" s="18"/>
      <c r="Z1323" s="18"/>
      <c r="AA1323" s="18">
        <v>23.8</v>
      </c>
      <c r="AB1323" s="94"/>
      <c r="AC1323" s="104"/>
      <c r="AD1323" s="104"/>
    </row>
    <row r="1324" spans="1:30" s="105" customFormat="1" ht="75" x14ac:dyDescent="0.25">
      <c r="A1324" s="99" t="s">
        <v>397</v>
      </c>
      <c r="B1324" s="103" t="s">
        <v>398</v>
      </c>
      <c r="C1324" s="93" t="s">
        <v>395</v>
      </c>
      <c r="D1324" s="52">
        <f t="shared" si="1283"/>
        <v>8773.1</v>
      </c>
      <c r="E1324" s="18">
        <f>E1325+E1327</f>
        <v>0</v>
      </c>
      <c r="F1324" s="18">
        <f>F1325+F1327</f>
        <v>3343.4</v>
      </c>
      <c r="G1324" s="18">
        <f>G1325+G1327</f>
        <v>5429.7000000000007</v>
      </c>
      <c r="H1324" s="52">
        <f t="shared" si="1345"/>
        <v>8773.1</v>
      </c>
      <c r="I1324" s="18">
        <f>I1325+I1327</f>
        <v>0</v>
      </c>
      <c r="J1324" s="18">
        <f>J1325+J1327</f>
        <v>3343.4</v>
      </c>
      <c r="K1324" s="18">
        <f>K1325+K1327</f>
        <v>5429.7000000000007</v>
      </c>
      <c r="L1324" s="51">
        <f t="shared" si="1346"/>
        <v>8622.6</v>
      </c>
      <c r="M1324" s="18">
        <f>M1325+M1327</f>
        <v>0</v>
      </c>
      <c r="N1324" s="18">
        <f>N1325+N1327</f>
        <v>3253.1</v>
      </c>
      <c r="O1324" s="18">
        <f>O1325+O1327</f>
        <v>5369.5</v>
      </c>
      <c r="P1324" s="51">
        <f t="shared" si="1347"/>
        <v>8773.1</v>
      </c>
      <c r="Q1324" s="18">
        <f>Q1325+Q1327</f>
        <v>0</v>
      </c>
      <c r="R1324" s="18">
        <f>R1325+R1327</f>
        <v>3343.4</v>
      </c>
      <c r="S1324" s="18">
        <f>S1325+S1327</f>
        <v>5429.7000000000007</v>
      </c>
      <c r="T1324" s="51">
        <f t="shared" si="1348"/>
        <v>8622.6</v>
      </c>
      <c r="U1324" s="18">
        <f>U1325+U1327</f>
        <v>0</v>
      </c>
      <c r="V1324" s="18">
        <f>V1325+V1327</f>
        <v>3253.1</v>
      </c>
      <c r="W1324" s="18">
        <f>W1325+W1327</f>
        <v>5369.5</v>
      </c>
      <c r="X1324" s="51">
        <f t="shared" si="1349"/>
        <v>8622.6</v>
      </c>
      <c r="Y1324" s="18">
        <f>Y1325+Y1327</f>
        <v>0</v>
      </c>
      <c r="Z1324" s="18">
        <f>Z1325+Z1327</f>
        <v>3253.1</v>
      </c>
      <c r="AA1324" s="18">
        <f>AA1325+AA1327</f>
        <v>5369.5</v>
      </c>
      <c r="AB1324" s="94"/>
      <c r="AC1324" s="104"/>
      <c r="AD1324" s="104"/>
    </row>
    <row r="1325" spans="1:30" s="105" customFormat="1" ht="36" x14ac:dyDescent="0.25">
      <c r="A1325" s="99"/>
      <c r="B1325" s="103"/>
      <c r="C1325" s="93" t="s">
        <v>158</v>
      </c>
      <c r="D1325" s="52">
        <f t="shared" si="1283"/>
        <v>7751.6</v>
      </c>
      <c r="E1325" s="18"/>
      <c r="F1325" s="18">
        <v>2730.5</v>
      </c>
      <c r="G1325" s="18">
        <v>5021.1000000000004</v>
      </c>
      <c r="H1325" s="52">
        <f t="shared" si="1345"/>
        <v>7751.6</v>
      </c>
      <c r="I1325" s="18"/>
      <c r="J1325" s="18">
        <v>2730.5</v>
      </c>
      <c r="K1325" s="18">
        <v>5021.1000000000004</v>
      </c>
      <c r="L1325" s="51">
        <f t="shared" si="1346"/>
        <v>7751.6</v>
      </c>
      <c r="M1325" s="18"/>
      <c r="N1325" s="18">
        <v>2730.5</v>
      </c>
      <c r="O1325" s="18">
        <v>5021.1000000000004</v>
      </c>
      <c r="P1325" s="51">
        <f t="shared" si="1347"/>
        <v>7751.6</v>
      </c>
      <c r="Q1325" s="18"/>
      <c r="R1325" s="18">
        <v>2730.5</v>
      </c>
      <c r="S1325" s="18">
        <v>5021.1000000000004</v>
      </c>
      <c r="T1325" s="51">
        <f t="shared" si="1348"/>
        <v>7751.6</v>
      </c>
      <c r="U1325" s="18"/>
      <c r="V1325" s="18">
        <v>2730.5</v>
      </c>
      <c r="W1325" s="18">
        <v>5021.1000000000004</v>
      </c>
      <c r="X1325" s="51">
        <f t="shared" si="1349"/>
        <v>7751.6</v>
      </c>
      <c r="Y1325" s="18"/>
      <c r="Z1325" s="18">
        <v>2730.5</v>
      </c>
      <c r="AA1325" s="18">
        <v>5021.1000000000004</v>
      </c>
      <c r="AB1325" s="94"/>
      <c r="AC1325" s="104"/>
      <c r="AD1325" s="104"/>
    </row>
    <row r="1326" spans="1:30" s="105" customFormat="1" ht="24" x14ac:dyDescent="0.25">
      <c r="A1326" s="99"/>
      <c r="B1326" s="103"/>
      <c r="C1326" s="93" t="s">
        <v>399</v>
      </c>
      <c r="D1326" s="52">
        <f t="shared" si="1283"/>
        <v>1820.3</v>
      </c>
      <c r="E1326" s="18"/>
      <c r="F1326" s="18"/>
      <c r="G1326" s="18">
        <v>1820.3</v>
      </c>
      <c r="H1326" s="52">
        <f t="shared" si="1345"/>
        <v>1820.3</v>
      </c>
      <c r="I1326" s="18"/>
      <c r="J1326" s="18"/>
      <c r="K1326" s="18">
        <v>1820.3</v>
      </c>
      <c r="L1326" s="51">
        <f t="shared" si="1346"/>
        <v>1820.3</v>
      </c>
      <c r="M1326" s="18"/>
      <c r="N1326" s="18"/>
      <c r="O1326" s="18">
        <v>1820.3</v>
      </c>
      <c r="P1326" s="51">
        <f t="shared" si="1347"/>
        <v>1820.3</v>
      </c>
      <c r="Q1326" s="18"/>
      <c r="R1326" s="18"/>
      <c r="S1326" s="18">
        <v>1820.3</v>
      </c>
      <c r="T1326" s="51">
        <f t="shared" si="1348"/>
        <v>1820.3</v>
      </c>
      <c r="U1326" s="18"/>
      <c r="V1326" s="18"/>
      <c r="W1326" s="18">
        <v>1820.3</v>
      </c>
      <c r="X1326" s="51">
        <f t="shared" si="1349"/>
        <v>1820.3</v>
      </c>
      <c r="Y1326" s="18"/>
      <c r="Z1326" s="18"/>
      <c r="AA1326" s="18">
        <v>1820.3</v>
      </c>
      <c r="AB1326" s="94"/>
      <c r="AC1326" s="104"/>
      <c r="AD1326" s="104"/>
    </row>
    <row r="1327" spans="1:30" s="105" customFormat="1" ht="24" x14ac:dyDescent="0.25">
      <c r="A1327" s="99"/>
      <c r="B1327" s="103"/>
      <c r="C1327" s="93" t="s">
        <v>636</v>
      </c>
      <c r="D1327" s="52">
        <f>SUM(E1327:G1327)</f>
        <v>1021.5</v>
      </c>
      <c r="E1327" s="18"/>
      <c r="F1327" s="18">
        <v>612.9</v>
      </c>
      <c r="G1327" s="18">
        <v>408.6</v>
      </c>
      <c r="H1327" s="52">
        <f>SUM(I1327:K1327)</f>
        <v>1021.5</v>
      </c>
      <c r="I1327" s="18"/>
      <c r="J1327" s="18">
        <v>612.9</v>
      </c>
      <c r="K1327" s="18">
        <v>408.6</v>
      </c>
      <c r="L1327" s="51">
        <f>SUM(M1327:O1327)</f>
        <v>871</v>
      </c>
      <c r="M1327" s="18"/>
      <c r="N1327" s="18">
        <v>522.6</v>
      </c>
      <c r="O1327" s="18">
        <v>348.4</v>
      </c>
      <c r="P1327" s="51">
        <f>SUM(Q1327:S1327)</f>
        <v>1021.5</v>
      </c>
      <c r="Q1327" s="18"/>
      <c r="R1327" s="18">
        <v>612.9</v>
      </c>
      <c r="S1327" s="18">
        <v>408.6</v>
      </c>
      <c r="T1327" s="51">
        <f>SUM(U1327:W1327)</f>
        <v>871</v>
      </c>
      <c r="U1327" s="18"/>
      <c r="V1327" s="18">
        <v>522.6</v>
      </c>
      <c r="W1327" s="18">
        <v>348.4</v>
      </c>
      <c r="X1327" s="51">
        <f>SUM(Y1327:AA1327)</f>
        <v>871</v>
      </c>
      <c r="Y1327" s="18"/>
      <c r="Z1327" s="18">
        <v>522.6</v>
      </c>
      <c r="AA1327" s="18">
        <v>348.4</v>
      </c>
      <c r="AB1327" s="94"/>
      <c r="AC1327" s="104"/>
      <c r="AD1327" s="104"/>
    </row>
    <row r="1328" spans="1:30" s="105" customFormat="1" ht="24" x14ac:dyDescent="0.25">
      <c r="A1328" s="99"/>
      <c r="B1328" s="103"/>
      <c r="C1328" s="93" t="s">
        <v>399</v>
      </c>
      <c r="D1328" s="52">
        <f t="shared" si="1283"/>
        <v>408.6</v>
      </c>
      <c r="E1328" s="18"/>
      <c r="F1328" s="18"/>
      <c r="G1328" s="18">
        <v>408.6</v>
      </c>
      <c r="H1328" s="52">
        <f t="shared" ref="H1328:H1331" si="1350">SUM(I1328:K1328)</f>
        <v>408.6</v>
      </c>
      <c r="I1328" s="18"/>
      <c r="J1328" s="18"/>
      <c r="K1328" s="18">
        <v>408.6</v>
      </c>
      <c r="L1328" s="51">
        <f t="shared" ref="L1328:L1331" si="1351">SUM(M1328:O1328)</f>
        <v>348.4</v>
      </c>
      <c r="M1328" s="18"/>
      <c r="N1328" s="18"/>
      <c r="O1328" s="18">
        <v>348.4</v>
      </c>
      <c r="P1328" s="51">
        <f t="shared" ref="P1328:P1331" si="1352">SUM(Q1328:S1328)</f>
        <v>408.6</v>
      </c>
      <c r="Q1328" s="18"/>
      <c r="R1328" s="18"/>
      <c r="S1328" s="18">
        <v>408.6</v>
      </c>
      <c r="T1328" s="51">
        <f t="shared" ref="T1328:T1331" si="1353">SUM(U1328:W1328)</f>
        <v>348.4</v>
      </c>
      <c r="U1328" s="18"/>
      <c r="V1328" s="18"/>
      <c r="W1328" s="18">
        <v>348.4</v>
      </c>
      <c r="X1328" s="51">
        <f t="shared" ref="X1328:X1331" si="1354">SUM(Y1328:AA1328)</f>
        <v>348.4</v>
      </c>
      <c r="Y1328" s="18"/>
      <c r="Z1328" s="18"/>
      <c r="AA1328" s="18">
        <v>348.4</v>
      </c>
      <c r="AB1328" s="94"/>
      <c r="AC1328" s="104"/>
      <c r="AD1328" s="104"/>
    </row>
    <row r="1329" spans="1:30" s="105" customFormat="1" ht="30" x14ac:dyDescent="0.25">
      <c r="A1329" s="99" t="s">
        <v>400</v>
      </c>
      <c r="B1329" s="103" t="s">
        <v>401</v>
      </c>
      <c r="C1329" s="93" t="s">
        <v>732</v>
      </c>
      <c r="D1329" s="52">
        <f t="shared" ref="D1329:D1341" si="1355">SUM(E1329:G1329)</f>
        <v>900</v>
      </c>
      <c r="E1329" s="18"/>
      <c r="F1329" s="18"/>
      <c r="G1329" s="18">
        <v>900</v>
      </c>
      <c r="H1329" s="52">
        <f t="shared" si="1350"/>
        <v>900</v>
      </c>
      <c r="I1329" s="18"/>
      <c r="J1329" s="18"/>
      <c r="K1329" s="18">
        <v>900</v>
      </c>
      <c r="L1329" s="51">
        <f t="shared" si="1351"/>
        <v>900</v>
      </c>
      <c r="M1329" s="18"/>
      <c r="N1329" s="18"/>
      <c r="O1329" s="18">
        <v>900</v>
      </c>
      <c r="P1329" s="51">
        <f t="shared" si="1352"/>
        <v>900</v>
      </c>
      <c r="Q1329" s="18"/>
      <c r="R1329" s="18"/>
      <c r="S1329" s="18">
        <v>900</v>
      </c>
      <c r="T1329" s="51">
        <f t="shared" si="1353"/>
        <v>900</v>
      </c>
      <c r="U1329" s="18"/>
      <c r="V1329" s="18"/>
      <c r="W1329" s="18">
        <v>900</v>
      </c>
      <c r="X1329" s="51">
        <f t="shared" si="1354"/>
        <v>900</v>
      </c>
      <c r="Y1329" s="18"/>
      <c r="Z1329" s="18"/>
      <c r="AA1329" s="18">
        <v>900</v>
      </c>
      <c r="AB1329" s="94"/>
      <c r="AC1329" s="104"/>
      <c r="AD1329" s="104"/>
    </row>
    <row r="1330" spans="1:30" s="105" customFormat="1" ht="45" x14ac:dyDescent="0.25">
      <c r="A1330" s="99" t="s">
        <v>402</v>
      </c>
      <c r="B1330" s="103" t="s">
        <v>403</v>
      </c>
      <c r="C1330" s="93" t="s">
        <v>116</v>
      </c>
      <c r="D1330" s="52">
        <f t="shared" si="1355"/>
        <v>3618.8</v>
      </c>
      <c r="E1330" s="18"/>
      <c r="F1330" s="18">
        <v>3618.8</v>
      </c>
      <c r="G1330" s="18"/>
      <c r="H1330" s="52">
        <f t="shared" si="1350"/>
        <v>3618.8</v>
      </c>
      <c r="I1330" s="18"/>
      <c r="J1330" s="18">
        <v>3618.8</v>
      </c>
      <c r="K1330" s="18"/>
      <c r="L1330" s="51">
        <f t="shared" si="1351"/>
        <v>3618.8</v>
      </c>
      <c r="M1330" s="18"/>
      <c r="N1330" s="18">
        <v>3618.8</v>
      </c>
      <c r="O1330" s="18"/>
      <c r="P1330" s="51">
        <f t="shared" si="1352"/>
        <v>3618.8</v>
      </c>
      <c r="Q1330" s="18"/>
      <c r="R1330" s="18">
        <v>3618.8</v>
      </c>
      <c r="S1330" s="18"/>
      <c r="T1330" s="51">
        <f t="shared" si="1353"/>
        <v>3618.8</v>
      </c>
      <c r="U1330" s="18"/>
      <c r="V1330" s="18">
        <v>3618.8</v>
      </c>
      <c r="W1330" s="18"/>
      <c r="X1330" s="51">
        <f t="shared" si="1354"/>
        <v>3618.8</v>
      </c>
      <c r="Y1330" s="18"/>
      <c r="Z1330" s="18">
        <v>3618.8</v>
      </c>
      <c r="AA1330" s="18"/>
      <c r="AB1330" s="94"/>
      <c r="AC1330" s="104"/>
      <c r="AD1330" s="104"/>
    </row>
    <row r="1331" spans="1:30" s="105" customFormat="1" ht="45" x14ac:dyDescent="0.25">
      <c r="A1331" s="99" t="s">
        <v>404</v>
      </c>
      <c r="B1331" s="103" t="s">
        <v>405</v>
      </c>
      <c r="C1331" s="93" t="s">
        <v>158</v>
      </c>
      <c r="D1331" s="52">
        <f t="shared" si="1355"/>
        <v>7697.6</v>
      </c>
      <c r="E1331" s="18"/>
      <c r="F1331" s="18">
        <v>5775.5</v>
      </c>
      <c r="G1331" s="18">
        <v>1922.1</v>
      </c>
      <c r="H1331" s="52">
        <f t="shared" si="1350"/>
        <v>7697.6</v>
      </c>
      <c r="I1331" s="18"/>
      <c r="J1331" s="18">
        <v>5775.5</v>
      </c>
      <c r="K1331" s="18">
        <v>1922.1</v>
      </c>
      <c r="L1331" s="51">
        <f t="shared" si="1351"/>
        <v>7697.6</v>
      </c>
      <c r="M1331" s="18"/>
      <c r="N1331" s="18">
        <v>5775.5</v>
      </c>
      <c r="O1331" s="18">
        <v>1922.1</v>
      </c>
      <c r="P1331" s="51">
        <f t="shared" si="1352"/>
        <v>7697.6</v>
      </c>
      <c r="Q1331" s="18"/>
      <c r="R1331" s="18">
        <v>5775.5</v>
      </c>
      <c r="S1331" s="18">
        <v>1922.1</v>
      </c>
      <c r="T1331" s="51">
        <f t="shared" si="1353"/>
        <v>7697.6</v>
      </c>
      <c r="U1331" s="18"/>
      <c r="V1331" s="18">
        <v>5775.5</v>
      </c>
      <c r="W1331" s="18">
        <v>1922.1</v>
      </c>
      <c r="X1331" s="51">
        <f t="shared" si="1354"/>
        <v>7697.6</v>
      </c>
      <c r="Y1331" s="18"/>
      <c r="Z1331" s="18">
        <v>5775.5</v>
      </c>
      <c r="AA1331" s="18">
        <v>1922.1</v>
      </c>
      <c r="AB1331" s="94"/>
      <c r="AC1331" s="104"/>
      <c r="AD1331" s="104"/>
    </row>
    <row r="1332" spans="1:30" s="105" customFormat="1" ht="75" x14ac:dyDescent="0.25">
      <c r="A1332" s="99" t="s">
        <v>957</v>
      </c>
      <c r="B1332" s="103" t="s">
        <v>958</v>
      </c>
      <c r="C1332" s="93" t="s">
        <v>158</v>
      </c>
      <c r="D1332" s="52">
        <f>SUM(E1332:G1332)</f>
        <v>1303.4000000000001</v>
      </c>
      <c r="E1332" s="18"/>
      <c r="F1332" s="18"/>
      <c r="G1332" s="18">
        <v>1303.4000000000001</v>
      </c>
      <c r="H1332" s="52">
        <f>SUM(I1332:K1332)</f>
        <v>0</v>
      </c>
      <c r="I1332" s="18"/>
      <c r="J1332" s="18"/>
      <c r="K1332" s="18"/>
      <c r="L1332" s="51">
        <f>SUM(M1332:O1332)</f>
        <v>0</v>
      </c>
      <c r="M1332" s="18"/>
      <c r="N1332" s="18"/>
      <c r="O1332" s="18"/>
      <c r="P1332" s="51">
        <f>SUM(Q1332:S1332)</f>
        <v>0</v>
      </c>
      <c r="Q1332" s="18"/>
      <c r="R1332" s="18"/>
      <c r="S1332" s="18"/>
      <c r="T1332" s="51">
        <f>SUM(U1332:W1332)</f>
        <v>0</v>
      </c>
      <c r="U1332" s="18"/>
      <c r="V1332" s="18"/>
      <c r="W1332" s="18"/>
      <c r="X1332" s="51">
        <f>SUM(Y1332:AA1332)</f>
        <v>0</v>
      </c>
      <c r="Y1332" s="18"/>
      <c r="Z1332" s="18"/>
      <c r="AA1332" s="18"/>
      <c r="AB1332" s="94"/>
      <c r="AC1332" s="104"/>
      <c r="AD1332" s="104"/>
    </row>
    <row r="1333" spans="1:30" s="105" customFormat="1" x14ac:dyDescent="0.25">
      <c r="A1333" s="99" t="s">
        <v>406</v>
      </c>
      <c r="B1333" s="103" t="s">
        <v>407</v>
      </c>
      <c r="C1333" s="93" t="s">
        <v>395</v>
      </c>
      <c r="D1333" s="52">
        <f>SUM(E1333:G1333)</f>
        <v>183.2</v>
      </c>
      <c r="E1333" s="18">
        <f t="shared" ref="E1333:G1333" si="1356">SUM(E1334:E1335)</f>
        <v>0</v>
      </c>
      <c r="F1333" s="18">
        <f t="shared" si="1356"/>
        <v>0</v>
      </c>
      <c r="G1333" s="18">
        <f t="shared" si="1356"/>
        <v>183.2</v>
      </c>
      <c r="H1333" s="52">
        <f>SUM(I1333:K1333)</f>
        <v>170</v>
      </c>
      <c r="I1333" s="18">
        <f t="shared" ref="I1333:K1333" si="1357">SUM(I1334:I1335)</f>
        <v>0</v>
      </c>
      <c r="J1333" s="18">
        <f t="shared" si="1357"/>
        <v>0</v>
      </c>
      <c r="K1333" s="18">
        <f t="shared" si="1357"/>
        <v>170</v>
      </c>
      <c r="L1333" s="51">
        <f>SUM(M1333:O1333)</f>
        <v>170</v>
      </c>
      <c r="M1333" s="18">
        <f t="shared" ref="M1333:O1333" si="1358">SUM(M1334:M1335)</f>
        <v>0</v>
      </c>
      <c r="N1333" s="18">
        <f t="shared" si="1358"/>
        <v>0</v>
      </c>
      <c r="O1333" s="18">
        <f t="shared" si="1358"/>
        <v>170</v>
      </c>
      <c r="P1333" s="51">
        <f>SUM(Q1333:S1333)</f>
        <v>170</v>
      </c>
      <c r="Q1333" s="18">
        <f t="shared" ref="Q1333:S1333" si="1359">SUM(Q1334:Q1335)</f>
        <v>0</v>
      </c>
      <c r="R1333" s="18">
        <f t="shared" si="1359"/>
        <v>0</v>
      </c>
      <c r="S1333" s="18">
        <f t="shared" si="1359"/>
        <v>170</v>
      </c>
      <c r="T1333" s="51">
        <f>SUM(U1333:W1333)</f>
        <v>170</v>
      </c>
      <c r="U1333" s="18">
        <f t="shared" ref="U1333:W1333" si="1360">SUM(U1334:U1335)</f>
        <v>0</v>
      </c>
      <c r="V1333" s="18">
        <f t="shared" si="1360"/>
        <v>0</v>
      </c>
      <c r="W1333" s="18">
        <f t="shared" si="1360"/>
        <v>170</v>
      </c>
      <c r="X1333" s="51">
        <f>SUM(Y1333:AA1333)</f>
        <v>170</v>
      </c>
      <c r="Y1333" s="18">
        <f t="shared" ref="Y1333:AA1333" si="1361">SUM(Y1334:Y1335)</f>
        <v>0</v>
      </c>
      <c r="Z1333" s="18">
        <f t="shared" si="1361"/>
        <v>0</v>
      </c>
      <c r="AA1333" s="18">
        <f t="shared" si="1361"/>
        <v>170</v>
      </c>
      <c r="AB1333" s="94"/>
      <c r="AC1333" s="104"/>
      <c r="AD1333" s="104"/>
    </row>
    <row r="1334" spans="1:30" s="105" customFormat="1" ht="36" x14ac:dyDescent="0.25">
      <c r="A1334" s="99" t="s">
        <v>408</v>
      </c>
      <c r="B1334" s="103" t="s">
        <v>409</v>
      </c>
      <c r="C1334" s="93" t="s">
        <v>158</v>
      </c>
      <c r="D1334" s="52">
        <f t="shared" si="1355"/>
        <v>170</v>
      </c>
      <c r="E1334" s="18"/>
      <c r="F1334" s="18"/>
      <c r="G1334" s="18">
        <v>170</v>
      </c>
      <c r="H1334" s="52">
        <f t="shared" ref="H1334:H1335" si="1362">SUM(I1334:K1334)</f>
        <v>170</v>
      </c>
      <c r="I1334" s="18"/>
      <c r="J1334" s="18"/>
      <c r="K1334" s="18">
        <v>170</v>
      </c>
      <c r="L1334" s="51">
        <f t="shared" ref="L1334:L1335" si="1363">SUM(M1334:O1334)</f>
        <v>170</v>
      </c>
      <c r="M1334" s="18"/>
      <c r="N1334" s="18"/>
      <c r="O1334" s="18">
        <v>170</v>
      </c>
      <c r="P1334" s="51">
        <f t="shared" ref="P1334:P1335" si="1364">SUM(Q1334:S1334)</f>
        <v>170</v>
      </c>
      <c r="Q1334" s="18"/>
      <c r="R1334" s="18"/>
      <c r="S1334" s="18">
        <v>170</v>
      </c>
      <c r="T1334" s="51">
        <f t="shared" ref="T1334:T1335" si="1365">SUM(U1334:W1334)</f>
        <v>170</v>
      </c>
      <c r="U1334" s="18"/>
      <c r="V1334" s="18"/>
      <c r="W1334" s="18">
        <v>170</v>
      </c>
      <c r="X1334" s="51">
        <f t="shared" ref="X1334:X1335" si="1366">SUM(Y1334:AA1334)</f>
        <v>170</v>
      </c>
      <c r="Y1334" s="18"/>
      <c r="Z1334" s="18"/>
      <c r="AA1334" s="18">
        <v>170</v>
      </c>
      <c r="AB1334" s="94"/>
      <c r="AC1334" s="104"/>
      <c r="AD1334" s="104"/>
    </row>
    <row r="1335" spans="1:30" s="105" customFormat="1" x14ac:dyDescent="0.25">
      <c r="A1335" s="99" t="s">
        <v>410</v>
      </c>
      <c r="B1335" s="103" t="s">
        <v>411</v>
      </c>
      <c r="C1335" s="93" t="s">
        <v>395</v>
      </c>
      <c r="D1335" s="52">
        <f t="shared" si="1355"/>
        <v>13.2</v>
      </c>
      <c r="E1335" s="18">
        <f t="shared" ref="E1335:G1335" si="1367">E1336+E1337+E1338</f>
        <v>0</v>
      </c>
      <c r="F1335" s="18">
        <f t="shared" si="1367"/>
        <v>0</v>
      </c>
      <c r="G1335" s="18">
        <f t="shared" si="1367"/>
        <v>13.2</v>
      </c>
      <c r="H1335" s="52">
        <f t="shared" si="1362"/>
        <v>0</v>
      </c>
      <c r="I1335" s="18">
        <f t="shared" ref="I1335:K1335" si="1368">I1336+I1337+I1338</f>
        <v>0</v>
      </c>
      <c r="J1335" s="18">
        <f t="shared" si="1368"/>
        <v>0</v>
      </c>
      <c r="K1335" s="18">
        <f t="shared" si="1368"/>
        <v>0</v>
      </c>
      <c r="L1335" s="51">
        <f t="shared" si="1363"/>
        <v>0</v>
      </c>
      <c r="M1335" s="18">
        <f t="shared" ref="M1335:O1335" si="1369">M1336+M1337+M1338</f>
        <v>0</v>
      </c>
      <c r="N1335" s="18">
        <f t="shared" si="1369"/>
        <v>0</v>
      </c>
      <c r="O1335" s="18">
        <f t="shared" si="1369"/>
        <v>0</v>
      </c>
      <c r="P1335" s="51">
        <f t="shared" si="1364"/>
        <v>0</v>
      </c>
      <c r="Q1335" s="18">
        <f t="shared" ref="Q1335:S1335" si="1370">Q1336+Q1337+Q1338</f>
        <v>0</v>
      </c>
      <c r="R1335" s="18">
        <f t="shared" si="1370"/>
        <v>0</v>
      </c>
      <c r="S1335" s="18">
        <f t="shared" si="1370"/>
        <v>0</v>
      </c>
      <c r="T1335" s="51">
        <f t="shared" si="1365"/>
        <v>0</v>
      </c>
      <c r="U1335" s="18">
        <f t="shared" ref="U1335:W1335" si="1371">U1336+U1337+U1338</f>
        <v>0</v>
      </c>
      <c r="V1335" s="18">
        <f t="shared" si="1371"/>
        <v>0</v>
      </c>
      <c r="W1335" s="18">
        <f t="shared" si="1371"/>
        <v>0</v>
      </c>
      <c r="X1335" s="51">
        <f t="shared" si="1366"/>
        <v>0</v>
      </c>
      <c r="Y1335" s="18">
        <f t="shared" ref="Y1335:AA1335" si="1372">Y1336+Y1337+Y1338</f>
        <v>0</v>
      </c>
      <c r="Z1335" s="18">
        <f t="shared" si="1372"/>
        <v>0</v>
      </c>
      <c r="AA1335" s="18">
        <f t="shared" si="1372"/>
        <v>0</v>
      </c>
      <c r="AB1335" s="94"/>
      <c r="AC1335" s="104"/>
      <c r="AD1335" s="104"/>
    </row>
    <row r="1336" spans="1:30" s="105" customFormat="1" ht="36" x14ac:dyDescent="0.25">
      <c r="A1336" s="99" t="s">
        <v>719</v>
      </c>
      <c r="B1336" s="103"/>
      <c r="C1336" s="93" t="s">
        <v>158</v>
      </c>
      <c r="D1336" s="52">
        <f t="shared" ref="D1336:D1338" si="1373">SUM(E1336:G1336)</f>
        <v>0</v>
      </c>
      <c r="E1336" s="18"/>
      <c r="F1336" s="18"/>
      <c r="G1336" s="18"/>
      <c r="H1336" s="52">
        <f t="shared" ref="H1336:H1341" si="1374">SUM(I1336:K1336)</f>
        <v>0</v>
      </c>
      <c r="I1336" s="18"/>
      <c r="J1336" s="18"/>
      <c r="K1336" s="18"/>
      <c r="L1336" s="51">
        <f t="shared" ref="L1336:L1341" si="1375">SUM(M1336:O1336)</f>
        <v>0</v>
      </c>
      <c r="M1336" s="18"/>
      <c r="N1336" s="18"/>
      <c r="O1336" s="18"/>
      <c r="P1336" s="51">
        <f t="shared" ref="P1336:P1341" si="1376">SUM(Q1336:S1336)</f>
        <v>0</v>
      </c>
      <c r="Q1336" s="18"/>
      <c r="R1336" s="18"/>
      <c r="S1336" s="18"/>
      <c r="T1336" s="51">
        <f t="shared" ref="T1336:T1341" si="1377">SUM(U1336:W1336)</f>
        <v>0</v>
      </c>
      <c r="U1336" s="18"/>
      <c r="V1336" s="18"/>
      <c r="W1336" s="18"/>
      <c r="X1336" s="51">
        <f t="shared" ref="X1336:X1341" si="1378">SUM(Y1336:AA1336)</f>
        <v>0</v>
      </c>
      <c r="Y1336" s="18"/>
      <c r="Z1336" s="18"/>
      <c r="AA1336" s="18"/>
      <c r="AB1336" s="94"/>
      <c r="AC1336" s="104"/>
      <c r="AD1336" s="104"/>
    </row>
    <row r="1337" spans="1:30" s="105" customFormat="1" ht="36" x14ac:dyDescent="0.25">
      <c r="A1337" s="99" t="s">
        <v>720</v>
      </c>
      <c r="B1337" s="103"/>
      <c r="C1337" s="93" t="s">
        <v>730</v>
      </c>
      <c r="D1337" s="52">
        <f t="shared" si="1373"/>
        <v>0</v>
      </c>
      <c r="E1337" s="18"/>
      <c r="F1337" s="18"/>
      <c r="G1337" s="18"/>
      <c r="H1337" s="52">
        <f t="shared" si="1374"/>
        <v>0</v>
      </c>
      <c r="I1337" s="18"/>
      <c r="J1337" s="18"/>
      <c r="K1337" s="18"/>
      <c r="L1337" s="51">
        <f t="shared" si="1375"/>
        <v>0</v>
      </c>
      <c r="M1337" s="18"/>
      <c r="N1337" s="18"/>
      <c r="O1337" s="18"/>
      <c r="P1337" s="51">
        <f t="shared" si="1376"/>
        <v>0</v>
      </c>
      <c r="Q1337" s="18"/>
      <c r="R1337" s="18"/>
      <c r="S1337" s="18"/>
      <c r="T1337" s="51">
        <f t="shared" si="1377"/>
        <v>0</v>
      </c>
      <c r="U1337" s="18"/>
      <c r="V1337" s="18"/>
      <c r="W1337" s="18"/>
      <c r="X1337" s="51">
        <f t="shared" si="1378"/>
        <v>0</v>
      </c>
      <c r="Y1337" s="18"/>
      <c r="Z1337" s="18"/>
      <c r="AA1337" s="18"/>
      <c r="AB1337" s="94"/>
      <c r="AC1337" s="104"/>
      <c r="AD1337" s="104"/>
    </row>
    <row r="1338" spans="1:30" s="105" customFormat="1" x14ac:dyDescent="0.25">
      <c r="A1338" s="99" t="s">
        <v>721</v>
      </c>
      <c r="B1338" s="103"/>
      <c r="C1338" s="93" t="s">
        <v>90</v>
      </c>
      <c r="D1338" s="52">
        <f t="shared" si="1373"/>
        <v>13.2</v>
      </c>
      <c r="E1338" s="18"/>
      <c r="F1338" s="18"/>
      <c r="G1338" s="18">
        <v>13.2</v>
      </c>
      <c r="H1338" s="52">
        <f t="shared" si="1374"/>
        <v>0</v>
      </c>
      <c r="I1338" s="18"/>
      <c r="J1338" s="18"/>
      <c r="K1338" s="18"/>
      <c r="L1338" s="51">
        <f t="shared" si="1375"/>
        <v>0</v>
      </c>
      <c r="M1338" s="18"/>
      <c r="N1338" s="18"/>
      <c r="O1338" s="18"/>
      <c r="P1338" s="51">
        <f t="shared" si="1376"/>
        <v>0</v>
      </c>
      <c r="Q1338" s="18"/>
      <c r="R1338" s="18"/>
      <c r="S1338" s="18"/>
      <c r="T1338" s="51">
        <f t="shared" si="1377"/>
        <v>0</v>
      </c>
      <c r="U1338" s="18"/>
      <c r="V1338" s="18"/>
      <c r="W1338" s="18"/>
      <c r="X1338" s="51">
        <f t="shared" si="1378"/>
        <v>0</v>
      </c>
      <c r="Y1338" s="18"/>
      <c r="Z1338" s="18"/>
      <c r="AA1338" s="18"/>
      <c r="AB1338" s="94"/>
      <c r="AC1338" s="104"/>
      <c r="AD1338" s="104"/>
    </row>
    <row r="1339" spans="1:30" s="105" customFormat="1" ht="30" x14ac:dyDescent="0.25">
      <c r="A1339" s="99" t="s">
        <v>412</v>
      </c>
      <c r="B1339" s="103" t="s">
        <v>413</v>
      </c>
      <c r="C1339" s="93" t="s">
        <v>395</v>
      </c>
      <c r="D1339" s="52">
        <f t="shared" si="1355"/>
        <v>7161.7</v>
      </c>
      <c r="E1339" s="18">
        <f>SUM(E1340:E1341)</f>
        <v>0</v>
      </c>
      <c r="F1339" s="18">
        <f>SUM(F1340:F1341)</f>
        <v>7161.7</v>
      </c>
      <c r="G1339" s="18">
        <f>SUM(G1340:G1341)</f>
        <v>0</v>
      </c>
      <c r="H1339" s="52">
        <f t="shared" si="1374"/>
        <v>7161.7</v>
      </c>
      <c r="I1339" s="18">
        <f>SUM(I1340:I1341)</f>
        <v>0</v>
      </c>
      <c r="J1339" s="18">
        <f>SUM(J1340:J1341)</f>
        <v>7161.7</v>
      </c>
      <c r="K1339" s="18">
        <f>SUM(K1340:K1341)</f>
        <v>0</v>
      </c>
      <c r="L1339" s="51">
        <f t="shared" si="1375"/>
        <v>7161.7</v>
      </c>
      <c r="M1339" s="18">
        <f>SUM(M1340:M1341)</f>
        <v>0</v>
      </c>
      <c r="N1339" s="18">
        <f>SUM(N1340:N1341)</f>
        <v>7161.7</v>
      </c>
      <c r="O1339" s="18">
        <f>SUM(O1340:O1341)</f>
        <v>0</v>
      </c>
      <c r="P1339" s="51">
        <f t="shared" si="1376"/>
        <v>7161.7</v>
      </c>
      <c r="Q1339" s="18">
        <f>SUM(Q1340:Q1341)</f>
        <v>0</v>
      </c>
      <c r="R1339" s="18">
        <f>SUM(R1340:R1341)</f>
        <v>7161.7</v>
      </c>
      <c r="S1339" s="18">
        <f>SUM(S1340:S1341)</f>
        <v>0</v>
      </c>
      <c r="T1339" s="51">
        <f t="shared" si="1377"/>
        <v>7161.7</v>
      </c>
      <c r="U1339" s="18">
        <f>SUM(U1340:U1341)</f>
        <v>0</v>
      </c>
      <c r="V1339" s="18">
        <f>SUM(V1340:V1341)</f>
        <v>7161.7</v>
      </c>
      <c r="W1339" s="18">
        <f>SUM(W1340:W1341)</f>
        <v>0</v>
      </c>
      <c r="X1339" s="51">
        <f t="shared" si="1378"/>
        <v>7161.7</v>
      </c>
      <c r="Y1339" s="18">
        <f>SUM(Y1340:Y1341)</f>
        <v>0</v>
      </c>
      <c r="Z1339" s="18">
        <f>SUM(Z1340:Z1341)</f>
        <v>7161.7</v>
      </c>
      <c r="AA1339" s="18">
        <f>SUM(AA1340:AA1341)</f>
        <v>0</v>
      </c>
      <c r="AB1339" s="94"/>
      <c r="AC1339" s="104"/>
      <c r="AD1339" s="104"/>
    </row>
    <row r="1340" spans="1:30" s="105" customFormat="1" ht="96" x14ac:dyDescent="0.25">
      <c r="A1340" s="99" t="s">
        <v>414</v>
      </c>
      <c r="B1340" s="103" t="s">
        <v>415</v>
      </c>
      <c r="C1340" s="93" t="s">
        <v>416</v>
      </c>
      <c r="D1340" s="52">
        <f t="shared" si="1355"/>
        <v>6461.7</v>
      </c>
      <c r="E1340" s="18"/>
      <c r="F1340" s="18">
        <v>6461.7</v>
      </c>
      <c r="G1340" s="18"/>
      <c r="H1340" s="52">
        <f t="shared" si="1374"/>
        <v>6461.7</v>
      </c>
      <c r="I1340" s="18"/>
      <c r="J1340" s="18">
        <v>6461.7</v>
      </c>
      <c r="K1340" s="18"/>
      <c r="L1340" s="51">
        <f t="shared" si="1375"/>
        <v>6461.7</v>
      </c>
      <c r="M1340" s="18"/>
      <c r="N1340" s="18">
        <v>6461.7</v>
      </c>
      <c r="O1340" s="18"/>
      <c r="P1340" s="51">
        <f t="shared" si="1376"/>
        <v>6461.7</v>
      </c>
      <c r="Q1340" s="18"/>
      <c r="R1340" s="18">
        <v>6461.7</v>
      </c>
      <c r="S1340" s="18"/>
      <c r="T1340" s="51">
        <f t="shared" si="1377"/>
        <v>6461.7</v>
      </c>
      <c r="U1340" s="18"/>
      <c r="V1340" s="18">
        <v>6461.7</v>
      </c>
      <c r="W1340" s="18"/>
      <c r="X1340" s="51">
        <f t="shared" si="1378"/>
        <v>6461.7</v>
      </c>
      <c r="Y1340" s="18"/>
      <c r="Z1340" s="18">
        <v>6461.7</v>
      </c>
      <c r="AA1340" s="18"/>
      <c r="AB1340" s="94"/>
      <c r="AC1340" s="104"/>
      <c r="AD1340" s="104"/>
    </row>
    <row r="1341" spans="1:30" s="105" customFormat="1" x14ac:dyDescent="0.25">
      <c r="A1341" s="99" t="s">
        <v>959</v>
      </c>
      <c r="B1341" s="103"/>
      <c r="C1341" s="93" t="s">
        <v>960</v>
      </c>
      <c r="D1341" s="52">
        <f t="shared" si="1355"/>
        <v>700</v>
      </c>
      <c r="E1341" s="18"/>
      <c r="F1341" s="18">
        <v>700</v>
      </c>
      <c r="G1341" s="18"/>
      <c r="H1341" s="52">
        <f t="shared" si="1374"/>
        <v>700</v>
      </c>
      <c r="I1341" s="18"/>
      <c r="J1341" s="18">
        <v>700</v>
      </c>
      <c r="K1341" s="18"/>
      <c r="L1341" s="51">
        <f t="shared" si="1375"/>
        <v>700</v>
      </c>
      <c r="M1341" s="18"/>
      <c r="N1341" s="18">
        <v>700</v>
      </c>
      <c r="O1341" s="18"/>
      <c r="P1341" s="51">
        <f t="shared" si="1376"/>
        <v>700</v>
      </c>
      <c r="Q1341" s="18"/>
      <c r="R1341" s="18">
        <v>700</v>
      </c>
      <c r="S1341" s="18"/>
      <c r="T1341" s="51">
        <f t="shared" si="1377"/>
        <v>700</v>
      </c>
      <c r="U1341" s="18"/>
      <c r="V1341" s="18">
        <v>700</v>
      </c>
      <c r="W1341" s="18"/>
      <c r="X1341" s="51">
        <f t="shared" si="1378"/>
        <v>700</v>
      </c>
      <c r="Y1341" s="18"/>
      <c r="Z1341" s="18">
        <v>700</v>
      </c>
      <c r="AA1341" s="18"/>
      <c r="AB1341" s="94"/>
      <c r="AC1341" s="104"/>
      <c r="AD1341" s="104"/>
    </row>
    <row r="1342" spans="1:30" s="105" customFormat="1" x14ac:dyDescent="0.25">
      <c r="A1342" s="99" t="s">
        <v>315</v>
      </c>
      <c r="B1342" s="103" t="s">
        <v>751</v>
      </c>
      <c r="C1342" s="93"/>
      <c r="D1342" s="52">
        <f>SUM(E1342:G1342)</f>
        <v>272435.60000000003</v>
      </c>
      <c r="E1342" s="18">
        <f>E1343+E1347+E1352+E1355</f>
        <v>29.2</v>
      </c>
      <c r="F1342" s="18">
        <f t="shared" ref="F1342:G1342" si="1379">F1343+F1347+F1352+F1355</f>
        <v>104131.1</v>
      </c>
      <c r="G1342" s="18">
        <f t="shared" si="1379"/>
        <v>168275.30000000002</v>
      </c>
      <c r="H1342" s="52">
        <f>SUM(I1342:K1342)</f>
        <v>64586.9</v>
      </c>
      <c r="I1342" s="18">
        <f>I1343+I1347+I1352+I1355</f>
        <v>28</v>
      </c>
      <c r="J1342" s="18">
        <f t="shared" ref="J1342:K1342" si="1380">J1343+J1347+J1352+J1355</f>
        <v>970.90000000000009</v>
      </c>
      <c r="K1342" s="18">
        <f t="shared" si="1380"/>
        <v>63588</v>
      </c>
      <c r="L1342" s="51">
        <f>SUM(M1342:O1342)</f>
        <v>0</v>
      </c>
      <c r="M1342" s="18">
        <f>M1343+M1347+M1352+M1355</f>
        <v>0</v>
      </c>
      <c r="N1342" s="18">
        <f t="shared" ref="N1342:O1342" si="1381">N1343+N1347+N1352+N1355</f>
        <v>0</v>
      </c>
      <c r="O1342" s="18">
        <f t="shared" si="1381"/>
        <v>0</v>
      </c>
      <c r="P1342" s="51">
        <f>SUM(Q1342:S1342)</f>
        <v>64510.9</v>
      </c>
      <c r="Q1342" s="18">
        <f>Q1343+Q1347+Q1352+Q1355</f>
        <v>22</v>
      </c>
      <c r="R1342" s="18">
        <f t="shared" ref="R1342:S1342" si="1382">R1343+R1347+R1352+R1355</f>
        <v>975.7</v>
      </c>
      <c r="S1342" s="18">
        <f t="shared" si="1382"/>
        <v>63513.200000000004</v>
      </c>
      <c r="T1342" s="51">
        <f>SUM(U1342:W1342)</f>
        <v>0</v>
      </c>
      <c r="U1342" s="18">
        <f>U1343+U1347+U1352+U1355</f>
        <v>0</v>
      </c>
      <c r="V1342" s="18">
        <f t="shared" ref="V1342:W1342" si="1383">V1343+V1347+V1352+V1355</f>
        <v>0</v>
      </c>
      <c r="W1342" s="18">
        <f t="shared" si="1383"/>
        <v>0</v>
      </c>
      <c r="X1342" s="51">
        <f>SUM(Y1342:AA1342)</f>
        <v>0</v>
      </c>
      <c r="Y1342" s="18">
        <f>Y1343+Y1347+Y1352+Y1355</f>
        <v>0</v>
      </c>
      <c r="Z1342" s="18">
        <f t="shared" ref="Z1342:AA1342" si="1384">Z1343+Z1347+Z1352+Z1355</f>
        <v>0</v>
      </c>
      <c r="AA1342" s="18">
        <f t="shared" si="1384"/>
        <v>0</v>
      </c>
      <c r="AB1342" s="94"/>
      <c r="AC1342" s="104"/>
      <c r="AD1342" s="104"/>
    </row>
    <row r="1343" spans="1:30" s="105" customFormat="1" ht="30" x14ac:dyDescent="0.25">
      <c r="A1343" s="99" t="s">
        <v>10</v>
      </c>
      <c r="B1343" s="103" t="s">
        <v>418</v>
      </c>
      <c r="C1343" s="93"/>
      <c r="D1343" s="52">
        <f t="shared" ref="D1343:D1344" si="1385">SUM(E1343:G1343)</f>
        <v>1612.5</v>
      </c>
      <c r="E1343" s="18">
        <f>SUM(E1344:E1346)</f>
        <v>0</v>
      </c>
      <c r="F1343" s="18">
        <f>SUM(F1344:F1346)</f>
        <v>332.5</v>
      </c>
      <c r="G1343" s="18">
        <f>SUM(G1344:G1346)</f>
        <v>1280</v>
      </c>
      <c r="H1343" s="52">
        <f t="shared" ref="H1343:H1344" si="1386">SUM(I1343:K1343)</f>
        <v>1614.6</v>
      </c>
      <c r="I1343" s="18">
        <f>SUM(I1344:I1346)</f>
        <v>0</v>
      </c>
      <c r="J1343" s="18">
        <f>SUM(J1344:J1346)</f>
        <v>334.6</v>
      </c>
      <c r="K1343" s="18">
        <f>SUM(K1344:K1346)</f>
        <v>1280</v>
      </c>
      <c r="L1343" s="51">
        <f t="shared" ref="L1343" si="1387">SUM(M1343:O1343)</f>
        <v>0</v>
      </c>
      <c r="M1343" s="18">
        <f>SUM(M1344:M1346)</f>
        <v>0</v>
      </c>
      <c r="N1343" s="18">
        <f>SUM(N1344:N1346)</f>
        <v>0</v>
      </c>
      <c r="O1343" s="18">
        <f>SUM(O1344:O1346)</f>
        <v>0</v>
      </c>
      <c r="P1343" s="51">
        <f t="shared" ref="P1343:P1344" si="1388">SUM(Q1343:S1343)</f>
        <v>1544.7</v>
      </c>
      <c r="Q1343" s="18">
        <f>SUM(Q1344:Q1346)</f>
        <v>0</v>
      </c>
      <c r="R1343" s="18">
        <f>SUM(R1344:R1346)</f>
        <v>336.7</v>
      </c>
      <c r="S1343" s="18">
        <f>SUM(S1344:S1346)</f>
        <v>1208</v>
      </c>
      <c r="T1343" s="51">
        <f>SUM(U1343:W1343)</f>
        <v>0</v>
      </c>
      <c r="U1343" s="18">
        <f>SUM(U1344:U1346)</f>
        <v>0</v>
      </c>
      <c r="V1343" s="18">
        <f>SUM(V1344:V1346)</f>
        <v>0</v>
      </c>
      <c r="W1343" s="18">
        <f>SUM(W1344:W1346)</f>
        <v>0</v>
      </c>
      <c r="X1343" s="51">
        <f>SUM(Y1343:AA1343)</f>
        <v>0</v>
      </c>
      <c r="Y1343" s="18">
        <f>SUM(Y1344:Y1346)</f>
        <v>0</v>
      </c>
      <c r="Z1343" s="18">
        <f>SUM(Z1344:Z1346)</f>
        <v>0</v>
      </c>
      <c r="AA1343" s="18">
        <f>SUM(AA1344:AA1346)</f>
        <v>0</v>
      </c>
      <c r="AB1343" s="94"/>
      <c r="AC1343" s="104"/>
      <c r="AD1343" s="104"/>
    </row>
    <row r="1344" spans="1:30" s="105" customFormat="1" ht="60" x14ac:dyDescent="0.25">
      <c r="A1344" s="99" t="s">
        <v>32</v>
      </c>
      <c r="B1344" s="103" t="s">
        <v>618</v>
      </c>
      <c r="C1344" s="93" t="s">
        <v>619</v>
      </c>
      <c r="D1344" s="52">
        <f t="shared" si="1385"/>
        <v>1280</v>
      </c>
      <c r="E1344" s="18"/>
      <c r="F1344" s="18"/>
      <c r="G1344" s="18">
        <v>1280</v>
      </c>
      <c r="H1344" s="52">
        <f t="shared" si="1386"/>
        <v>1280</v>
      </c>
      <c r="I1344" s="18"/>
      <c r="J1344" s="18"/>
      <c r="K1344" s="18">
        <v>1280</v>
      </c>
      <c r="L1344" s="51">
        <f>M1344+N1344+O1344</f>
        <v>0</v>
      </c>
      <c r="M1344" s="18"/>
      <c r="N1344" s="18"/>
      <c r="O1344" s="18"/>
      <c r="P1344" s="51">
        <f t="shared" si="1388"/>
        <v>1208</v>
      </c>
      <c r="Q1344" s="18"/>
      <c r="R1344" s="18"/>
      <c r="S1344" s="18">
        <v>1208</v>
      </c>
      <c r="T1344" s="51">
        <f>W1344</f>
        <v>0</v>
      </c>
      <c r="U1344" s="18"/>
      <c r="V1344" s="18"/>
      <c r="W1344" s="18"/>
      <c r="X1344" s="51">
        <f>AA1344</f>
        <v>0</v>
      </c>
      <c r="Y1344" s="18"/>
      <c r="Z1344" s="18"/>
      <c r="AA1344" s="18"/>
      <c r="AB1344" s="94"/>
      <c r="AC1344" s="104"/>
      <c r="AD1344" s="104"/>
    </row>
    <row r="1345" spans="1:30" s="105" customFormat="1" ht="105" x14ac:dyDescent="0.25">
      <c r="A1345" s="99" t="s">
        <v>33</v>
      </c>
      <c r="B1345" s="103" t="s">
        <v>620</v>
      </c>
      <c r="C1345" s="93" t="s">
        <v>419</v>
      </c>
      <c r="D1345" s="52">
        <f t="shared" ref="D1345:D1359" si="1389">SUM(E1345:G1345)</f>
        <v>332.5</v>
      </c>
      <c r="E1345" s="18"/>
      <c r="F1345" s="18">
        <v>332.5</v>
      </c>
      <c r="G1345" s="18"/>
      <c r="H1345" s="52">
        <f t="shared" ref="H1345:H1359" si="1390">SUM(I1345:K1345)</f>
        <v>334.6</v>
      </c>
      <c r="I1345" s="18"/>
      <c r="J1345" s="18">
        <v>334.6</v>
      </c>
      <c r="K1345" s="18"/>
      <c r="L1345" s="51">
        <f t="shared" ref="L1345:L1351" si="1391">SUM(M1345:O1345)</f>
        <v>0</v>
      </c>
      <c r="M1345" s="18"/>
      <c r="N1345" s="18"/>
      <c r="O1345" s="18"/>
      <c r="P1345" s="51">
        <f t="shared" ref="P1345:P1359" si="1392">SUM(Q1345:S1345)</f>
        <v>336.7</v>
      </c>
      <c r="Q1345" s="18"/>
      <c r="R1345" s="18">
        <v>336.7</v>
      </c>
      <c r="S1345" s="18"/>
      <c r="T1345" s="51">
        <f t="shared" ref="T1345:T1352" si="1393">SUM(U1345:W1345)</f>
        <v>0</v>
      </c>
      <c r="U1345" s="18"/>
      <c r="V1345" s="18"/>
      <c r="W1345" s="18"/>
      <c r="X1345" s="51">
        <f t="shared" ref="X1345:X1352" si="1394">SUM(Y1345:AA1345)</f>
        <v>0</v>
      </c>
      <c r="Y1345" s="18"/>
      <c r="Z1345" s="18"/>
      <c r="AA1345" s="18"/>
      <c r="AB1345" s="94"/>
      <c r="AC1345" s="104"/>
      <c r="AD1345" s="104"/>
    </row>
    <row r="1346" spans="1:30" s="105" customFormat="1" ht="24" x14ac:dyDescent="0.25">
      <c r="A1346" s="99"/>
      <c r="B1346" s="103"/>
      <c r="C1346" s="93" t="s">
        <v>723</v>
      </c>
      <c r="D1346" s="52">
        <f t="shared" si="1389"/>
        <v>0</v>
      </c>
      <c r="E1346" s="18"/>
      <c r="F1346" s="18"/>
      <c r="G1346" s="18"/>
      <c r="H1346" s="52">
        <f t="shared" si="1390"/>
        <v>0</v>
      </c>
      <c r="I1346" s="18"/>
      <c r="J1346" s="18"/>
      <c r="K1346" s="18"/>
      <c r="L1346" s="51">
        <f t="shared" si="1391"/>
        <v>0</v>
      </c>
      <c r="M1346" s="18"/>
      <c r="N1346" s="18"/>
      <c r="O1346" s="18"/>
      <c r="P1346" s="51">
        <f t="shared" si="1392"/>
        <v>0</v>
      </c>
      <c r="Q1346" s="18"/>
      <c r="R1346" s="18"/>
      <c r="S1346" s="18"/>
      <c r="T1346" s="51">
        <f t="shared" si="1393"/>
        <v>0</v>
      </c>
      <c r="U1346" s="18"/>
      <c r="V1346" s="18"/>
      <c r="W1346" s="18"/>
      <c r="X1346" s="51">
        <f t="shared" si="1394"/>
        <v>0</v>
      </c>
      <c r="Y1346" s="18"/>
      <c r="Z1346" s="18"/>
      <c r="AA1346" s="18"/>
      <c r="AB1346" s="94"/>
      <c r="AC1346" s="104"/>
      <c r="AD1346" s="104"/>
    </row>
    <row r="1347" spans="1:30" s="105" customFormat="1" ht="30" x14ac:dyDescent="0.25">
      <c r="A1347" s="99" t="s">
        <v>13</v>
      </c>
      <c r="B1347" s="103" t="s">
        <v>420</v>
      </c>
      <c r="C1347" s="93"/>
      <c r="D1347" s="52">
        <f t="shared" si="1389"/>
        <v>207230</v>
      </c>
      <c r="E1347" s="18">
        <f>SUM(E1348:E1351)</f>
        <v>0</v>
      </c>
      <c r="F1347" s="18">
        <f>SUM(F1348:F1351)</f>
        <v>102667.1</v>
      </c>
      <c r="G1347" s="18">
        <f>SUM(G1348:G1351)</f>
        <v>104562.9</v>
      </c>
      <c r="H1347" s="52">
        <f t="shared" si="1390"/>
        <v>0</v>
      </c>
      <c r="I1347" s="18">
        <f>SUM(I1348:I1351)</f>
        <v>0</v>
      </c>
      <c r="J1347" s="18">
        <f>SUM(J1348:J1351)</f>
        <v>0</v>
      </c>
      <c r="K1347" s="18">
        <f>SUM(K1348:K1351)</f>
        <v>0</v>
      </c>
      <c r="L1347" s="51">
        <f t="shared" si="1391"/>
        <v>0</v>
      </c>
      <c r="M1347" s="18">
        <f>SUM(M1348:M1351)</f>
        <v>0</v>
      </c>
      <c r="N1347" s="18">
        <f>SUM(N1348:N1351)</f>
        <v>0</v>
      </c>
      <c r="O1347" s="18">
        <f>SUM(O1348:O1351)</f>
        <v>0</v>
      </c>
      <c r="P1347" s="51">
        <f t="shared" si="1392"/>
        <v>0</v>
      </c>
      <c r="Q1347" s="18">
        <f>SUM(Q1348:Q1351)</f>
        <v>0</v>
      </c>
      <c r="R1347" s="18">
        <f>SUM(R1348:R1351)</f>
        <v>0</v>
      </c>
      <c r="S1347" s="18">
        <f>SUM(S1348:S1351)</f>
        <v>0</v>
      </c>
      <c r="T1347" s="51">
        <f t="shared" si="1393"/>
        <v>0</v>
      </c>
      <c r="U1347" s="18">
        <f>SUM(U1348:U1351)</f>
        <v>0</v>
      </c>
      <c r="V1347" s="18">
        <f>SUM(V1348:V1351)</f>
        <v>0</v>
      </c>
      <c r="W1347" s="18">
        <f>SUM(W1348:W1351)</f>
        <v>0</v>
      </c>
      <c r="X1347" s="51">
        <f t="shared" si="1394"/>
        <v>0</v>
      </c>
      <c r="Y1347" s="18">
        <f>SUM(Y1348:Y1351)</f>
        <v>0</v>
      </c>
      <c r="Z1347" s="18">
        <f>SUM(Z1348:Z1351)</f>
        <v>0</v>
      </c>
      <c r="AA1347" s="18">
        <f>SUM(AA1348:AA1351)</f>
        <v>0</v>
      </c>
      <c r="AB1347" s="94"/>
      <c r="AC1347" s="104"/>
      <c r="AD1347" s="104"/>
    </row>
    <row r="1348" spans="1:30" s="105" customFormat="1" ht="24" x14ac:dyDescent="0.25">
      <c r="A1348" s="99" t="s">
        <v>40</v>
      </c>
      <c r="B1348" s="103" t="s">
        <v>421</v>
      </c>
      <c r="C1348" s="93" t="s">
        <v>637</v>
      </c>
      <c r="D1348" s="52">
        <f t="shared" si="1389"/>
        <v>133720.1</v>
      </c>
      <c r="E1348" s="18"/>
      <c r="F1348" s="18">
        <v>102667.1</v>
      </c>
      <c r="G1348" s="18">
        <v>31053</v>
      </c>
      <c r="H1348" s="52">
        <f t="shared" si="1390"/>
        <v>0</v>
      </c>
      <c r="I1348" s="18"/>
      <c r="J1348" s="18"/>
      <c r="K1348" s="18"/>
      <c r="L1348" s="51">
        <f t="shared" si="1391"/>
        <v>0</v>
      </c>
      <c r="M1348" s="18"/>
      <c r="N1348" s="18"/>
      <c r="O1348" s="18"/>
      <c r="P1348" s="51">
        <f t="shared" si="1392"/>
        <v>0</v>
      </c>
      <c r="Q1348" s="18"/>
      <c r="R1348" s="18"/>
      <c r="S1348" s="18"/>
      <c r="T1348" s="51">
        <f t="shared" si="1393"/>
        <v>0</v>
      </c>
      <c r="U1348" s="18"/>
      <c r="V1348" s="18"/>
      <c r="W1348" s="18"/>
      <c r="X1348" s="51">
        <f t="shared" si="1394"/>
        <v>0</v>
      </c>
      <c r="Y1348" s="18"/>
      <c r="Z1348" s="18"/>
      <c r="AA1348" s="18"/>
      <c r="AB1348" s="94"/>
      <c r="AC1348" s="104"/>
      <c r="AD1348" s="104"/>
    </row>
    <row r="1349" spans="1:30" s="105" customFormat="1" ht="30" x14ac:dyDescent="0.25">
      <c r="A1349" s="99" t="s">
        <v>41</v>
      </c>
      <c r="B1349" s="103" t="s">
        <v>422</v>
      </c>
      <c r="C1349" s="93" t="s">
        <v>637</v>
      </c>
      <c r="D1349" s="52">
        <f t="shared" si="1389"/>
        <v>50740.5</v>
      </c>
      <c r="E1349" s="18"/>
      <c r="F1349" s="18"/>
      <c r="G1349" s="18">
        <v>50740.5</v>
      </c>
      <c r="H1349" s="52">
        <f t="shared" si="1390"/>
        <v>0</v>
      </c>
      <c r="I1349" s="18"/>
      <c r="J1349" s="18"/>
      <c r="K1349" s="18"/>
      <c r="L1349" s="51">
        <f t="shared" si="1391"/>
        <v>0</v>
      </c>
      <c r="M1349" s="18"/>
      <c r="N1349" s="18"/>
      <c r="O1349" s="18"/>
      <c r="P1349" s="51">
        <f t="shared" si="1392"/>
        <v>0</v>
      </c>
      <c r="Q1349" s="18"/>
      <c r="R1349" s="18"/>
      <c r="S1349" s="18"/>
      <c r="T1349" s="51">
        <f t="shared" si="1393"/>
        <v>0</v>
      </c>
      <c r="U1349" s="18"/>
      <c r="V1349" s="18"/>
      <c r="W1349" s="18"/>
      <c r="X1349" s="51">
        <f t="shared" si="1394"/>
        <v>0</v>
      </c>
      <c r="Y1349" s="18"/>
      <c r="Z1349" s="18"/>
      <c r="AA1349" s="18"/>
      <c r="AB1349" s="94"/>
      <c r="AC1349" s="104"/>
      <c r="AD1349" s="104"/>
    </row>
    <row r="1350" spans="1:30" s="105" customFormat="1" ht="90" x14ac:dyDescent="0.25">
      <c r="A1350" s="99" t="s">
        <v>43</v>
      </c>
      <c r="B1350" s="103" t="s">
        <v>961</v>
      </c>
      <c r="C1350" s="93" t="s">
        <v>637</v>
      </c>
      <c r="D1350" s="52">
        <f t="shared" si="1389"/>
        <v>6150</v>
      </c>
      <c r="E1350" s="18"/>
      <c r="F1350" s="18"/>
      <c r="G1350" s="18">
        <v>6150</v>
      </c>
      <c r="H1350" s="52">
        <f t="shared" si="1390"/>
        <v>0</v>
      </c>
      <c r="I1350" s="18"/>
      <c r="J1350" s="18"/>
      <c r="K1350" s="18"/>
      <c r="L1350" s="51">
        <f t="shared" si="1391"/>
        <v>0</v>
      </c>
      <c r="M1350" s="18"/>
      <c r="N1350" s="18"/>
      <c r="O1350" s="18"/>
      <c r="P1350" s="51">
        <f t="shared" si="1392"/>
        <v>0</v>
      </c>
      <c r="Q1350" s="18"/>
      <c r="R1350" s="18"/>
      <c r="S1350" s="18"/>
      <c r="T1350" s="51">
        <f t="shared" si="1393"/>
        <v>0</v>
      </c>
      <c r="U1350" s="18"/>
      <c r="V1350" s="18"/>
      <c r="W1350" s="18"/>
      <c r="X1350" s="51">
        <f t="shared" si="1394"/>
        <v>0</v>
      </c>
      <c r="Y1350" s="18"/>
      <c r="Z1350" s="18"/>
      <c r="AA1350" s="18"/>
      <c r="AB1350" s="94"/>
      <c r="AC1350" s="104"/>
      <c r="AD1350" s="104"/>
    </row>
    <row r="1351" spans="1:30" s="105" customFormat="1" ht="30" x14ac:dyDescent="0.25">
      <c r="A1351" s="99" t="s">
        <v>44</v>
      </c>
      <c r="B1351" s="103" t="s">
        <v>962</v>
      </c>
      <c r="C1351" s="93" t="s">
        <v>637</v>
      </c>
      <c r="D1351" s="52">
        <f t="shared" si="1389"/>
        <v>16619.400000000001</v>
      </c>
      <c r="E1351" s="18"/>
      <c r="F1351" s="18"/>
      <c r="G1351" s="18">
        <v>16619.400000000001</v>
      </c>
      <c r="H1351" s="52">
        <f t="shared" si="1390"/>
        <v>0</v>
      </c>
      <c r="I1351" s="18"/>
      <c r="J1351" s="18"/>
      <c r="K1351" s="18"/>
      <c r="L1351" s="51">
        <f t="shared" si="1391"/>
        <v>0</v>
      </c>
      <c r="M1351" s="18"/>
      <c r="N1351" s="18"/>
      <c r="O1351" s="18"/>
      <c r="P1351" s="51">
        <f t="shared" si="1392"/>
        <v>0</v>
      </c>
      <c r="Q1351" s="18"/>
      <c r="R1351" s="18"/>
      <c r="S1351" s="18"/>
      <c r="T1351" s="51">
        <f t="shared" si="1393"/>
        <v>0</v>
      </c>
      <c r="U1351" s="18"/>
      <c r="V1351" s="18"/>
      <c r="W1351" s="18"/>
      <c r="X1351" s="51">
        <f t="shared" si="1394"/>
        <v>0</v>
      </c>
      <c r="Y1351" s="18"/>
      <c r="Z1351" s="18"/>
      <c r="AA1351" s="18"/>
      <c r="AB1351" s="94"/>
      <c r="AC1351" s="104"/>
      <c r="AD1351" s="104"/>
    </row>
    <row r="1352" spans="1:30" s="105" customFormat="1" ht="30" x14ac:dyDescent="0.25">
      <c r="A1352" s="99" t="s">
        <v>14</v>
      </c>
      <c r="B1352" s="103" t="s">
        <v>423</v>
      </c>
      <c r="C1352" s="93"/>
      <c r="D1352" s="52">
        <f t="shared" si="1389"/>
        <v>35793.800000000003</v>
      </c>
      <c r="E1352" s="18">
        <f>SUM(E1353:E1354)</f>
        <v>0</v>
      </c>
      <c r="F1352" s="18">
        <f>SUM(F1353:F1354)</f>
        <v>0</v>
      </c>
      <c r="G1352" s="18">
        <f t="shared" ref="G1352" si="1395">SUM(G1353:G1354)</f>
        <v>35793.800000000003</v>
      </c>
      <c r="H1352" s="52">
        <f t="shared" si="1390"/>
        <v>35793.800000000003</v>
      </c>
      <c r="I1352" s="18">
        <f>SUM(I1353:I1354)</f>
        <v>0</v>
      </c>
      <c r="J1352" s="18">
        <f>SUM(J1353:J1354)</f>
        <v>0</v>
      </c>
      <c r="K1352" s="18">
        <f t="shared" ref="K1352" si="1396">SUM(K1353:K1354)</f>
        <v>35793.800000000003</v>
      </c>
      <c r="L1352" s="51">
        <f>SUM(M1352:O1352)</f>
        <v>0</v>
      </c>
      <c r="M1352" s="18">
        <f t="shared" ref="M1352:O1352" si="1397">SUM(M1353:M1354)</f>
        <v>0</v>
      </c>
      <c r="N1352" s="18">
        <f t="shared" si="1397"/>
        <v>0</v>
      </c>
      <c r="O1352" s="18">
        <f t="shared" si="1397"/>
        <v>0</v>
      </c>
      <c r="P1352" s="51">
        <f t="shared" si="1392"/>
        <v>35793.800000000003</v>
      </c>
      <c r="Q1352" s="18">
        <f>SUM(Q1353:Q1354)</f>
        <v>0</v>
      </c>
      <c r="R1352" s="18">
        <f>SUM(R1353:R1354)</f>
        <v>0</v>
      </c>
      <c r="S1352" s="18">
        <f t="shared" ref="S1352" si="1398">SUM(S1353:S1354)</f>
        <v>35793.800000000003</v>
      </c>
      <c r="T1352" s="51">
        <f t="shared" si="1393"/>
        <v>0</v>
      </c>
      <c r="U1352" s="18">
        <f t="shared" ref="U1352:W1352" si="1399">SUM(U1353:U1354)</f>
        <v>0</v>
      </c>
      <c r="V1352" s="18">
        <f>SUM(V1353:V1354)</f>
        <v>0</v>
      </c>
      <c r="W1352" s="18">
        <f t="shared" si="1399"/>
        <v>0</v>
      </c>
      <c r="X1352" s="51">
        <f t="shared" si="1394"/>
        <v>0</v>
      </c>
      <c r="Y1352" s="18">
        <f t="shared" ref="Y1352:AA1352" si="1400">SUM(Y1353:Y1354)</f>
        <v>0</v>
      </c>
      <c r="Z1352" s="18">
        <f t="shared" si="1400"/>
        <v>0</v>
      </c>
      <c r="AA1352" s="18">
        <f t="shared" si="1400"/>
        <v>0</v>
      </c>
      <c r="AB1352" s="94"/>
      <c r="AC1352" s="104"/>
      <c r="AD1352" s="104"/>
    </row>
    <row r="1353" spans="1:30" s="105" customFormat="1" ht="60" x14ac:dyDescent="0.25">
      <c r="A1353" s="99" t="s">
        <v>82</v>
      </c>
      <c r="B1353" s="103" t="s">
        <v>483</v>
      </c>
      <c r="C1353" s="93" t="s">
        <v>625</v>
      </c>
      <c r="D1353" s="52">
        <f t="shared" si="1389"/>
        <v>400</v>
      </c>
      <c r="E1353" s="18"/>
      <c r="F1353" s="18"/>
      <c r="G1353" s="18">
        <v>400</v>
      </c>
      <c r="H1353" s="52">
        <f t="shared" si="1390"/>
        <v>400</v>
      </c>
      <c r="I1353" s="18"/>
      <c r="J1353" s="18"/>
      <c r="K1353" s="18">
        <v>400</v>
      </c>
      <c r="L1353" s="51">
        <f>M1353+N1353+O1353</f>
        <v>0</v>
      </c>
      <c r="M1353" s="18"/>
      <c r="N1353" s="18"/>
      <c r="O1353" s="18"/>
      <c r="P1353" s="51">
        <f t="shared" si="1392"/>
        <v>400</v>
      </c>
      <c r="Q1353" s="18"/>
      <c r="R1353" s="18"/>
      <c r="S1353" s="18">
        <v>400</v>
      </c>
      <c r="T1353" s="51">
        <f>U1353+V1353+W1353</f>
        <v>0</v>
      </c>
      <c r="U1353" s="18"/>
      <c r="V1353" s="18"/>
      <c r="W1353" s="18"/>
      <c r="X1353" s="51">
        <f>Y1353+Z1353+AA1353</f>
        <v>0</v>
      </c>
      <c r="Y1353" s="18"/>
      <c r="Z1353" s="18"/>
      <c r="AA1353" s="18"/>
      <c r="AB1353" s="94"/>
      <c r="AC1353" s="104"/>
      <c r="AD1353" s="104"/>
    </row>
    <row r="1354" spans="1:30" s="105" customFormat="1" ht="60" x14ac:dyDescent="0.25">
      <c r="A1354" s="99" t="s">
        <v>84</v>
      </c>
      <c r="B1354" s="103" t="s">
        <v>424</v>
      </c>
      <c r="C1354" s="93" t="s">
        <v>625</v>
      </c>
      <c r="D1354" s="52">
        <f t="shared" si="1389"/>
        <v>35393.800000000003</v>
      </c>
      <c r="E1354" s="18"/>
      <c r="F1354" s="18"/>
      <c r="G1354" s="18">
        <v>35393.800000000003</v>
      </c>
      <c r="H1354" s="52">
        <f t="shared" si="1390"/>
        <v>35393.800000000003</v>
      </c>
      <c r="I1354" s="18"/>
      <c r="J1354" s="18"/>
      <c r="K1354" s="18">
        <v>35393.800000000003</v>
      </c>
      <c r="L1354" s="51">
        <f>M1354+N1354+O1354</f>
        <v>0</v>
      </c>
      <c r="M1354" s="18"/>
      <c r="N1354" s="18"/>
      <c r="O1354" s="18"/>
      <c r="P1354" s="51">
        <f t="shared" si="1392"/>
        <v>35393.800000000003</v>
      </c>
      <c r="Q1354" s="18"/>
      <c r="R1354" s="18"/>
      <c r="S1354" s="18">
        <v>35393.800000000003</v>
      </c>
      <c r="T1354" s="51">
        <f>U1354+V1354+W1354</f>
        <v>0</v>
      </c>
      <c r="U1354" s="18"/>
      <c r="V1354" s="18"/>
      <c r="W1354" s="18"/>
      <c r="X1354" s="51">
        <f>Y1354+Z1354+AA1354</f>
        <v>0</v>
      </c>
      <c r="Y1354" s="18"/>
      <c r="Z1354" s="18"/>
      <c r="AA1354" s="18"/>
      <c r="AB1354" s="94"/>
      <c r="AC1354" s="104"/>
      <c r="AD1354" s="104"/>
    </row>
    <row r="1355" spans="1:30" s="105" customFormat="1" x14ac:dyDescent="0.25">
      <c r="A1355" s="99" t="s">
        <v>15</v>
      </c>
      <c r="B1355" s="103" t="s">
        <v>425</v>
      </c>
      <c r="C1355" s="93"/>
      <c r="D1355" s="52">
        <f t="shared" si="1389"/>
        <v>27799.300000000003</v>
      </c>
      <c r="E1355" s="18">
        <f t="shared" ref="E1355:G1355" si="1401">SUM(E1356:E1359)</f>
        <v>29.2</v>
      </c>
      <c r="F1355" s="18">
        <f t="shared" si="1401"/>
        <v>1131.5</v>
      </c>
      <c r="G1355" s="18">
        <f t="shared" si="1401"/>
        <v>26638.600000000002</v>
      </c>
      <c r="H1355" s="52">
        <f>SUM(I1355:K1355)</f>
        <v>27178.5</v>
      </c>
      <c r="I1355" s="18">
        <f>SUM(I1356:I1359)</f>
        <v>28</v>
      </c>
      <c r="J1355" s="18">
        <f t="shared" ref="J1355:K1355" si="1402">SUM(J1356:J1359)</f>
        <v>636.30000000000007</v>
      </c>
      <c r="K1355" s="18">
        <f t="shared" si="1402"/>
        <v>26514.2</v>
      </c>
      <c r="L1355" s="51">
        <f t="shared" ref="L1355:L1359" si="1403">SUM(M1355:O1355)</f>
        <v>0</v>
      </c>
      <c r="M1355" s="18">
        <f t="shared" ref="M1355:O1355" si="1404">SUM(M1356:M1359)</f>
        <v>0</v>
      </c>
      <c r="N1355" s="18">
        <f t="shared" si="1404"/>
        <v>0</v>
      </c>
      <c r="O1355" s="18">
        <f t="shared" si="1404"/>
        <v>0</v>
      </c>
      <c r="P1355" s="51">
        <f t="shared" si="1392"/>
        <v>27172.400000000001</v>
      </c>
      <c r="Q1355" s="18">
        <f t="shared" ref="Q1355:R1355" si="1405">SUM(Q1356:Q1359)</f>
        <v>22</v>
      </c>
      <c r="R1355" s="18">
        <f t="shared" si="1405"/>
        <v>639</v>
      </c>
      <c r="S1355" s="18">
        <f>SUM(S1356:S1359)</f>
        <v>26511.4</v>
      </c>
      <c r="T1355" s="51">
        <f t="shared" ref="T1355:T1359" si="1406">SUM(U1355:W1355)</f>
        <v>0</v>
      </c>
      <c r="U1355" s="18">
        <f t="shared" ref="U1355:W1355" si="1407">SUM(U1356:U1359)</f>
        <v>0</v>
      </c>
      <c r="V1355" s="18">
        <f t="shared" si="1407"/>
        <v>0</v>
      </c>
      <c r="W1355" s="18">
        <f t="shared" si="1407"/>
        <v>0</v>
      </c>
      <c r="X1355" s="51">
        <f t="shared" ref="X1355:X1359" si="1408">SUM(Y1355:AA1355)</f>
        <v>0</v>
      </c>
      <c r="Y1355" s="18">
        <f t="shared" ref="Y1355:AA1355" si="1409">SUM(Y1356:Y1359)</f>
        <v>0</v>
      </c>
      <c r="Z1355" s="18">
        <f t="shared" si="1409"/>
        <v>0</v>
      </c>
      <c r="AA1355" s="18">
        <f t="shared" si="1409"/>
        <v>0</v>
      </c>
      <c r="AB1355" s="94"/>
      <c r="AC1355" s="104"/>
      <c r="AD1355" s="104"/>
    </row>
    <row r="1356" spans="1:30" s="105" customFormat="1" ht="48" x14ac:dyDescent="0.25">
      <c r="A1356" s="99" t="s">
        <v>16</v>
      </c>
      <c r="B1356" s="103" t="s">
        <v>426</v>
      </c>
      <c r="C1356" s="93" t="s">
        <v>626</v>
      </c>
      <c r="D1356" s="52">
        <f t="shared" si="1389"/>
        <v>11948.2</v>
      </c>
      <c r="E1356" s="18"/>
      <c r="F1356" s="18"/>
      <c r="G1356" s="18">
        <v>11948.2</v>
      </c>
      <c r="H1356" s="52">
        <f t="shared" si="1390"/>
        <v>11948.2</v>
      </c>
      <c r="I1356" s="18"/>
      <c r="J1356" s="18"/>
      <c r="K1356" s="18">
        <v>11948.2</v>
      </c>
      <c r="L1356" s="51">
        <f t="shared" si="1403"/>
        <v>0</v>
      </c>
      <c r="M1356" s="18"/>
      <c r="N1356" s="18"/>
      <c r="O1356" s="18"/>
      <c r="P1356" s="51">
        <f t="shared" si="1392"/>
        <v>11948.2</v>
      </c>
      <c r="Q1356" s="18"/>
      <c r="R1356" s="18"/>
      <c r="S1356" s="18">
        <v>11948.2</v>
      </c>
      <c r="T1356" s="51">
        <f t="shared" si="1406"/>
        <v>0</v>
      </c>
      <c r="U1356" s="18"/>
      <c r="V1356" s="18"/>
      <c r="W1356" s="18"/>
      <c r="X1356" s="51">
        <f t="shared" si="1408"/>
        <v>0</v>
      </c>
      <c r="Y1356" s="18"/>
      <c r="Z1356" s="18"/>
      <c r="AA1356" s="18"/>
      <c r="AB1356" s="94"/>
      <c r="AC1356" s="104"/>
      <c r="AD1356" s="104"/>
    </row>
    <row r="1357" spans="1:30" s="105" customFormat="1" ht="60" x14ac:dyDescent="0.25">
      <c r="A1357" s="99" t="s">
        <v>17</v>
      </c>
      <c r="B1357" s="103" t="s">
        <v>427</v>
      </c>
      <c r="C1357" s="93" t="s">
        <v>626</v>
      </c>
      <c r="D1357" s="52">
        <f t="shared" si="1389"/>
        <v>1369.8</v>
      </c>
      <c r="E1357" s="18"/>
      <c r="F1357" s="18">
        <v>1095.8</v>
      </c>
      <c r="G1357" s="18">
        <v>274</v>
      </c>
      <c r="H1357" s="52">
        <f t="shared" si="1390"/>
        <v>749</v>
      </c>
      <c r="I1357" s="18"/>
      <c r="J1357" s="18">
        <v>599.20000000000005</v>
      </c>
      <c r="K1357" s="18">
        <v>149.80000000000001</v>
      </c>
      <c r="L1357" s="51">
        <f t="shared" si="1403"/>
        <v>0</v>
      </c>
      <c r="M1357" s="18"/>
      <c r="N1357" s="18"/>
      <c r="O1357" s="18"/>
      <c r="P1357" s="51">
        <f t="shared" si="1392"/>
        <v>742.9</v>
      </c>
      <c r="Q1357" s="18"/>
      <c r="R1357" s="18">
        <v>594.29999999999995</v>
      </c>
      <c r="S1357" s="18">
        <v>148.6</v>
      </c>
      <c r="T1357" s="51">
        <f t="shared" si="1406"/>
        <v>0</v>
      </c>
      <c r="U1357" s="18"/>
      <c r="V1357" s="18"/>
      <c r="W1357" s="18"/>
      <c r="X1357" s="51">
        <f t="shared" si="1408"/>
        <v>0</v>
      </c>
      <c r="Y1357" s="18"/>
      <c r="Z1357" s="18"/>
      <c r="AA1357" s="18"/>
      <c r="AB1357" s="94"/>
      <c r="AC1357" s="104"/>
      <c r="AD1357" s="104"/>
    </row>
    <row r="1358" spans="1:30" s="105" customFormat="1" ht="48" x14ac:dyDescent="0.25">
      <c r="A1358" s="99" t="s">
        <v>152</v>
      </c>
      <c r="B1358" s="103" t="s">
        <v>428</v>
      </c>
      <c r="C1358" s="93" t="s">
        <v>626</v>
      </c>
      <c r="D1358" s="52">
        <f t="shared" si="1389"/>
        <v>88.600000000000009</v>
      </c>
      <c r="E1358" s="18">
        <v>29.2</v>
      </c>
      <c r="F1358" s="18">
        <v>35.700000000000003</v>
      </c>
      <c r="G1358" s="18">
        <v>23.7</v>
      </c>
      <c r="H1358" s="52">
        <f t="shared" si="1390"/>
        <v>88.6</v>
      </c>
      <c r="I1358" s="18">
        <v>28</v>
      </c>
      <c r="J1358" s="18">
        <v>37.1</v>
      </c>
      <c r="K1358" s="18">
        <v>23.5</v>
      </c>
      <c r="L1358" s="51">
        <f t="shared" si="1403"/>
        <v>0</v>
      </c>
      <c r="M1358" s="18"/>
      <c r="N1358" s="18"/>
      <c r="O1358" s="18"/>
      <c r="P1358" s="51">
        <f t="shared" si="1392"/>
        <v>88.6</v>
      </c>
      <c r="Q1358" s="18">
        <v>22</v>
      </c>
      <c r="R1358" s="18">
        <v>44.7</v>
      </c>
      <c r="S1358" s="18">
        <v>21.9</v>
      </c>
      <c r="T1358" s="51">
        <f t="shared" si="1406"/>
        <v>0</v>
      </c>
      <c r="U1358" s="18"/>
      <c r="V1358" s="18"/>
      <c r="W1358" s="18"/>
      <c r="X1358" s="51">
        <f t="shared" si="1408"/>
        <v>0</v>
      </c>
      <c r="Y1358" s="18"/>
      <c r="Z1358" s="18"/>
      <c r="AA1358" s="18"/>
      <c r="AB1358" s="94"/>
      <c r="AC1358" s="104"/>
      <c r="AD1358" s="104"/>
    </row>
    <row r="1359" spans="1:30" s="105" customFormat="1" ht="48" x14ac:dyDescent="0.25">
      <c r="A1359" s="99" t="s">
        <v>372</v>
      </c>
      <c r="B1359" s="103" t="s">
        <v>453</v>
      </c>
      <c r="C1359" s="93" t="s">
        <v>626</v>
      </c>
      <c r="D1359" s="52">
        <f t="shared" si="1389"/>
        <v>14392.7</v>
      </c>
      <c r="E1359" s="18"/>
      <c r="F1359" s="18"/>
      <c r="G1359" s="18">
        <v>14392.7</v>
      </c>
      <c r="H1359" s="52">
        <f t="shared" si="1390"/>
        <v>14392.7</v>
      </c>
      <c r="I1359" s="18"/>
      <c r="J1359" s="18"/>
      <c r="K1359" s="18">
        <v>14392.7</v>
      </c>
      <c r="L1359" s="51">
        <f t="shared" si="1403"/>
        <v>0</v>
      </c>
      <c r="M1359" s="18"/>
      <c r="N1359" s="18"/>
      <c r="O1359" s="18"/>
      <c r="P1359" s="51">
        <f t="shared" si="1392"/>
        <v>14392.7</v>
      </c>
      <c r="Q1359" s="18"/>
      <c r="R1359" s="18"/>
      <c r="S1359" s="18">
        <v>14392.7</v>
      </c>
      <c r="T1359" s="51">
        <f t="shared" si="1406"/>
        <v>0</v>
      </c>
      <c r="U1359" s="18"/>
      <c r="V1359" s="18"/>
      <c r="W1359" s="18"/>
      <c r="X1359" s="51">
        <f t="shared" si="1408"/>
        <v>0</v>
      </c>
      <c r="Y1359" s="18"/>
      <c r="Z1359" s="18"/>
      <c r="AA1359" s="18"/>
      <c r="AB1359" s="94"/>
      <c r="AC1359" s="104"/>
      <c r="AD1359" s="104"/>
    </row>
    <row r="1360" spans="1:30" s="105" customFormat="1" x14ac:dyDescent="0.25">
      <c r="A1360" s="99" t="s">
        <v>417</v>
      </c>
      <c r="B1360" s="103" t="s">
        <v>752</v>
      </c>
      <c r="C1360" s="93"/>
      <c r="D1360" s="52">
        <f t="shared" ref="D1360:D1376" si="1410">SUM(E1360:G1360)</f>
        <v>142291</v>
      </c>
      <c r="E1360" s="18">
        <f>E1361+E1366+E1369+E1373</f>
        <v>0</v>
      </c>
      <c r="F1360" s="18">
        <f>F1361+F1366+F1369+F1373</f>
        <v>2138.3000000000002</v>
      </c>
      <c r="G1360" s="18">
        <f>G1361+G1366+G1369+G1373</f>
        <v>140152.70000000001</v>
      </c>
      <c r="H1360" s="52">
        <f t="shared" ref="H1360:H1366" si="1411">SUM(I1360:K1360)</f>
        <v>142319.29999999999</v>
      </c>
      <c r="I1360" s="18">
        <f>I1361+I1366+I1369+I1373</f>
        <v>0</v>
      </c>
      <c r="J1360" s="18">
        <f>J1361+J1366+J1369+J1373</f>
        <v>3114.3</v>
      </c>
      <c r="K1360" s="18">
        <f>K1361+K1366+K1369+K1373</f>
        <v>139205</v>
      </c>
      <c r="L1360" s="51">
        <f t="shared" ref="L1360:L1366" si="1412">SUM(M1360:O1360)</f>
        <v>0</v>
      </c>
      <c r="M1360" s="18">
        <f>M1361+M1366+M1369+M1373</f>
        <v>0</v>
      </c>
      <c r="N1360" s="18">
        <f>N1361+N1366+N1369+N1373</f>
        <v>0</v>
      </c>
      <c r="O1360" s="18">
        <f>O1361+O1366+O1369+O1373</f>
        <v>0</v>
      </c>
      <c r="P1360" s="51">
        <f t="shared" ref="P1360:P1366" si="1413">SUM(Q1360:S1360)</f>
        <v>143168.29999999999</v>
      </c>
      <c r="Q1360" s="18">
        <f>Q1361+Q1366+Q1369+Q1373</f>
        <v>0</v>
      </c>
      <c r="R1360" s="18">
        <f>R1361+R1366+R1369+R1373</f>
        <v>3114.3</v>
      </c>
      <c r="S1360" s="18">
        <f>S1361+S1366+S1369+S1373</f>
        <v>140054</v>
      </c>
      <c r="T1360" s="51">
        <f t="shared" ref="T1360:T1366" si="1414">SUM(U1360:W1360)</f>
        <v>0</v>
      </c>
      <c r="U1360" s="18">
        <f>U1361+U1366+U1369+U1373</f>
        <v>0</v>
      </c>
      <c r="V1360" s="18">
        <f>V1361+V1366+V1369+V1373</f>
        <v>0</v>
      </c>
      <c r="W1360" s="18">
        <f>W1361+W1366+W1369+W1373</f>
        <v>0</v>
      </c>
      <c r="X1360" s="51">
        <f t="shared" ref="X1360:X1366" si="1415">SUM(Y1360:AA1360)</f>
        <v>0</v>
      </c>
      <c r="Y1360" s="18">
        <f>Y1361+Y1366+Y1369+Y1373</f>
        <v>0</v>
      </c>
      <c r="Z1360" s="18">
        <f>Z1361+Z1366+Z1369+Z1373</f>
        <v>0</v>
      </c>
      <c r="AA1360" s="18">
        <f>AA1361+AA1366+AA1369+AA1373</f>
        <v>0</v>
      </c>
      <c r="AB1360" s="94"/>
      <c r="AC1360" s="104"/>
      <c r="AD1360" s="104"/>
    </row>
    <row r="1361" spans="1:30" s="105" customFormat="1" ht="30" x14ac:dyDescent="0.25">
      <c r="A1361" s="99" t="s">
        <v>10</v>
      </c>
      <c r="B1361" s="103" t="s">
        <v>432</v>
      </c>
      <c r="C1361" s="93"/>
      <c r="D1361" s="52">
        <f t="shared" si="1410"/>
        <v>3971.2000000000003</v>
      </c>
      <c r="E1361" s="18">
        <f>SUM(E1362:E1365)</f>
        <v>0</v>
      </c>
      <c r="F1361" s="18">
        <f>SUM(F1362:F1365)</f>
        <v>1791.4</v>
      </c>
      <c r="G1361" s="18">
        <f>SUM(G1362:G1365)</f>
        <v>2179.8000000000002</v>
      </c>
      <c r="H1361" s="52">
        <f t="shared" si="1411"/>
        <v>4634.3999999999996</v>
      </c>
      <c r="I1361" s="18">
        <f>SUM(I1362:I1365)</f>
        <v>0</v>
      </c>
      <c r="J1361" s="18">
        <f>SUM(J1362:J1365)</f>
        <v>2420.5</v>
      </c>
      <c r="K1361" s="18">
        <f>SUM(K1362:K1365)</f>
        <v>2213.9</v>
      </c>
      <c r="L1361" s="51">
        <f t="shared" si="1412"/>
        <v>0</v>
      </c>
      <c r="M1361" s="18">
        <f>SUM(M1362:M1365)</f>
        <v>0</v>
      </c>
      <c r="N1361" s="18">
        <f>SUM(N1362:N1365)</f>
        <v>0</v>
      </c>
      <c r="O1361" s="18">
        <f>SUM(O1362:O1365)</f>
        <v>0</v>
      </c>
      <c r="P1361" s="51">
        <f t="shared" si="1413"/>
        <v>5483.4</v>
      </c>
      <c r="Q1361" s="18">
        <f>SUM(Q1362:Q1365)</f>
        <v>0</v>
      </c>
      <c r="R1361" s="18">
        <f>SUM(R1362:R1365)</f>
        <v>2420.5</v>
      </c>
      <c r="S1361" s="18">
        <f>SUM(S1362:S1365)</f>
        <v>3062.9</v>
      </c>
      <c r="T1361" s="51">
        <f t="shared" si="1414"/>
        <v>0</v>
      </c>
      <c r="U1361" s="18">
        <f>SUM(U1362:U1365)</f>
        <v>0</v>
      </c>
      <c r="V1361" s="18">
        <f>SUM(V1362:V1365)</f>
        <v>0</v>
      </c>
      <c r="W1361" s="18">
        <f>SUM(W1362:W1365)</f>
        <v>0</v>
      </c>
      <c r="X1361" s="51">
        <f t="shared" si="1415"/>
        <v>0</v>
      </c>
      <c r="Y1361" s="18">
        <f>SUM(Y1362:Y1365)</f>
        <v>0</v>
      </c>
      <c r="Z1361" s="18">
        <f>SUM(Z1362:Z1365)</f>
        <v>0</v>
      </c>
      <c r="AA1361" s="18">
        <f>SUM(AA1362:AA1365)</f>
        <v>0</v>
      </c>
      <c r="AB1361" s="94"/>
      <c r="AC1361" s="104"/>
      <c r="AD1361" s="104"/>
    </row>
    <row r="1362" spans="1:30" s="105" customFormat="1" ht="48" x14ac:dyDescent="0.25">
      <c r="A1362" s="99" t="s">
        <v>32</v>
      </c>
      <c r="B1362" s="103" t="s">
        <v>433</v>
      </c>
      <c r="C1362" s="93" t="s">
        <v>619</v>
      </c>
      <c r="D1362" s="52">
        <f t="shared" si="1410"/>
        <v>1235.5</v>
      </c>
      <c r="E1362" s="18"/>
      <c r="F1362" s="18"/>
      <c r="G1362" s="18">
        <v>1235.5</v>
      </c>
      <c r="H1362" s="52">
        <f t="shared" si="1411"/>
        <v>1236.5</v>
      </c>
      <c r="I1362" s="18"/>
      <c r="J1362" s="18"/>
      <c r="K1362" s="18">
        <v>1236.5</v>
      </c>
      <c r="L1362" s="51">
        <f t="shared" si="1412"/>
        <v>0</v>
      </c>
      <c r="M1362" s="18"/>
      <c r="N1362" s="18"/>
      <c r="O1362" s="18"/>
      <c r="P1362" s="51">
        <f t="shared" si="1413"/>
        <v>2085.5</v>
      </c>
      <c r="Q1362" s="18"/>
      <c r="R1362" s="18"/>
      <c r="S1362" s="18">
        <v>2085.5</v>
      </c>
      <c r="T1362" s="51">
        <f t="shared" si="1414"/>
        <v>0</v>
      </c>
      <c r="U1362" s="18"/>
      <c r="V1362" s="18"/>
      <c r="W1362" s="18"/>
      <c r="X1362" s="51">
        <f t="shared" si="1415"/>
        <v>0</v>
      </c>
      <c r="Y1362" s="18"/>
      <c r="Z1362" s="18"/>
      <c r="AA1362" s="18"/>
      <c r="AB1362" s="94"/>
      <c r="AC1362" s="104"/>
      <c r="AD1362" s="104"/>
    </row>
    <row r="1363" spans="1:30" s="105" customFormat="1" ht="60" x14ac:dyDescent="0.25">
      <c r="A1363" s="99" t="s">
        <v>33</v>
      </c>
      <c r="B1363" s="103" t="s">
        <v>434</v>
      </c>
      <c r="C1363" s="93" t="s">
        <v>627</v>
      </c>
      <c r="D1363" s="52">
        <f t="shared" si="1410"/>
        <v>850</v>
      </c>
      <c r="E1363" s="18"/>
      <c r="F1363" s="18"/>
      <c r="G1363" s="18">
        <v>850</v>
      </c>
      <c r="H1363" s="52">
        <f t="shared" si="1411"/>
        <v>850</v>
      </c>
      <c r="I1363" s="18"/>
      <c r="J1363" s="18"/>
      <c r="K1363" s="18">
        <v>850</v>
      </c>
      <c r="L1363" s="51">
        <f t="shared" si="1412"/>
        <v>0</v>
      </c>
      <c r="M1363" s="18"/>
      <c r="N1363" s="18"/>
      <c r="O1363" s="18"/>
      <c r="P1363" s="51">
        <f t="shared" si="1413"/>
        <v>850</v>
      </c>
      <c r="Q1363" s="18"/>
      <c r="R1363" s="18"/>
      <c r="S1363" s="18">
        <v>850</v>
      </c>
      <c r="T1363" s="51">
        <f t="shared" si="1414"/>
        <v>0</v>
      </c>
      <c r="U1363" s="18"/>
      <c r="V1363" s="18"/>
      <c r="W1363" s="18"/>
      <c r="X1363" s="51">
        <f t="shared" si="1415"/>
        <v>0</v>
      </c>
      <c r="Y1363" s="18"/>
      <c r="Z1363" s="18"/>
      <c r="AA1363" s="18"/>
      <c r="AB1363" s="94"/>
      <c r="AC1363" s="104"/>
      <c r="AD1363" s="104"/>
    </row>
    <row r="1364" spans="1:30" s="105" customFormat="1" ht="60" x14ac:dyDescent="0.25">
      <c r="A1364" s="99" t="s">
        <v>34</v>
      </c>
      <c r="B1364" s="103" t="s">
        <v>616</v>
      </c>
      <c r="C1364" s="93" t="s">
        <v>639</v>
      </c>
      <c r="D1364" s="52">
        <f t="shared" si="1410"/>
        <v>0</v>
      </c>
      <c r="E1364" s="18"/>
      <c r="F1364" s="18"/>
      <c r="G1364" s="18"/>
      <c r="H1364" s="52">
        <f t="shared" si="1411"/>
        <v>0</v>
      </c>
      <c r="I1364" s="18"/>
      <c r="J1364" s="18"/>
      <c r="K1364" s="18"/>
      <c r="L1364" s="51">
        <f t="shared" si="1412"/>
        <v>0</v>
      </c>
      <c r="M1364" s="18"/>
      <c r="N1364" s="18"/>
      <c r="O1364" s="18"/>
      <c r="P1364" s="51">
        <f t="shared" si="1413"/>
        <v>0</v>
      </c>
      <c r="Q1364" s="18"/>
      <c r="R1364" s="18"/>
      <c r="S1364" s="18"/>
      <c r="T1364" s="51">
        <f t="shared" si="1414"/>
        <v>0</v>
      </c>
      <c r="U1364" s="18"/>
      <c r="V1364" s="18"/>
      <c r="W1364" s="18"/>
      <c r="X1364" s="51">
        <f t="shared" si="1415"/>
        <v>0</v>
      </c>
      <c r="Y1364" s="18"/>
      <c r="Z1364" s="18"/>
      <c r="AA1364" s="18"/>
      <c r="AB1364" s="94"/>
      <c r="AC1364" s="104"/>
      <c r="AD1364" s="104"/>
    </row>
    <row r="1365" spans="1:30" s="105" customFormat="1" ht="30" x14ac:dyDescent="0.25">
      <c r="A1365" s="99" t="s">
        <v>35</v>
      </c>
      <c r="B1365" s="103" t="s">
        <v>982</v>
      </c>
      <c r="C1365" s="93"/>
      <c r="D1365" s="52">
        <f t="shared" si="1410"/>
        <v>1885.7</v>
      </c>
      <c r="E1365" s="18"/>
      <c r="F1365" s="18">
        <v>1791.4</v>
      </c>
      <c r="G1365" s="18">
        <v>94.3</v>
      </c>
      <c r="H1365" s="52">
        <f t="shared" ref="H1365" si="1416">SUM(I1365:K1365)</f>
        <v>2547.9</v>
      </c>
      <c r="I1365" s="18"/>
      <c r="J1365" s="18">
        <v>2420.5</v>
      </c>
      <c r="K1365" s="18">
        <v>127.4</v>
      </c>
      <c r="L1365" s="51">
        <f t="shared" ref="L1365" si="1417">SUM(M1365:O1365)</f>
        <v>0</v>
      </c>
      <c r="M1365" s="18"/>
      <c r="N1365" s="18"/>
      <c r="O1365" s="18"/>
      <c r="P1365" s="51">
        <f t="shared" ref="P1365" si="1418">SUM(Q1365:S1365)</f>
        <v>2547.9</v>
      </c>
      <c r="Q1365" s="18"/>
      <c r="R1365" s="18">
        <v>2420.5</v>
      </c>
      <c r="S1365" s="18">
        <v>127.4</v>
      </c>
      <c r="T1365" s="51">
        <f t="shared" ref="T1365" si="1419">SUM(U1365:W1365)</f>
        <v>0</v>
      </c>
      <c r="U1365" s="18"/>
      <c r="V1365" s="18"/>
      <c r="W1365" s="18"/>
      <c r="X1365" s="51">
        <f t="shared" ref="X1365" si="1420">SUM(Y1365:AA1365)</f>
        <v>0</v>
      </c>
      <c r="Y1365" s="18"/>
      <c r="Z1365" s="18"/>
      <c r="AA1365" s="18"/>
      <c r="AB1365" s="94"/>
      <c r="AC1365" s="104"/>
      <c r="AD1365" s="104"/>
    </row>
    <row r="1366" spans="1:30" s="105" customFormat="1" ht="30" x14ac:dyDescent="0.25">
      <c r="A1366" s="99" t="s">
        <v>13</v>
      </c>
      <c r="B1366" s="103" t="s">
        <v>435</v>
      </c>
      <c r="C1366" s="93"/>
      <c r="D1366" s="52">
        <f t="shared" si="1410"/>
        <v>1365.1999999999998</v>
      </c>
      <c r="E1366" s="18">
        <f>SUM(E1367:E1368)</f>
        <v>0</v>
      </c>
      <c r="F1366" s="18">
        <f t="shared" ref="F1366:G1366" si="1421">SUM(F1367:F1368)</f>
        <v>346.9</v>
      </c>
      <c r="G1366" s="18">
        <f t="shared" si="1421"/>
        <v>1018.3</v>
      </c>
      <c r="H1366" s="52">
        <f t="shared" si="1411"/>
        <v>730.3</v>
      </c>
      <c r="I1366" s="18">
        <f t="shared" ref="I1366:K1366" si="1422">SUM(I1367:I1368)</f>
        <v>0</v>
      </c>
      <c r="J1366" s="18">
        <f t="shared" si="1422"/>
        <v>693.8</v>
      </c>
      <c r="K1366" s="18">
        <f t="shared" si="1422"/>
        <v>36.5</v>
      </c>
      <c r="L1366" s="51">
        <f t="shared" si="1412"/>
        <v>0</v>
      </c>
      <c r="M1366" s="18">
        <f t="shared" ref="M1366:O1366" si="1423">SUM(M1367:M1368)</f>
        <v>0</v>
      </c>
      <c r="N1366" s="18">
        <f t="shared" si="1423"/>
        <v>0</v>
      </c>
      <c r="O1366" s="18">
        <f t="shared" si="1423"/>
        <v>0</v>
      </c>
      <c r="P1366" s="51">
        <f t="shared" si="1413"/>
        <v>730.3</v>
      </c>
      <c r="Q1366" s="18">
        <f t="shared" ref="Q1366:S1366" si="1424">SUM(Q1367:Q1368)</f>
        <v>0</v>
      </c>
      <c r="R1366" s="18">
        <f t="shared" si="1424"/>
        <v>693.8</v>
      </c>
      <c r="S1366" s="18">
        <f t="shared" si="1424"/>
        <v>36.5</v>
      </c>
      <c r="T1366" s="51">
        <f t="shared" si="1414"/>
        <v>0</v>
      </c>
      <c r="U1366" s="18">
        <f t="shared" ref="U1366:W1366" si="1425">SUM(U1367:U1368)</f>
        <v>0</v>
      </c>
      <c r="V1366" s="18">
        <f t="shared" si="1425"/>
        <v>0</v>
      </c>
      <c r="W1366" s="18">
        <f t="shared" si="1425"/>
        <v>0</v>
      </c>
      <c r="X1366" s="51">
        <f t="shared" si="1415"/>
        <v>0</v>
      </c>
      <c r="Y1366" s="18">
        <f t="shared" ref="Y1366:AA1366" si="1426">SUM(Y1367:Y1368)</f>
        <v>0</v>
      </c>
      <c r="Z1366" s="18">
        <f t="shared" si="1426"/>
        <v>0</v>
      </c>
      <c r="AA1366" s="18">
        <f t="shared" si="1426"/>
        <v>0</v>
      </c>
      <c r="AB1366" s="94"/>
      <c r="AC1366" s="104"/>
      <c r="AD1366" s="104"/>
    </row>
    <row r="1367" spans="1:30" s="105" customFormat="1" ht="30" x14ac:dyDescent="0.25">
      <c r="A1367" s="99" t="s">
        <v>41</v>
      </c>
      <c r="B1367" s="103" t="s">
        <v>981</v>
      </c>
      <c r="C1367" s="93" t="s">
        <v>638</v>
      </c>
      <c r="D1367" s="52">
        <f>SUM(E1367:G1367)</f>
        <v>365.2</v>
      </c>
      <c r="E1367" s="18"/>
      <c r="F1367" s="18">
        <v>346.9</v>
      </c>
      <c r="G1367" s="18">
        <v>18.3</v>
      </c>
      <c r="H1367" s="52">
        <f>SUM(I1367:K1367)</f>
        <v>730.3</v>
      </c>
      <c r="I1367" s="18"/>
      <c r="J1367" s="18">
        <v>693.8</v>
      </c>
      <c r="K1367" s="18">
        <v>36.5</v>
      </c>
      <c r="L1367" s="51">
        <f>SUM(M1367:O1367)</f>
        <v>0</v>
      </c>
      <c r="M1367" s="18"/>
      <c r="N1367" s="18"/>
      <c r="O1367" s="18"/>
      <c r="P1367" s="51">
        <f>SUM(Q1367:S1367)</f>
        <v>730.3</v>
      </c>
      <c r="Q1367" s="18"/>
      <c r="R1367" s="18">
        <v>693.8</v>
      </c>
      <c r="S1367" s="18">
        <v>36.5</v>
      </c>
      <c r="T1367" s="51">
        <f>SUM(U1367:W1367)</f>
        <v>0</v>
      </c>
      <c r="U1367" s="18"/>
      <c r="V1367" s="18"/>
      <c r="W1367" s="18"/>
      <c r="X1367" s="51">
        <f>SUM(Y1367:AA1367)</f>
        <v>0</v>
      </c>
      <c r="Y1367" s="18"/>
      <c r="Z1367" s="18"/>
      <c r="AA1367" s="18"/>
      <c r="AB1367" s="94"/>
      <c r="AC1367" s="104"/>
      <c r="AD1367" s="104"/>
    </row>
    <row r="1368" spans="1:30" s="105" customFormat="1" ht="30" x14ac:dyDescent="0.25">
      <c r="A1368" s="99" t="s">
        <v>43</v>
      </c>
      <c r="B1368" s="103" t="s">
        <v>963</v>
      </c>
      <c r="C1368" s="93" t="s">
        <v>638</v>
      </c>
      <c r="D1368" s="52">
        <f>SUM(E1368:G1368)</f>
        <v>1000</v>
      </c>
      <c r="E1368" s="18"/>
      <c r="F1368" s="18"/>
      <c r="G1368" s="18">
        <v>1000</v>
      </c>
      <c r="H1368" s="52">
        <f>SUM(I1368:K1368)</f>
        <v>0</v>
      </c>
      <c r="I1368" s="18"/>
      <c r="J1368" s="18"/>
      <c r="K1368" s="18"/>
      <c r="L1368" s="51">
        <f>SUM(M1368:O1368)</f>
        <v>0</v>
      </c>
      <c r="M1368" s="18"/>
      <c r="N1368" s="18"/>
      <c r="O1368" s="18"/>
      <c r="P1368" s="51">
        <f>SUM(Q1368:S1368)</f>
        <v>0</v>
      </c>
      <c r="Q1368" s="18"/>
      <c r="R1368" s="18"/>
      <c r="S1368" s="18"/>
      <c r="T1368" s="51">
        <f>SUM(U1368:W1368)</f>
        <v>0</v>
      </c>
      <c r="U1368" s="18"/>
      <c r="V1368" s="18"/>
      <c r="W1368" s="18"/>
      <c r="X1368" s="51">
        <f>SUM(Y1368:AA1368)</f>
        <v>0</v>
      </c>
      <c r="Y1368" s="18"/>
      <c r="Z1368" s="18"/>
      <c r="AA1368" s="18"/>
      <c r="AB1368" s="94"/>
      <c r="AC1368" s="104"/>
      <c r="AD1368" s="104"/>
    </row>
    <row r="1369" spans="1:30" s="105" customFormat="1" ht="30" x14ac:dyDescent="0.25">
      <c r="A1369" s="99" t="s">
        <v>14</v>
      </c>
      <c r="B1369" s="103" t="s">
        <v>436</v>
      </c>
      <c r="C1369" s="93"/>
      <c r="D1369" s="52">
        <f t="shared" si="1410"/>
        <v>136494.6</v>
      </c>
      <c r="E1369" s="18">
        <f>SUM(E1370:E1372)</f>
        <v>0</v>
      </c>
      <c r="F1369" s="18">
        <f>SUM(F1370:F1372)</f>
        <v>0</v>
      </c>
      <c r="G1369" s="18">
        <f>SUM(G1370:G1372)</f>
        <v>136494.6</v>
      </c>
      <c r="H1369" s="52">
        <f t="shared" ref="H1369:H1376" si="1427">SUM(I1369:K1369)</f>
        <v>136494.6</v>
      </c>
      <c r="I1369" s="18">
        <f>SUM(I1370:I1372)</f>
        <v>0</v>
      </c>
      <c r="J1369" s="18">
        <f>SUM(J1370:J1372)</f>
        <v>0</v>
      </c>
      <c r="K1369" s="18">
        <f>SUM(K1370:K1372)</f>
        <v>136494.6</v>
      </c>
      <c r="L1369" s="51">
        <f t="shared" ref="L1369:L1376" si="1428">SUM(M1369:O1369)</f>
        <v>0</v>
      </c>
      <c r="M1369" s="18">
        <f>SUM(M1370:M1372)</f>
        <v>0</v>
      </c>
      <c r="N1369" s="18">
        <f>SUM(N1370:N1372)</f>
        <v>0</v>
      </c>
      <c r="O1369" s="18">
        <f>SUM(O1370:O1372)</f>
        <v>0</v>
      </c>
      <c r="P1369" s="51">
        <f t="shared" ref="P1369:P1376" si="1429">SUM(Q1369:S1369)</f>
        <v>136494.6</v>
      </c>
      <c r="Q1369" s="18">
        <f>SUM(Q1370:Q1372)</f>
        <v>0</v>
      </c>
      <c r="R1369" s="18">
        <f>SUM(R1370:R1372)</f>
        <v>0</v>
      </c>
      <c r="S1369" s="18">
        <f>SUM(S1370:S1372)</f>
        <v>136494.6</v>
      </c>
      <c r="T1369" s="51">
        <f t="shared" ref="T1369:T1376" si="1430">SUM(U1369:W1369)</f>
        <v>0</v>
      </c>
      <c r="U1369" s="18">
        <f>SUM(U1370:U1372)</f>
        <v>0</v>
      </c>
      <c r="V1369" s="18">
        <f>SUM(V1370:V1372)</f>
        <v>0</v>
      </c>
      <c r="W1369" s="18">
        <f>SUM(W1370:W1372)</f>
        <v>0</v>
      </c>
      <c r="X1369" s="51">
        <f t="shared" ref="X1369:X1376" si="1431">SUM(Y1369:AA1369)</f>
        <v>0</v>
      </c>
      <c r="Y1369" s="18">
        <f>SUM(Y1370:Y1372)</f>
        <v>0</v>
      </c>
      <c r="Z1369" s="18">
        <f>SUM(Z1370:Z1372)</f>
        <v>0</v>
      </c>
      <c r="AA1369" s="18">
        <f>SUM(AA1370:AA1372)</f>
        <v>0</v>
      </c>
      <c r="AB1369" s="94"/>
      <c r="AC1369" s="104"/>
      <c r="AD1369" s="104"/>
    </row>
    <row r="1370" spans="1:30" s="105" customFormat="1" ht="45" x14ac:dyDescent="0.25">
      <c r="A1370" s="99" t="s">
        <v>82</v>
      </c>
      <c r="B1370" s="103" t="s">
        <v>437</v>
      </c>
      <c r="C1370" s="93" t="s">
        <v>638</v>
      </c>
      <c r="D1370" s="52">
        <f t="shared" si="1410"/>
        <v>124237.5</v>
      </c>
      <c r="E1370" s="18"/>
      <c r="F1370" s="18"/>
      <c r="G1370" s="18">
        <v>124237.5</v>
      </c>
      <c r="H1370" s="52">
        <f t="shared" si="1427"/>
        <v>124237.5</v>
      </c>
      <c r="I1370" s="18"/>
      <c r="J1370" s="18"/>
      <c r="K1370" s="18">
        <v>124237.5</v>
      </c>
      <c r="L1370" s="51">
        <f t="shared" si="1428"/>
        <v>0</v>
      </c>
      <c r="M1370" s="18"/>
      <c r="N1370" s="18"/>
      <c r="O1370" s="18"/>
      <c r="P1370" s="51">
        <f t="shared" si="1429"/>
        <v>124237.5</v>
      </c>
      <c r="Q1370" s="18"/>
      <c r="R1370" s="18"/>
      <c r="S1370" s="18">
        <v>124237.5</v>
      </c>
      <c r="T1370" s="51">
        <f t="shared" si="1430"/>
        <v>0</v>
      </c>
      <c r="U1370" s="18"/>
      <c r="V1370" s="18"/>
      <c r="W1370" s="18"/>
      <c r="X1370" s="51">
        <f t="shared" si="1431"/>
        <v>0</v>
      </c>
      <c r="Y1370" s="18"/>
      <c r="Z1370" s="18"/>
      <c r="AA1370" s="18"/>
      <c r="AB1370" s="94"/>
      <c r="AC1370" s="104"/>
      <c r="AD1370" s="104"/>
    </row>
    <row r="1371" spans="1:30" s="105" customFormat="1" ht="24" x14ac:dyDescent="0.25">
      <c r="A1371" s="99" t="s">
        <v>84</v>
      </c>
      <c r="B1371" s="103" t="s">
        <v>438</v>
      </c>
      <c r="C1371" s="93" t="s">
        <v>640</v>
      </c>
      <c r="D1371" s="52">
        <f t="shared" si="1410"/>
        <v>0</v>
      </c>
      <c r="E1371" s="18"/>
      <c r="F1371" s="18"/>
      <c r="G1371" s="18"/>
      <c r="H1371" s="52">
        <f t="shared" si="1427"/>
        <v>0</v>
      </c>
      <c r="I1371" s="18"/>
      <c r="J1371" s="18"/>
      <c r="K1371" s="18"/>
      <c r="L1371" s="51">
        <f t="shared" si="1428"/>
        <v>0</v>
      </c>
      <c r="M1371" s="18"/>
      <c r="N1371" s="18"/>
      <c r="O1371" s="18"/>
      <c r="P1371" s="51">
        <f t="shared" si="1429"/>
        <v>0</v>
      </c>
      <c r="Q1371" s="18"/>
      <c r="R1371" s="18"/>
      <c r="S1371" s="18"/>
      <c r="T1371" s="51">
        <f t="shared" si="1430"/>
        <v>0</v>
      </c>
      <c r="U1371" s="18"/>
      <c r="V1371" s="18"/>
      <c r="W1371" s="18"/>
      <c r="X1371" s="51">
        <f t="shared" si="1431"/>
        <v>0</v>
      </c>
      <c r="Y1371" s="18"/>
      <c r="Z1371" s="18"/>
      <c r="AA1371" s="18"/>
      <c r="AB1371" s="94"/>
      <c r="AC1371" s="104"/>
      <c r="AD1371" s="104"/>
    </row>
    <row r="1372" spans="1:30" s="105" customFormat="1" ht="45" x14ac:dyDescent="0.25">
      <c r="A1372" s="99" t="s">
        <v>146</v>
      </c>
      <c r="B1372" s="103" t="s">
        <v>439</v>
      </c>
      <c r="C1372" s="93" t="s">
        <v>641</v>
      </c>
      <c r="D1372" s="52">
        <f t="shared" si="1410"/>
        <v>12257.1</v>
      </c>
      <c r="E1372" s="18"/>
      <c r="F1372" s="18"/>
      <c r="G1372" s="18">
        <v>12257.1</v>
      </c>
      <c r="H1372" s="52">
        <f t="shared" si="1427"/>
        <v>12257.1</v>
      </c>
      <c r="I1372" s="18"/>
      <c r="J1372" s="18"/>
      <c r="K1372" s="18">
        <v>12257.1</v>
      </c>
      <c r="L1372" s="51">
        <f t="shared" si="1428"/>
        <v>0</v>
      </c>
      <c r="M1372" s="18"/>
      <c r="N1372" s="18"/>
      <c r="O1372" s="18"/>
      <c r="P1372" s="51">
        <f t="shared" si="1429"/>
        <v>12257.1</v>
      </c>
      <c r="Q1372" s="18"/>
      <c r="R1372" s="18"/>
      <c r="S1372" s="18">
        <v>12257.1</v>
      </c>
      <c r="T1372" s="51">
        <f t="shared" si="1430"/>
        <v>0</v>
      </c>
      <c r="U1372" s="18"/>
      <c r="V1372" s="18"/>
      <c r="W1372" s="18"/>
      <c r="X1372" s="51">
        <f t="shared" si="1431"/>
        <v>0</v>
      </c>
      <c r="Y1372" s="18"/>
      <c r="Z1372" s="18"/>
      <c r="AA1372" s="18"/>
      <c r="AB1372" s="94"/>
      <c r="AC1372" s="104"/>
      <c r="AD1372" s="104"/>
    </row>
    <row r="1373" spans="1:30" s="105" customFormat="1" ht="30" x14ac:dyDescent="0.25">
      <c r="A1373" s="99" t="s">
        <v>15</v>
      </c>
      <c r="B1373" s="103" t="s">
        <v>617</v>
      </c>
      <c r="C1373" s="93"/>
      <c r="D1373" s="52">
        <f t="shared" si="1410"/>
        <v>460</v>
      </c>
      <c r="E1373" s="18">
        <f>SUM(E1374:E1376)</f>
        <v>0</v>
      </c>
      <c r="F1373" s="18">
        <f t="shared" ref="F1373:G1373" si="1432">SUM(F1374:F1376)</f>
        <v>0</v>
      </c>
      <c r="G1373" s="18">
        <f t="shared" si="1432"/>
        <v>460</v>
      </c>
      <c r="H1373" s="52">
        <f t="shared" si="1427"/>
        <v>460</v>
      </c>
      <c r="I1373" s="18">
        <f>SUM(I1374:I1376)</f>
        <v>0</v>
      </c>
      <c r="J1373" s="18">
        <f t="shared" ref="J1373:K1373" si="1433">SUM(J1374:J1376)</f>
        <v>0</v>
      </c>
      <c r="K1373" s="18">
        <f t="shared" si="1433"/>
        <v>460</v>
      </c>
      <c r="L1373" s="51">
        <f t="shared" si="1428"/>
        <v>0</v>
      </c>
      <c r="M1373" s="18">
        <f>SUM(M1374:M1376)</f>
        <v>0</v>
      </c>
      <c r="N1373" s="18">
        <f t="shared" ref="N1373:O1373" si="1434">SUM(N1374:N1376)</f>
        <v>0</v>
      </c>
      <c r="O1373" s="18">
        <f t="shared" si="1434"/>
        <v>0</v>
      </c>
      <c r="P1373" s="51">
        <f t="shared" si="1429"/>
        <v>460</v>
      </c>
      <c r="Q1373" s="18">
        <f>SUM(Q1374:Q1376)</f>
        <v>0</v>
      </c>
      <c r="R1373" s="18">
        <f t="shared" ref="R1373:S1373" si="1435">SUM(R1374:R1376)</f>
        <v>0</v>
      </c>
      <c r="S1373" s="18">
        <f t="shared" si="1435"/>
        <v>460</v>
      </c>
      <c r="T1373" s="51">
        <f t="shared" si="1430"/>
        <v>0</v>
      </c>
      <c r="U1373" s="18">
        <f>SUM(U1374:U1376)</f>
        <v>0</v>
      </c>
      <c r="V1373" s="18">
        <f t="shared" ref="V1373:W1373" si="1436">SUM(V1374:V1376)</f>
        <v>0</v>
      </c>
      <c r="W1373" s="18">
        <f t="shared" si="1436"/>
        <v>0</v>
      </c>
      <c r="X1373" s="51">
        <f t="shared" si="1431"/>
        <v>0</v>
      </c>
      <c r="Y1373" s="18">
        <f>SUM(Y1374:Y1376)</f>
        <v>0</v>
      </c>
      <c r="Z1373" s="18">
        <f t="shared" ref="Z1373:AA1373" si="1437">SUM(Z1374:Z1376)</f>
        <v>0</v>
      </c>
      <c r="AA1373" s="18">
        <f t="shared" si="1437"/>
        <v>0</v>
      </c>
      <c r="AB1373" s="94"/>
      <c r="AC1373" s="104"/>
      <c r="AD1373" s="104"/>
    </row>
    <row r="1374" spans="1:30" s="105" customFormat="1" ht="60" x14ac:dyDescent="0.25">
      <c r="A1374" s="99" t="s">
        <v>16</v>
      </c>
      <c r="B1374" s="103" t="s">
        <v>430</v>
      </c>
      <c r="C1374" s="93" t="s">
        <v>639</v>
      </c>
      <c r="D1374" s="52">
        <f t="shared" si="1410"/>
        <v>260</v>
      </c>
      <c r="E1374" s="18"/>
      <c r="F1374" s="18"/>
      <c r="G1374" s="18">
        <v>260</v>
      </c>
      <c r="H1374" s="52">
        <f t="shared" si="1427"/>
        <v>260</v>
      </c>
      <c r="I1374" s="18"/>
      <c r="J1374" s="18"/>
      <c r="K1374" s="18">
        <v>260</v>
      </c>
      <c r="L1374" s="51">
        <f t="shared" si="1428"/>
        <v>0</v>
      </c>
      <c r="M1374" s="18"/>
      <c r="N1374" s="18"/>
      <c r="O1374" s="18"/>
      <c r="P1374" s="51">
        <f t="shared" si="1429"/>
        <v>260</v>
      </c>
      <c r="Q1374" s="18"/>
      <c r="R1374" s="18"/>
      <c r="S1374" s="18">
        <v>260</v>
      </c>
      <c r="T1374" s="51">
        <f t="shared" si="1430"/>
        <v>0</v>
      </c>
      <c r="U1374" s="18"/>
      <c r="V1374" s="18"/>
      <c r="W1374" s="18"/>
      <c r="X1374" s="51">
        <f t="shared" si="1431"/>
        <v>0</v>
      </c>
      <c r="Y1374" s="18"/>
      <c r="Z1374" s="18"/>
      <c r="AA1374" s="18"/>
      <c r="AB1374" s="94"/>
      <c r="AC1374" s="104"/>
      <c r="AD1374" s="104"/>
    </row>
    <row r="1375" spans="1:30" s="105" customFormat="1" ht="60" x14ac:dyDescent="0.25">
      <c r="A1375" s="99" t="s">
        <v>17</v>
      </c>
      <c r="B1375" s="103" t="s">
        <v>431</v>
      </c>
      <c r="C1375" s="93" t="s">
        <v>639</v>
      </c>
      <c r="D1375" s="52">
        <f t="shared" si="1410"/>
        <v>100</v>
      </c>
      <c r="E1375" s="18"/>
      <c r="F1375" s="18"/>
      <c r="G1375" s="18">
        <v>100</v>
      </c>
      <c r="H1375" s="52">
        <f t="shared" si="1427"/>
        <v>100</v>
      </c>
      <c r="I1375" s="18"/>
      <c r="J1375" s="18"/>
      <c r="K1375" s="18">
        <v>100</v>
      </c>
      <c r="L1375" s="51">
        <f t="shared" si="1428"/>
        <v>0</v>
      </c>
      <c r="M1375" s="18"/>
      <c r="N1375" s="18"/>
      <c r="O1375" s="18"/>
      <c r="P1375" s="51">
        <f t="shared" si="1429"/>
        <v>100</v>
      </c>
      <c r="Q1375" s="18"/>
      <c r="R1375" s="18"/>
      <c r="S1375" s="18">
        <v>100</v>
      </c>
      <c r="T1375" s="51">
        <f t="shared" si="1430"/>
        <v>0</v>
      </c>
      <c r="U1375" s="18"/>
      <c r="V1375" s="18"/>
      <c r="W1375" s="18"/>
      <c r="X1375" s="51">
        <f t="shared" si="1431"/>
        <v>0</v>
      </c>
      <c r="Y1375" s="18"/>
      <c r="Z1375" s="18"/>
      <c r="AA1375" s="18"/>
      <c r="AB1375" s="94"/>
      <c r="AC1375" s="104"/>
      <c r="AD1375" s="104"/>
    </row>
    <row r="1376" spans="1:30" s="105" customFormat="1" ht="60" x14ac:dyDescent="0.25">
      <c r="A1376" s="99" t="s">
        <v>364</v>
      </c>
      <c r="B1376" s="103" t="s">
        <v>964</v>
      </c>
      <c r="C1376" s="93" t="s">
        <v>639</v>
      </c>
      <c r="D1376" s="52">
        <f t="shared" si="1410"/>
        <v>100</v>
      </c>
      <c r="E1376" s="18"/>
      <c r="F1376" s="18"/>
      <c r="G1376" s="18">
        <v>100</v>
      </c>
      <c r="H1376" s="52">
        <f t="shared" si="1427"/>
        <v>100</v>
      </c>
      <c r="I1376" s="18"/>
      <c r="J1376" s="18"/>
      <c r="K1376" s="18">
        <v>100</v>
      </c>
      <c r="L1376" s="51">
        <f t="shared" si="1428"/>
        <v>0</v>
      </c>
      <c r="M1376" s="18"/>
      <c r="N1376" s="18"/>
      <c r="O1376" s="18"/>
      <c r="P1376" s="51">
        <f t="shared" si="1429"/>
        <v>100</v>
      </c>
      <c r="Q1376" s="18"/>
      <c r="R1376" s="18"/>
      <c r="S1376" s="18">
        <v>100</v>
      </c>
      <c r="T1376" s="51">
        <f t="shared" si="1430"/>
        <v>0</v>
      </c>
      <c r="U1376" s="18"/>
      <c r="V1376" s="18"/>
      <c r="W1376" s="18"/>
      <c r="X1376" s="51">
        <f t="shared" si="1431"/>
        <v>0</v>
      </c>
      <c r="Y1376" s="18"/>
      <c r="Z1376" s="18"/>
      <c r="AA1376" s="18"/>
      <c r="AB1376" s="94"/>
      <c r="AC1376" s="104"/>
      <c r="AD1376" s="104"/>
    </row>
    <row r="1377" spans="1:30" s="105" customFormat="1" x14ac:dyDescent="0.25">
      <c r="A1377" s="99" t="s">
        <v>429</v>
      </c>
      <c r="B1377" s="103" t="s">
        <v>753</v>
      </c>
      <c r="C1377" s="93"/>
      <c r="D1377" s="52">
        <f>SUM(E1377:G1377)</f>
        <v>19563.3</v>
      </c>
      <c r="E1377" s="18">
        <f>E1378+E1388+E1394+E1397</f>
        <v>0</v>
      </c>
      <c r="F1377" s="18">
        <f t="shared" ref="F1377:G1377" si="1438">F1378+F1388+F1394+F1397</f>
        <v>0</v>
      </c>
      <c r="G1377" s="18">
        <f t="shared" si="1438"/>
        <v>19563.3</v>
      </c>
      <c r="H1377" s="52">
        <f>SUM(I1377:K1377)</f>
        <v>18853.3</v>
      </c>
      <c r="I1377" s="18">
        <f>I1378+I1388+I1394+I1397</f>
        <v>0</v>
      </c>
      <c r="J1377" s="18">
        <f t="shared" ref="J1377:K1377" si="1439">J1378+J1388+J1394+J1397</f>
        <v>0</v>
      </c>
      <c r="K1377" s="18">
        <f t="shared" si="1439"/>
        <v>18853.3</v>
      </c>
      <c r="L1377" s="51">
        <f>SUM(M1377:O1377)</f>
        <v>0</v>
      </c>
      <c r="M1377" s="18">
        <f>M1378+M1388+M1394+M1397</f>
        <v>0</v>
      </c>
      <c r="N1377" s="18">
        <f t="shared" ref="N1377:O1377" si="1440">N1378+N1388+N1394+N1397</f>
        <v>0</v>
      </c>
      <c r="O1377" s="18">
        <f t="shared" si="1440"/>
        <v>0</v>
      </c>
      <c r="P1377" s="51">
        <f>SUM(Q1377:S1377)</f>
        <v>18853.3</v>
      </c>
      <c r="Q1377" s="18">
        <f>Q1378+Q1388+Q1394+Q1397</f>
        <v>0</v>
      </c>
      <c r="R1377" s="18">
        <f t="shared" ref="R1377:S1377" si="1441">R1378+R1388+R1394+R1397</f>
        <v>0</v>
      </c>
      <c r="S1377" s="18">
        <f t="shared" si="1441"/>
        <v>18853.3</v>
      </c>
      <c r="T1377" s="51">
        <f>SUM(U1377:W1377)</f>
        <v>0</v>
      </c>
      <c r="U1377" s="18">
        <f>U1378+U1388+U1394+U1397</f>
        <v>0</v>
      </c>
      <c r="V1377" s="18">
        <f t="shared" ref="V1377:W1377" si="1442">V1378+V1388+V1394+V1397</f>
        <v>0</v>
      </c>
      <c r="W1377" s="18">
        <f t="shared" si="1442"/>
        <v>0</v>
      </c>
      <c r="X1377" s="51">
        <f>SUM(Y1377:AA1377)</f>
        <v>0</v>
      </c>
      <c r="Y1377" s="18">
        <f>Y1378+Y1388+Y1394+Y1397</f>
        <v>0</v>
      </c>
      <c r="Z1377" s="18">
        <f t="shared" ref="Z1377:AA1377" si="1443">Z1378+Z1388+Z1394+Z1397</f>
        <v>0</v>
      </c>
      <c r="AA1377" s="18">
        <f t="shared" si="1443"/>
        <v>0</v>
      </c>
      <c r="AB1377" s="94"/>
      <c r="AC1377" s="104"/>
      <c r="AD1377" s="104"/>
    </row>
    <row r="1378" spans="1:30" s="105" customFormat="1" ht="45" x14ac:dyDescent="0.25">
      <c r="A1378" s="99" t="s">
        <v>10</v>
      </c>
      <c r="B1378" s="103" t="s">
        <v>440</v>
      </c>
      <c r="C1378" s="93"/>
      <c r="D1378" s="52">
        <f>SUM(E1378:G1378)</f>
        <v>1097.5</v>
      </c>
      <c r="E1378" s="18">
        <f>SUM(E1379:E1387)</f>
        <v>0</v>
      </c>
      <c r="F1378" s="18">
        <f>SUM(F1379:F1387)</f>
        <v>0</v>
      </c>
      <c r="G1378" s="18">
        <f>SUM(G1379:G1387)</f>
        <v>1097.5</v>
      </c>
      <c r="H1378" s="52">
        <f>SUM(I1378:K1378)</f>
        <v>1097.5</v>
      </c>
      <c r="I1378" s="18">
        <f>SUM(I1379:I1387)</f>
        <v>0</v>
      </c>
      <c r="J1378" s="18">
        <f>SUM(J1379:J1387)</f>
        <v>0</v>
      </c>
      <c r="K1378" s="18">
        <f>SUM(K1379:K1387)</f>
        <v>1097.5</v>
      </c>
      <c r="L1378" s="51">
        <f>SUM(M1378:O1378)</f>
        <v>0</v>
      </c>
      <c r="M1378" s="18">
        <f>SUM(M1379:M1387)</f>
        <v>0</v>
      </c>
      <c r="N1378" s="18">
        <f>SUM(N1379:N1387)</f>
        <v>0</v>
      </c>
      <c r="O1378" s="18">
        <f>SUM(O1379:O1387)</f>
        <v>0</v>
      </c>
      <c r="P1378" s="51">
        <f>SUM(Q1378:S1378)</f>
        <v>1097.5</v>
      </c>
      <c r="Q1378" s="18">
        <f>SUM(Q1379:Q1387)</f>
        <v>0</v>
      </c>
      <c r="R1378" s="18">
        <f>SUM(R1379:R1387)</f>
        <v>0</v>
      </c>
      <c r="S1378" s="18">
        <f>SUM(S1379:S1387)</f>
        <v>1097.5</v>
      </c>
      <c r="T1378" s="51">
        <f>SUM(U1378:W1378)</f>
        <v>0</v>
      </c>
      <c r="U1378" s="18">
        <f>SUM(U1379:U1387)</f>
        <v>0</v>
      </c>
      <c r="V1378" s="18">
        <f>SUM(V1379:V1387)</f>
        <v>0</v>
      </c>
      <c r="W1378" s="18">
        <f>SUM(W1379:W1387)</f>
        <v>0</v>
      </c>
      <c r="X1378" s="51">
        <f>SUM(Y1378:AA1378)</f>
        <v>0</v>
      </c>
      <c r="Y1378" s="18">
        <f>SUM(Y1379:Y1387)</f>
        <v>0</v>
      </c>
      <c r="Z1378" s="18">
        <f>SUM(Z1379:Z1387)</f>
        <v>0</v>
      </c>
      <c r="AA1378" s="18">
        <f>SUM(AA1379:AA1387)</f>
        <v>0</v>
      </c>
      <c r="AB1378" s="94"/>
      <c r="AC1378" s="104"/>
      <c r="AD1378" s="104"/>
    </row>
    <row r="1379" spans="1:30" s="105" customFormat="1" ht="48" x14ac:dyDescent="0.25">
      <c r="A1379" s="99" t="s">
        <v>32</v>
      </c>
      <c r="B1379" s="103" t="s">
        <v>441</v>
      </c>
      <c r="C1379" s="93" t="s">
        <v>619</v>
      </c>
      <c r="D1379" s="52">
        <f>SUM(E1379:G1379)</f>
        <v>400</v>
      </c>
      <c r="E1379" s="18"/>
      <c r="F1379" s="18"/>
      <c r="G1379" s="18">
        <v>400</v>
      </c>
      <c r="H1379" s="52">
        <f>SUM(I1379:K1379)</f>
        <v>400</v>
      </c>
      <c r="I1379" s="18"/>
      <c r="J1379" s="18"/>
      <c r="K1379" s="18">
        <v>400</v>
      </c>
      <c r="L1379" s="51">
        <f>SUM(M1379:O1379)</f>
        <v>0</v>
      </c>
      <c r="M1379" s="18"/>
      <c r="N1379" s="18"/>
      <c r="O1379" s="18"/>
      <c r="P1379" s="51">
        <f>SUM(Q1379:S1379)</f>
        <v>400</v>
      </c>
      <c r="Q1379" s="18"/>
      <c r="R1379" s="18"/>
      <c r="S1379" s="18">
        <v>400</v>
      </c>
      <c r="T1379" s="51">
        <f>SUM(U1379:W1379)</f>
        <v>0</v>
      </c>
      <c r="U1379" s="18"/>
      <c r="V1379" s="18"/>
      <c r="W1379" s="18"/>
      <c r="X1379" s="51">
        <f>SUM(Y1379:AA1379)</f>
        <v>0</v>
      </c>
      <c r="Y1379" s="18"/>
      <c r="Z1379" s="18"/>
      <c r="AA1379" s="18"/>
      <c r="AB1379" s="94"/>
      <c r="AC1379" s="104"/>
      <c r="AD1379" s="104"/>
    </row>
    <row r="1380" spans="1:30" s="105" customFormat="1" ht="48" x14ac:dyDescent="0.25">
      <c r="A1380" s="99" t="s">
        <v>33</v>
      </c>
      <c r="B1380" s="103" t="s">
        <v>442</v>
      </c>
      <c r="C1380" s="93" t="s">
        <v>619</v>
      </c>
      <c r="D1380" s="52">
        <f t="shared" ref="D1380:D1398" si="1444">SUM(E1380:G1380)</f>
        <v>300</v>
      </c>
      <c r="E1380" s="18"/>
      <c r="F1380" s="18"/>
      <c r="G1380" s="18">
        <v>300</v>
      </c>
      <c r="H1380" s="52">
        <f t="shared" ref="H1380" si="1445">SUM(I1380:K1380)</f>
        <v>300</v>
      </c>
      <c r="I1380" s="18"/>
      <c r="J1380" s="18"/>
      <c r="K1380" s="18">
        <v>300</v>
      </c>
      <c r="L1380" s="51">
        <f t="shared" ref="L1380" si="1446">SUM(M1380:O1380)</f>
        <v>0</v>
      </c>
      <c r="M1380" s="18"/>
      <c r="N1380" s="18"/>
      <c r="O1380" s="18"/>
      <c r="P1380" s="51">
        <f t="shared" ref="P1380" si="1447">SUM(Q1380:S1380)</f>
        <v>300</v>
      </c>
      <c r="Q1380" s="18"/>
      <c r="R1380" s="18"/>
      <c r="S1380" s="18">
        <v>300</v>
      </c>
      <c r="T1380" s="51">
        <f t="shared" ref="T1380" si="1448">SUM(U1380:W1380)</f>
        <v>0</v>
      </c>
      <c r="U1380" s="18"/>
      <c r="V1380" s="18"/>
      <c r="W1380" s="18"/>
      <c r="X1380" s="51">
        <f t="shared" ref="X1380" si="1449">SUM(Y1380:AA1380)</f>
        <v>0</v>
      </c>
      <c r="Y1380" s="18"/>
      <c r="Z1380" s="18"/>
      <c r="AA1380" s="18"/>
      <c r="AB1380" s="94"/>
      <c r="AC1380" s="104"/>
      <c r="AD1380" s="104"/>
    </row>
    <row r="1381" spans="1:30" s="105" customFormat="1" ht="105" x14ac:dyDescent="0.25">
      <c r="A1381" s="99" t="s">
        <v>34</v>
      </c>
      <c r="B1381" s="103" t="s">
        <v>443</v>
      </c>
      <c r="C1381" s="93" t="s">
        <v>619</v>
      </c>
      <c r="D1381" s="52">
        <f>SUM(E1381:G1381)</f>
        <v>100</v>
      </c>
      <c r="E1381" s="18"/>
      <c r="F1381" s="18"/>
      <c r="G1381" s="18">
        <v>100</v>
      </c>
      <c r="H1381" s="52">
        <f>SUM(I1381:K1381)</f>
        <v>100</v>
      </c>
      <c r="I1381" s="18"/>
      <c r="J1381" s="18"/>
      <c r="K1381" s="18">
        <v>100</v>
      </c>
      <c r="L1381" s="51">
        <f>SUM(M1381:O1381)</f>
        <v>0</v>
      </c>
      <c r="M1381" s="18"/>
      <c r="N1381" s="18"/>
      <c r="O1381" s="18"/>
      <c r="P1381" s="51">
        <f>SUM(Q1381:S1381)</f>
        <v>100</v>
      </c>
      <c r="Q1381" s="18"/>
      <c r="R1381" s="18"/>
      <c r="S1381" s="18">
        <v>100</v>
      </c>
      <c r="T1381" s="51">
        <f>SUM(U1381:W1381)</f>
        <v>0</v>
      </c>
      <c r="U1381" s="18"/>
      <c r="V1381" s="18"/>
      <c r="W1381" s="18"/>
      <c r="X1381" s="51">
        <f>SUM(Y1381:AA1381)</f>
        <v>0</v>
      </c>
      <c r="Y1381" s="18"/>
      <c r="Z1381" s="18"/>
      <c r="AA1381" s="18"/>
      <c r="AB1381" s="94"/>
      <c r="AC1381" s="104"/>
      <c r="AD1381" s="104"/>
    </row>
    <row r="1382" spans="1:30" s="105" customFormat="1" ht="48" x14ac:dyDescent="0.25">
      <c r="A1382" s="99" t="s">
        <v>35</v>
      </c>
      <c r="B1382" s="103" t="s">
        <v>965</v>
      </c>
      <c r="C1382" s="93" t="s">
        <v>619</v>
      </c>
      <c r="D1382" s="52">
        <f t="shared" si="1444"/>
        <v>0</v>
      </c>
      <c r="E1382" s="18"/>
      <c r="F1382" s="18"/>
      <c r="G1382" s="18"/>
      <c r="H1382" s="52">
        <f t="shared" ref="H1382:H1386" si="1450">SUM(I1382:K1382)</f>
        <v>0</v>
      </c>
      <c r="I1382" s="18"/>
      <c r="J1382" s="18"/>
      <c r="K1382" s="18"/>
      <c r="L1382" s="51">
        <f t="shared" ref="L1382:L1386" si="1451">SUM(M1382:O1382)</f>
        <v>0</v>
      </c>
      <c r="M1382" s="18"/>
      <c r="N1382" s="18"/>
      <c r="O1382" s="18"/>
      <c r="P1382" s="51">
        <f t="shared" ref="P1382:P1386" si="1452">SUM(Q1382:S1382)</f>
        <v>0</v>
      </c>
      <c r="Q1382" s="18"/>
      <c r="R1382" s="18"/>
      <c r="S1382" s="18"/>
      <c r="T1382" s="51">
        <f t="shared" ref="T1382:T1386" si="1453">SUM(U1382:W1382)</f>
        <v>0</v>
      </c>
      <c r="U1382" s="18"/>
      <c r="V1382" s="18"/>
      <c r="W1382" s="18"/>
      <c r="X1382" s="51">
        <f t="shared" ref="X1382:X1386" si="1454">SUM(Y1382:AA1382)</f>
        <v>0</v>
      </c>
      <c r="Y1382" s="18"/>
      <c r="Z1382" s="18"/>
      <c r="AA1382" s="18"/>
      <c r="AB1382" s="94"/>
      <c r="AC1382" s="104"/>
      <c r="AD1382" s="104"/>
    </row>
    <row r="1383" spans="1:30" s="105" customFormat="1" ht="48" x14ac:dyDescent="0.25">
      <c r="A1383" s="99" t="s">
        <v>73</v>
      </c>
      <c r="B1383" s="103" t="s">
        <v>966</v>
      </c>
      <c r="C1383" s="93" t="s">
        <v>619</v>
      </c>
      <c r="D1383" s="52">
        <f t="shared" si="1444"/>
        <v>297.5</v>
      </c>
      <c r="E1383" s="18"/>
      <c r="F1383" s="18"/>
      <c r="G1383" s="18">
        <v>297.5</v>
      </c>
      <c r="H1383" s="52">
        <f t="shared" si="1450"/>
        <v>297.5</v>
      </c>
      <c r="I1383" s="18"/>
      <c r="J1383" s="18"/>
      <c r="K1383" s="18">
        <v>297.5</v>
      </c>
      <c r="L1383" s="51">
        <f t="shared" si="1451"/>
        <v>0</v>
      </c>
      <c r="M1383" s="18"/>
      <c r="N1383" s="18"/>
      <c r="O1383" s="18"/>
      <c r="P1383" s="51">
        <f t="shared" si="1452"/>
        <v>297.5</v>
      </c>
      <c r="Q1383" s="18"/>
      <c r="R1383" s="18"/>
      <c r="S1383" s="18">
        <v>297.5</v>
      </c>
      <c r="T1383" s="51">
        <f t="shared" si="1453"/>
        <v>0</v>
      </c>
      <c r="U1383" s="18"/>
      <c r="V1383" s="18"/>
      <c r="W1383" s="18"/>
      <c r="X1383" s="51">
        <f t="shared" si="1454"/>
        <v>0</v>
      </c>
      <c r="Y1383" s="18"/>
      <c r="Z1383" s="18"/>
      <c r="AA1383" s="18"/>
      <c r="AB1383" s="94"/>
      <c r="AC1383" s="104"/>
      <c r="AD1383" s="104"/>
    </row>
    <row r="1384" spans="1:30" s="105" customFormat="1" ht="45" x14ac:dyDescent="0.25">
      <c r="A1384" s="99" t="s">
        <v>444</v>
      </c>
      <c r="B1384" s="103" t="s">
        <v>967</v>
      </c>
      <c r="C1384" s="93" t="s">
        <v>968</v>
      </c>
      <c r="D1384" s="52">
        <f t="shared" si="1444"/>
        <v>0</v>
      </c>
      <c r="E1384" s="18"/>
      <c r="F1384" s="18"/>
      <c r="G1384" s="18"/>
      <c r="H1384" s="52">
        <f t="shared" si="1450"/>
        <v>0</v>
      </c>
      <c r="I1384" s="18"/>
      <c r="J1384" s="18"/>
      <c r="K1384" s="18"/>
      <c r="L1384" s="51">
        <f t="shared" si="1451"/>
        <v>0</v>
      </c>
      <c r="M1384" s="18"/>
      <c r="N1384" s="18"/>
      <c r="O1384" s="18"/>
      <c r="P1384" s="51">
        <f t="shared" si="1452"/>
        <v>0</v>
      </c>
      <c r="Q1384" s="18"/>
      <c r="R1384" s="18"/>
      <c r="S1384" s="18"/>
      <c r="T1384" s="51">
        <f t="shared" si="1453"/>
        <v>0</v>
      </c>
      <c r="U1384" s="18"/>
      <c r="V1384" s="18"/>
      <c r="W1384" s="18"/>
      <c r="X1384" s="51">
        <f t="shared" si="1454"/>
        <v>0</v>
      </c>
      <c r="Y1384" s="18"/>
      <c r="Z1384" s="18"/>
      <c r="AA1384" s="18"/>
      <c r="AB1384" s="94"/>
      <c r="AC1384" s="104"/>
      <c r="AD1384" s="104"/>
    </row>
    <row r="1385" spans="1:30" s="105" customFormat="1" ht="36" x14ac:dyDescent="0.25">
      <c r="A1385" s="99" t="s">
        <v>569</v>
      </c>
      <c r="B1385" s="103" t="s">
        <v>969</v>
      </c>
      <c r="C1385" s="93" t="s">
        <v>970</v>
      </c>
      <c r="D1385" s="52">
        <f t="shared" si="1444"/>
        <v>0</v>
      </c>
      <c r="E1385" s="18"/>
      <c r="F1385" s="18"/>
      <c r="G1385" s="18"/>
      <c r="H1385" s="52">
        <f t="shared" si="1450"/>
        <v>0</v>
      </c>
      <c r="I1385" s="18"/>
      <c r="J1385" s="18"/>
      <c r="K1385" s="18"/>
      <c r="L1385" s="51">
        <f t="shared" si="1451"/>
        <v>0</v>
      </c>
      <c r="M1385" s="18"/>
      <c r="N1385" s="18"/>
      <c r="O1385" s="18"/>
      <c r="P1385" s="51">
        <f t="shared" si="1452"/>
        <v>0</v>
      </c>
      <c r="Q1385" s="18"/>
      <c r="R1385" s="18"/>
      <c r="S1385" s="18"/>
      <c r="T1385" s="51">
        <f t="shared" si="1453"/>
        <v>0</v>
      </c>
      <c r="U1385" s="18"/>
      <c r="V1385" s="18"/>
      <c r="W1385" s="18"/>
      <c r="X1385" s="51">
        <f t="shared" si="1454"/>
        <v>0</v>
      </c>
      <c r="Y1385" s="18"/>
      <c r="Z1385" s="18"/>
      <c r="AA1385" s="18"/>
      <c r="AB1385" s="94"/>
      <c r="AC1385" s="104"/>
      <c r="AD1385" s="104"/>
    </row>
    <row r="1386" spans="1:30" s="105" customFormat="1" ht="90" x14ac:dyDescent="0.25">
      <c r="A1386" s="99" t="s">
        <v>570</v>
      </c>
      <c r="B1386" s="103" t="s">
        <v>724</v>
      </c>
      <c r="C1386" s="93" t="s">
        <v>619</v>
      </c>
      <c r="D1386" s="52">
        <f t="shared" si="1444"/>
        <v>0</v>
      </c>
      <c r="E1386" s="18"/>
      <c r="F1386" s="18"/>
      <c r="G1386" s="18"/>
      <c r="H1386" s="52">
        <f t="shared" si="1450"/>
        <v>0</v>
      </c>
      <c r="I1386" s="18"/>
      <c r="J1386" s="18"/>
      <c r="K1386" s="18"/>
      <c r="L1386" s="51">
        <f t="shared" si="1451"/>
        <v>0</v>
      </c>
      <c r="M1386" s="18"/>
      <c r="N1386" s="18"/>
      <c r="O1386" s="18"/>
      <c r="P1386" s="51">
        <f t="shared" si="1452"/>
        <v>0</v>
      </c>
      <c r="Q1386" s="18"/>
      <c r="R1386" s="18"/>
      <c r="S1386" s="18"/>
      <c r="T1386" s="51">
        <f t="shared" si="1453"/>
        <v>0</v>
      </c>
      <c r="U1386" s="18"/>
      <c r="V1386" s="18"/>
      <c r="W1386" s="18"/>
      <c r="X1386" s="51">
        <f t="shared" si="1454"/>
        <v>0</v>
      </c>
      <c r="Y1386" s="18"/>
      <c r="Z1386" s="18"/>
      <c r="AA1386" s="18"/>
      <c r="AB1386" s="94"/>
      <c r="AC1386" s="104"/>
      <c r="AD1386" s="104"/>
    </row>
    <row r="1387" spans="1:30" s="105" customFormat="1" ht="90" x14ac:dyDescent="0.25">
      <c r="A1387" s="99" t="s">
        <v>571</v>
      </c>
      <c r="B1387" s="103" t="s">
        <v>971</v>
      </c>
      <c r="C1387" s="93" t="s">
        <v>972</v>
      </c>
      <c r="D1387" s="52">
        <f>SUM(E1387:G1387)</f>
        <v>0</v>
      </c>
      <c r="E1387" s="18"/>
      <c r="F1387" s="18"/>
      <c r="G1387" s="18"/>
      <c r="H1387" s="52">
        <f>SUM(I1387:K1387)</f>
        <v>0</v>
      </c>
      <c r="I1387" s="18"/>
      <c r="J1387" s="18"/>
      <c r="K1387" s="18"/>
      <c r="L1387" s="51">
        <f>SUM(M1387:O1387)</f>
        <v>0</v>
      </c>
      <c r="M1387" s="18"/>
      <c r="N1387" s="18"/>
      <c r="O1387" s="18"/>
      <c r="P1387" s="51">
        <f>SUM(Q1387:S1387)</f>
        <v>0</v>
      </c>
      <c r="Q1387" s="18"/>
      <c r="R1387" s="18"/>
      <c r="S1387" s="18"/>
      <c r="T1387" s="51">
        <f>SUM(U1387:W1387)</f>
        <v>0</v>
      </c>
      <c r="U1387" s="18"/>
      <c r="V1387" s="18"/>
      <c r="W1387" s="18"/>
      <c r="X1387" s="51">
        <f>SUM(Y1387:AA1387)</f>
        <v>0</v>
      </c>
      <c r="Y1387" s="18"/>
      <c r="Z1387" s="18"/>
      <c r="AA1387" s="18"/>
      <c r="AB1387" s="94"/>
      <c r="AC1387" s="104"/>
      <c r="AD1387" s="104"/>
    </row>
    <row r="1388" spans="1:30" s="105" customFormat="1" ht="30" x14ac:dyDescent="0.25">
      <c r="A1388" s="99">
        <v>2</v>
      </c>
      <c r="B1388" s="103" t="s">
        <v>445</v>
      </c>
      <c r="C1388" s="93"/>
      <c r="D1388" s="52">
        <f t="shared" si="1444"/>
        <v>1157.5999999999999</v>
      </c>
      <c r="E1388" s="18">
        <f>SUM(E1389:E1393)</f>
        <v>0</v>
      </c>
      <c r="F1388" s="18">
        <f t="shared" ref="F1388:G1388" si="1455">SUM(F1389:F1393)</f>
        <v>0</v>
      </c>
      <c r="G1388" s="18">
        <f t="shared" si="1455"/>
        <v>1157.5999999999999</v>
      </c>
      <c r="H1388" s="52">
        <f t="shared" ref="H1388:H1398" si="1456">SUM(I1388:K1388)</f>
        <v>1157.5999999999999</v>
      </c>
      <c r="I1388" s="18">
        <f>SUM(I1389:I1393)</f>
        <v>0</v>
      </c>
      <c r="J1388" s="18">
        <f t="shared" ref="J1388:K1388" si="1457">SUM(J1389:J1393)</f>
        <v>0</v>
      </c>
      <c r="K1388" s="18">
        <f t="shared" si="1457"/>
        <v>1157.5999999999999</v>
      </c>
      <c r="L1388" s="51">
        <f t="shared" ref="L1388:L1398" si="1458">SUM(M1388:O1388)</f>
        <v>0</v>
      </c>
      <c r="M1388" s="18">
        <f>SUM(M1389:M1393)</f>
        <v>0</v>
      </c>
      <c r="N1388" s="18">
        <f t="shared" ref="N1388:O1388" si="1459">SUM(N1389:N1393)</f>
        <v>0</v>
      </c>
      <c r="O1388" s="18">
        <f t="shared" si="1459"/>
        <v>0</v>
      </c>
      <c r="P1388" s="51">
        <f t="shared" ref="P1388:P1398" si="1460">SUM(Q1388:S1388)</f>
        <v>1157.5999999999999</v>
      </c>
      <c r="Q1388" s="18">
        <f>SUM(Q1389:Q1393)</f>
        <v>0</v>
      </c>
      <c r="R1388" s="18">
        <f t="shared" ref="R1388:S1388" si="1461">SUM(R1389:R1393)</f>
        <v>0</v>
      </c>
      <c r="S1388" s="18">
        <f t="shared" si="1461"/>
        <v>1157.5999999999999</v>
      </c>
      <c r="T1388" s="51">
        <f t="shared" ref="T1388:T1398" si="1462">SUM(U1388:W1388)</f>
        <v>0</v>
      </c>
      <c r="U1388" s="18">
        <f>SUM(U1389:U1393)</f>
        <v>0</v>
      </c>
      <c r="V1388" s="18">
        <f t="shared" ref="V1388:W1388" si="1463">SUM(V1389:V1393)</f>
        <v>0</v>
      </c>
      <c r="W1388" s="18">
        <f t="shared" si="1463"/>
        <v>0</v>
      </c>
      <c r="X1388" s="51">
        <f t="shared" ref="X1388:X1398" si="1464">SUM(Y1388:AA1388)</f>
        <v>0</v>
      </c>
      <c r="Y1388" s="18">
        <f>SUM(Y1389:Y1393)</f>
        <v>0</v>
      </c>
      <c r="Z1388" s="18">
        <f t="shared" ref="Z1388:AA1388" si="1465">SUM(Z1389:Z1393)</f>
        <v>0</v>
      </c>
      <c r="AA1388" s="18">
        <f t="shared" si="1465"/>
        <v>0</v>
      </c>
      <c r="AB1388" s="94"/>
      <c r="AC1388" s="104"/>
      <c r="AD1388" s="104"/>
    </row>
    <row r="1389" spans="1:30" s="105" customFormat="1" ht="36" x14ac:dyDescent="0.25">
      <c r="A1389" s="99" t="s">
        <v>40</v>
      </c>
      <c r="B1389" s="103" t="s">
        <v>973</v>
      </c>
      <c r="C1389" s="93" t="s">
        <v>974</v>
      </c>
      <c r="D1389" s="52">
        <f t="shared" si="1444"/>
        <v>0</v>
      </c>
      <c r="E1389" s="18"/>
      <c r="F1389" s="18"/>
      <c r="G1389" s="18"/>
      <c r="H1389" s="52">
        <f t="shared" si="1456"/>
        <v>0</v>
      </c>
      <c r="I1389" s="18"/>
      <c r="J1389" s="18"/>
      <c r="K1389" s="18"/>
      <c r="L1389" s="51">
        <f t="shared" si="1458"/>
        <v>0</v>
      </c>
      <c r="M1389" s="18"/>
      <c r="N1389" s="18"/>
      <c r="O1389" s="18"/>
      <c r="P1389" s="51">
        <f t="shared" si="1460"/>
        <v>0</v>
      </c>
      <c r="Q1389" s="18"/>
      <c r="R1389" s="18"/>
      <c r="S1389" s="18"/>
      <c r="T1389" s="51">
        <f t="shared" si="1462"/>
        <v>0</v>
      </c>
      <c r="U1389" s="18"/>
      <c r="V1389" s="18"/>
      <c r="W1389" s="18"/>
      <c r="X1389" s="51">
        <f t="shared" si="1464"/>
        <v>0</v>
      </c>
      <c r="Y1389" s="18"/>
      <c r="Z1389" s="18"/>
      <c r="AA1389" s="18"/>
      <c r="AB1389" s="94"/>
      <c r="AC1389" s="104"/>
      <c r="AD1389" s="104"/>
    </row>
    <row r="1390" spans="1:30" s="105" customFormat="1" ht="36" x14ac:dyDescent="0.25">
      <c r="A1390" s="99" t="s">
        <v>41</v>
      </c>
      <c r="B1390" s="103" t="s">
        <v>446</v>
      </c>
      <c r="C1390" s="93" t="s">
        <v>158</v>
      </c>
      <c r="D1390" s="52">
        <f t="shared" si="1444"/>
        <v>0</v>
      </c>
      <c r="E1390" s="18"/>
      <c r="F1390" s="18"/>
      <c r="G1390" s="18"/>
      <c r="H1390" s="52">
        <f t="shared" si="1456"/>
        <v>0</v>
      </c>
      <c r="I1390" s="18"/>
      <c r="J1390" s="18"/>
      <c r="K1390" s="18"/>
      <c r="L1390" s="51">
        <f t="shared" si="1458"/>
        <v>0</v>
      </c>
      <c r="M1390" s="18"/>
      <c r="N1390" s="18"/>
      <c r="O1390" s="18"/>
      <c r="P1390" s="51">
        <f t="shared" si="1460"/>
        <v>0</v>
      </c>
      <c r="Q1390" s="18"/>
      <c r="R1390" s="18"/>
      <c r="S1390" s="18"/>
      <c r="T1390" s="51">
        <f t="shared" si="1462"/>
        <v>0</v>
      </c>
      <c r="U1390" s="18"/>
      <c r="V1390" s="18"/>
      <c r="W1390" s="18"/>
      <c r="X1390" s="51">
        <f t="shared" si="1464"/>
        <v>0</v>
      </c>
      <c r="Y1390" s="18"/>
      <c r="Z1390" s="18"/>
      <c r="AA1390" s="18"/>
      <c r="AB1390" s="94"/>
      <c r="AC1390" s="104"/>
      <c r="AD1390" s="104"/>
    </row>
    <row r="1391" spans="1:30" s="105" customFormat="1" ht="36" x14ac:dyDescent="0.25">
      <c r="A1391" s="99" t="s">
        <v>43</v>
      </c>
      <c r="B1391" s="103" t="s">
        <v>447</v>
      </c>
      <c r="C1391" s="93" t="s">
        <v>158</v>
      </c>
      <c r="D1391" s="52">
        <f t="shared" si="1444"/>
        <v>0</v>
      </c>
      <c r="E1391" s="18"/>
      <c r="F1391" s="18"/>
      <c r="G1391" s="18"/>
      <c r="H1391" s="52">
        <f t="shared" si="1456"/>
        <v>0</v>
      </c>
      <c r="I1391" s="18"/>
      <c r="J1391" s="18"/>
      <c r="K1391" s="18"/>
      <c r="L1391" s="51">
        <f t="shared" si="1458"/>
        <v>0</v>
      </c>
      <c r="M1391" s="18"/>
      <c r="N1391" s="18"/>
      <c r="O1391" s="18"/>
      <c r="P1391" s="51">
        <f t="shared" si="1460"/>
        <v>0</v>
      </c>
      <c r="Q1391" s="18"/>
      <c r="R1391" s="18"/>
      <c r="S1391" s="18"/>
      <c r="T1391" s="51">
        <f t="shared" si="1462"/>
        <v>0</v>
      </c>
      <c r="U1391" s="18"/>
      <c r="V1391" s="18"/>
      <c r="W1391" s="18"/>
      <c r="X1391" s="51">
        <f t="shared" si="1464"/>
        <v>0</v>
      </c>
      <c r="Y1391" s="18"/>
      <c r="Z1391" s="18"/>
      <c r="AA1391" s="18"/>
      <c r="AB1391" s="94"/>
      <c r="AC1391" s="104"/>
      <c r="AD1391" s="104"/>
    </row>
    <row r="1392" spans="1:30" s="105" customFormat="1" ht="60" x14ac:dyDescent="0.25">
      <c r="A1392" s="99" t="s">
        <v>44</v>
      </c>
      <c r="B1392" s="103" t="s">
        <v>975</v>
      </c>
      <c r="C1392" s="93" t="s">
        <v>976</v>
      </c>
      <c r="D1392" s="52">
        <f t="shared" si="1444"/>
        <v>286.2</v>
      </c>
      <c r="E1392" s="18"/>
      <c r="F1392" s="18"/>
      <c r="G1392" s="18">
        <v>286.2</v>
      </c>
      <c r="H1392" s="52">
        <f t="shared" si="1456"/>
        <v>286.2</v>
      </c>
      <c r="I1392" s="18"/>
      <c r="J1392" s="18"/>
      <c r="K1392" s="18">
        <v>286.2</v>
      </c>
      <c r="L1392" s="51">
        <f t="shared" si="1458"/>
        <v>0</v>
      </c>
      <c r="M1392" s="18"/>
      <c r="N1392" s="18"/>
      <c r="O1392" s="18"/>
      <c r="P1392" s="51">
        <f t="shared" si="1460"/>
        <v>286.2</v>
      </c>
      <c r="Q1392" s="18"/>
      <c r="R1392" s="18"/>
      <c r="S1392" s="18">
        <v>286.2</v>
      </c>
      <c r="T1392" s="51">
        <f t="shared" si="1462"/>
        <v>0</v>
      </c>
      <c r="U1392" s="18"/>
      <c r="V1392" s="18"/>
      <c r="W1392" s="18"/>
      <c r="X1392" s="51">
        <f t="shared" si="1464"/>
        <v>0</v>
      </c>
      <c r="Y1392" s="18"/>
      <c r="Z1392" s="18"/>
      <c r="AA1392" s="18"/>
      <c r="AB1392" s="94"/>
      <c r="AC1392" s="104"/>
      <c r="AD1392" s="104"/>
    </row>
    <row r="1393" spans="1:30" s="105" customFormat="1" ht="60" x14ac:dyDescent="0.25">
      <c r="A1393" s="99" t="s">
        <v>46</v>
      </c>
      <c r="B1393" s="103" t="s">
        <v>977</v>
      </c>
      <c r="C1393" s="93" t="s">
        <v>978</v>
      </c>
      <c r="D1393" s="52">
        <f t="shared" si="1444"/>
        <v>871.4</v>
      </c>
      <c r="E1393" s="18"/>
      <c r="F1393" s="18"/>
      <c r="G1393" s="18">
        <v>871.4</v>
      </c>
      <c r="H1393" s="52">
        <f t="shared" si="1456"/>
        <v>871.4</v>
      </c>
      <c r="I1393" s="18"/>
      <c r="J1393" s="18"/>
      <c r="K1393" s="18">
        <v>871.4</v>
      </c>
      <c r="L1393" s="51">
        <f t="shared" si="1458"/>
        <v>0</v>
      </c>
      <c r="M1393" s="18"/>
      <c r="N1393" s="18"/>
      <c r="O1393" s="18"/>
      <c r="P1393" s="51">
        <f t="shared" si="1460"/>
        <v>871.4</v>
      </c>
      <c r="Q1393" s="18"/>
      <c r="R1393" s="18"/>
      <c r="S1393" s="18">
        <v>871.4</v>
      </c>
      <c r="T1393" s="51">
        <f t="shared" si="1462"/>
        <v>0</v>
      </c>
      <c r="U1393" s="18"/>
      <c r="V1393" s="18"/>
      <c r="W1393" s="18"/>
      <c r="X1393" s="51">
        <f t="shared" si="1464"/>
        <v>0</v>
      </c>
      <c r="Y1393" s="18"/>
      <c r="Z1393" s="18"/>
      <c r="AA1393" s="18"/>
      <c r="AB1393" s="94"/>
      <c r="AC1393" s="104"/>
      <c r="AD1393" s="104"/>
    </row>
    <row r="1394" spans="1:30" s="105" customFormat="1" ht="30" x14ac:dyDescent="0.25">
      <c r="A1394" s="99">
        <v>3</v>
      </c>
      <c r="B1394" s="103" t="s">
        <v>448</v>
      </c>
      <c r="C1394" s="93"/>
      <c r="D1394" s="52">
        <f t="shared" si="1444"/>
        <v>16598.2</v>
      </c>
      <c r="E1394" s="18">
        <f>SUM(E1395:E1396)</f>
        <v>0</v>
      </c>
      <c r="F1394" s="18">
        <f>SUM(F1395:F1396)</f>
        <v>0</v>
      </c>
      <c r="G1394" s="18">
        <f>SUM(G1395:G1396)</f>
        <v>16598.2</v>
      </c>
      <c r="H1394" s="52">
        <f t="shared" si="1456"/>
        <v>16598.2</v>
      </c>
      <c r="I1394" s="18">
        <f>SUM(I1395:I1396)</f>
        <v>0</v>
      </c>
      <c r="J1394" s="18">
        <f>SUM(J1395:J1396)</f>
        <v>0</v>
      </c>
      <c r="K1394" s="18">
        <f>SUM(K1395:K1396)</f>
        <v>16598.2</v>
      </c>
      <c r="L1394" s="51">
        <f t="shared" si="1458"/>
        <v>0</v>
      </c>
      <c r="M1394" s="18">
        <f t="shared" ref="M1394" si="1466">SUM(M1395:M1396)</f>
        <v>0</v>
      </c>
      <c r="N1394" s="18">
        <f>SUM(N1395:N1396)</f>
        <v>0</v>
      </c>
      <c r="O1394" s="18">
        <f>SUM(O1395:O1396)</f>
        <v>0</v>
      </c>
      <c r="P1394" s="51">
        <f t="shared" si="1460"/>
        <v>16598.2</v>
      </c>
      <c r="Q1394" s="18">
        <f>SUM(Q1395:Q1396)</f>
        <v>0</v>
      </c>
      <c r="R1394" s="18">
        <f>SUM(R1395:R1396)</f>
        <v>0</v>
      </c>
      <c r="S1394" s="18">
        <f>SUM(S1395:S1396)</f>
        <v>16598.2</v>
      </c>
      <c r="T1394" s="51">
        <f t="shared" si="1462"/>
        <v>0</v>
      </c>
      <c r="U1394" s="18">
        <f t="shared" ref="U1394:W1394" si="1467">SUM(U1395:U1396)</f>
        <v>0</v>
      </c>
      <c r="V1394" s="18">
        <f t="shared" si="1467"/>
        <v>0</v>
      </c>
      <c r="W1394" s="18">
        <f t="shared" si="1467"/>
        <v>0</v>
      </c>
      <c r="X1394" s="51">
        <f t="shared" si="1464"/>
        <v>0</v>
      </c>
      <c r="Y1394" s="18">
        <f t="shared" ref="Y1394:Z1394" si="1468">SUM(Y1395:Y1396)</f>
        <v>0</v>
      </c>
      <c r="Z1394" s="18">
        <f t="shared" si="1468"/>
        <v>0</v>
      </c>
      <c r="AA1394" s="18">
        <f>SUM(AA1395:AA1396)</f>
        <v>0</v>
      </c>
      <c r="AB1394" s="94"/>
      <c r="AC1394" s="104"/>
      <c r="AD1394" s="104"/>
    </row>
    <row r="1395" spans="1:30" s="105" customFormat="1" ht="36" x14ac:dyDescent="0.25">
      <c r="A1395" s="99" t="s">
        <v>82</v>
      </c>
      <c r="B1395" s="103" t="s">
        <v>449</v>
      </c>
      <c r="C1395" s="93" t="s">
        <v>450</v>
      </c>
      <c r="D1395" s="52">
        <f t="shared" si="1444"/>
        <v>14708.4</v>
      </c>
      <c r="E1395" s="18"/>
      <c r="F1395" s="18"/>
      <c r="G1395" s="18">
        <v>14708.4</v>
      </c>
      <c r="H1395" s="52">
        <f t="shared" si="1456"/>
        <v>14708.4</v>
      </c>
      <c r="I1395" s="18"/>
      <c r="J1395" s="18"/>
      <c r="K1395" s="18">
        <v>14708.4</v>
      </c>
      <c r="L1395" s="51">
        <f t="shared" si="1458"/>
        <v>0</v>
      </c>
      <c r="M1395" s="18"/>
      <c r="N1395" s="18"/>
      <c r="O1395" s="18"/>
      <c r="P1395" s="51">
        <f t="shared" si="1460"/>
        <v>14708.4</v>
      </c>
      <c r="Q1395" s="18"/>
      <c r="R1395" s="18"/>
      <c r="S1395" s="18">
        <v>14708.4</v>
      </c>
      <c r="T1395" s="51">
        <f t="shared" si="1462"/>
        <v>0</v>
      </c>
      <c r="U1395" s="18"/>
      <c r="V1395" s="18"/>
      <c r="W1395" s="18"/>
      <c r="X1395" s="51">
        <f t="shared" si="1464"/>
        <v>0</v>
      </c>
      <c r="Y1395" s="18"/>
      <c r="Z1395" s="18"/>
      <c r="AA1395" s="18"/>
      <c r="AB1395" s="94"/>
      <c r="AC1395" s="104"/>
      <c r="AD1395" s="104"/>
    </row>
    <row r="1396" spans="1:30" s="105" customFormat="1" ht="45" x14ac:dyDescent="0.25">
      <c r="A1396" s="99" t="s">
        <v>84</v>
      </c>
      <c r="B1396" s="103" t="s">
        <v>451</v>
      </c>
      <c r="C1396" s="93" t="s">
        <v>450</v>
      </c>
      <c r="D1396" s="52">
        <f t="shared" si="1444"/>
        <v>1889.8</v>
      </c>
      <c r="E1396" s="18"/>
      <c r="F1396" s="18"/>
      <c r="G1396" s="18">
        <v>1889.8</v>
      </c>
      <c r="H1396" s="52">
        <f t="shared" si="1456"/>
        <v>1889.8</v>
      </c>
      <c r="I1396" s="18"/>
      <c r="J1396" s="18"/>
      <c r="K1396" s="18">
        <v>1889.8</v>
      </c>
      <c r="L1396" s="51">
        <f t="shared" si="1458"/>
        <v>0</v>
      </c>
      <c r="M1396" s="18"/>
      <c r="N1396" s="18"/>
      <c r="O1396" s="18"/>
      <c r="P1396" s="51">
        <f t="shared" si="1460"/>
        <v>1889.8</v>
      </c>
      <c r="Q1396" s="18"/>
      <c r="R1396" s="18"/>
      <c r="S1396" s="18">
        <v>1889.8</v>
      </c>
      <c r="T1396" s="51">
        <f t="shared" si="1462"/>
        <v>0</v>
      </c>
      <c r="U1396" s="18"/>
      <c r="V1396" s="18"/>
      <c r="W1396" s="18"/>
      <c r="X1396" s="51">
        <f t="shared" si="1464"/>
        <v>0</v>
      </c>
      <c r="Y1396" s="18"/>
      <c r="Z1396" s="18"/>
      <c r="AA1396" s="18"/>
      <c r="AB1396" s="94"/>
      <c r="AC1396" s="104"/>
      <c r="AD1396" s="104"/>
    </row>
    <row r="1397" spans="1:30" s="105" customFormat="1" ht="45" x14ac:dyDescent="0.25">
      <c r="A1397" s="99" t="s">
        <v>15</v>
      </c>
      <c r="B1397" s="103" t="s">
        <v>979</v>
      </c>
      <c r="C1397" s="93" t="s">
        <v>976</v>
      </c>
      <c r="D1397" s="52">
        <f t="shared" si="1444"/>
        <v>710</v>
      </c>
      <c r="E1397" s="18">
        <f>E1398</f>
        <v>0</v>
      </c>
      <c r="F1397" s="18">
        <f>F1398</f>
        <v>0</v>
      </c>
      <c r="G1397" s="18">
        <f t="shared" ref="G1397" si="1469">G1398</f>
        <v>710</v>
      </c>
      <c r="H1397" s="52">
        <f t="shared" si="1456"/>
        <v>0</v>
      </c>
      <c r="I1397" s="18">
        <f>I1398</f>
        <v>0</v>
      </c>
      <c r="J1397" s="18">
        <f t="shared" ref="J1397" si="1470">J1398</f>
        <v>0</v>
      </c>
      <c r="K1397" s="18">
        <v>0</v>
      </c>
      <c r="L1397" s="51">
        <f t="shared" si="1458"/>
        <v>0</v>
      </c>
      <c r="M1397" s="18">
        <f>M1398</f>
        <v>0</v>
      </c>
      <c r="N1397" s="18">
        <f t="shared" ref="N1397" si="1471">N1398</f>
        <v>0</v>
      </c>
      <c r="O1397" s="18">
        <v>0</v>
      </c>
      <c r="P1397" s="51">
        <f t="shared" si="1460"/>
        <v>0</v>
      </c>
      <c r="Q1397" s="18">
        <f>Q1398</f>
        <v>0</v>
      </c>
      <c r="R1397" s="18">
        <f t="shared" ref="R1397" si="1472">R1398</f>
        <v>0</v>
      </c>
      <c r="S1397" s="18">
        <v>0</v>
      </c>
      <c r="T1397" s="51">
        <f t="shared" si="1462"/>
        <v>0</v>
      </c>
      <c r="U1397" s="18">
        <f>U1398</f>
        <v>0</v>
      </c>
      <c r="V1397" s="18">
        <f t="shared" ref="V1397" si="1473">V1398</f>
        <v>0</v>
      </c>
      <c r="W1397" s="18">
        <v>0</v>
      </c>
      <c r="X1397" s="51">
        <f t="shared" si="1464"/>
        <v>0</v>
      </c>
      <c r="Y1397" s="18">
        <f>Y1398</f>
        <v>0</v>
      </c>
      <c r="Z1397" s="18">
        <f t="shared" ref="Z1397" si="1474">Z1398</f>
        <v>0</v>
      </c>
      <c r="AA1397" s="18">
        <v>0</v>
      </c>
      <c r="AB1397" s="94"/>
      <c r="AC1397" s="104"/>
      <c r="AD1397" s="104"/>
    </row>
    <row r="1398" spans="1:30" s="105" customFormat="1" ht="36" x14ac:dyDescent="0.25">
      <c r="A1398" s="99" t="s">
        <v>16</v>
      </c>
      <c r="B1398" s="103" t="s">
        <v>980</v>
      </c>
      <c r="C1398" s="93" t="s">
        <v>976</v>
      </c>
      <c r="D1398" s="52">
        <f t="shared" si="1444"/>
        <v>710</v>
      </c>
      <c r="E1398" s="18"/>
      <c r="F1398" s="18"/>
      <c r="G1398" s="18">
        <v>710</v>
      </c>
      <c r="H1398" s="52">
        <f t="shared" si="1456"/>
        <v>0</v>
      </c>
      <c r="I1398" s="18"/>
      <c r="J1398" s="18"/>
      <c r="K1398" s="18"/>
      <c r="L1398" s="51">
        <f t="shared" si="1458"/>
        <v>0</v>
      </c>
      <c r="M1398" s="18"/>
      <c r="N1398" s="18"/>
      <c r="O1398" s="18"/>
      <c r="P1398" s="51">
        <f t="shared" si="1460"/>
        <v>0</v>
      </c>
      <c r="Q1398" s="18"/>
      <c r="R1398" s="18"/>
      <c r="S1398" s="18"/>
      <c r="T1398" s="51">
        <f t="shared" si="1462"/>
        <v>0</v>
      </c>
      <c r="U1398" s="18"/>
      <c r="V1398" s="18"/>
      <c r="W1398" s="18"/>
      <c r="X1398" s="51">
        <f t="shared" si="1464"/>
        <v>0</v>
      </c>
      <c r="Y1398" s="18"/>
      <c r="Z1398" s="18"/>
      <c r="AA1398" s="18"/>
      <c r="AB1398" s="94"/>
      <c r="AC1398" s="104"/>
      <c r="AD1398" s="104"/>
    </row>
    <row r="1399" spans="1:30" s="105" customFormat="1" x14ac:dyDescent="0.25">
      <c r="A1399" s="99"/>
      <c r="B1399" s="106" t="s">
        <v>725</v>
      </c>
      <c r="C1399" s="107"/>
      <c r="D1399" s="51">
        <f>E1399+F1399+G1399</f>
        <v>5818159.1100000003</v>
      </c>
      <c r="E1399" s="17">
        <f>E10+E24+E665+E726+E798+E809+E825+E915+E936+E953+E973+E985+E1016+E1042+E1049+E1058+E1082+E1089+E1216+E1231+E1254</f>
        <v>79809.8</v>
      </c>
      <c r="F1399" s="17">
        <f t="shared" ref="F1399:G1399" si="1475">F10+F24+F665+F726+F798+F809+F825+F915+F936+F953+F973+F985+F1016+F1042+F1049+F1058+F1082+F1089+F1216+F1231+F1254</f>
        <v>2779789.2</v>
      </c>
      <c r="G1399" s="17">
        <f t="shared" si="1475"/>
        <v>2958560.1100000003</v>
      </c>
      <c r="H1399" s="51">
        <f>I1399+J1399+K1399</f>
        <v>4440746</v>
      </c>
      <c r="I1399" s="17">
        <f>I10+I24+I665+I726+I798+I809+I825+I915+I936+I953+I973+I985+I1016+I1042+I1049+I1058+I1082+I1089+I1216+I1231+I1254</f>
        <v>46841</v>
      </c>
      <c r="J1399" s="17">
        <f t="shared" ref="J1399:K1399" si="1476">J10+J24+J665+J726+J798+J809+J825+J915+J936+J953+J973+J985+J1016+J1042+J1049+J1058+J1082+J1089+J1216+J1231+J1254</f>
        <v>2325745.7999999998</v>
      </c>
      <c r="K1399" s="17">
        <f t="shared" si="1476"/>
        <v>2068159.2000000002</v>
      </c>
      <c r="L1399" s="51">
        <f>M1399+N1399+O1399</f>
        <v>5039501.5789999999</v>
      </c>
      <c r="M1399" s="17">
        <f>M10+M24+M665+M726+M798+M809+M825+M915+M936+M953+M973+M985+M1016+M1042+M1049+M1058+M1082+M1089+M1216+M1231+M1254</f>
        <v>46842.3</v>
      </c>
      <c r="N1399" s="17">
        <f t="shared" ref="N1399:O1399" si="1477">N10+N24+N665+N726+N798+N809+N825+N915+N936+N953+N973+N985+N1016+N1042+N1049+N1058+N1082+N1089+N1216+N1231+N1254</f>
        <v>2129524</v>
      </c>
      <c r="O1399" s="17">
        <f t="shared" si="1477"/>
        <v>2863135.2790000001</v>
      </c>
      <c r="P1399" s="51">
        <f ca="1">Q1399+R1399+S1399</f>
        <v>4383688.3</v>
      </c>
      <c r="Q1399" s="17">
        <f>Q10+Q24+Q665+Q726+Q798+Q809+Q825+Q915+Q936+Q953+Q973+Q985+Q1016+Q1042+Q1049+Q1058+Q1082+Q1089+Q1216+Q1231+Q1254</f>
        <v>46020.799999999996</v>
      </c>
      <c r="R1399" s="17">
        <f t="shared" ref="R1399:S1399" ca="1" si="1478">R10+R24+R665+R726+R798+R809+R825+R915+R936+R953+R973+R985+R1016+R1042+R1049+R1058+R1082+R1089+R1216+R1231+R1254</f>
        <v>2313818.7999999998</v>
      </c>
      <c r="S1399" s="17">
        <f t="shared" si="1478"/>
        <v>2023848.7000000002</v>
      </c>
      <c r="T1399" s="51">
        <f>U1399+V1399+W1399</f>
        <v>4457983.62</v>
      </c>
      <c r="U1399" s="17">
        <f>U10+U24+U665+U726+U798+U809+U825+U915+U936+U953+U973+U985+U1016+U1042+U1049+U1058+U1082+U1089+U1216+U1231+U1254</f>
        <v>46827.799999999996</v>
      </c>
      <c r="V1399" s="17">
        <f t="shared" ref="V1399:W1399" si="1479">V10+V24+V665+V726+V798+V809+V825+V915+V936+V953+V973+V985+V1016+V1042+V1049+V1058+V1082+V1089+V1216+V1231+V1254</f>
        <v>1988279.7</v>
      </c>
      <c r="W1399" s="17">
        <f t="shared" si="1479"/>
        <v>2422876.12</v>
      </c>
      <c r="X1399" s="51">
        <f>Y1399+Z1399+AA1399</f>
        <v>4303668.92</v>
      </c>
      <c r="Y1399" s="17">
        <f>Y10+Y24+Y665+Y726+Y798+Y809+Y825+Y915+Y936+Y953+Y973+Y985+Y1016+Y1042+Y1049+Y1058+Y1082+Y1089+Y1216+Y1231+Y1254</f>
        <v>43165.1</v>
      </c>
      <c r="Z1399" s="17">
        <f t="shared" ref="Z1399:AA1399" si="1480">Z10+Z24+Z665+Z726+Z798+Z809+Z825+Z915+Z936+Z953+Z973+Z985+Z1016+Z1042+Z1049+Z1058+Z1082+Z1089+Z1216+Z1231+Z1254</f>
        <v>1897333.9</v>
      </c>
      <c r="AA1399" s="17">
        <f t="shared" si="1480"/>
        <v>2363169.9200000004</v>
      </c>
      <c r="AB1399" s="94"/>
      <c r="AC1399" s="104"/>
      <c r="AD1399" s="104"/>
    </row>
    <row r="1401" spans="1:30" x14ac:dyDescent="0.25">
      <c r="L1401" s="110"/>
    </row>
    <row r="1402" spans="1:30" x14ac:dyDescent="0.25">
      <c r="O1402" s="111"/>
    </row>
  </sheetData>
  <autoFilter ref="A4:AB66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9" showButton="0"/>
    <filterColumn colId="20" showButton="0"/>
    <filterColumn colId="21" showButton="0"/>
  </autoFilter>
  <mergeCells count="77">
    <mergeCell ref="Y6:Y8"/>
    <mergeCell ref="Z6:Z8"/>
    <mergeCell ref="AA6:AA8"/>
    <mergeCell ref="B20:B21"/>
    <mergeCell ref="A2:W2"/>
    <mergeCell ref="A4:A8"/>
    <mergeCell ref="B4:B8"/>
    <mergeCell ref="C4:C8"/>
    <mergeCell ref="D4:G4"/>
    <mergeCell ref="H4:O4"/>
    <mergeCell ref="D6:D8"/>
    <mergeCell ref="P4:W4"/>
    <mergeCell ref="P6:P8"/>
    <mergeCell ref="Q6:Q8"/>
    <mergeCell ref="R6:R8"/>
    <mergeCell ref="S6:S8"/>
    <mergeCell ref="P5:S5"/>
    <mergeCell ref="A109:A120"/>
    <mergeCell ref="B109:B120"/>
    <mergeCell ref="M6:M8"/>
    <mergeCell ref="N6:N8"/>
    <mergeCell ref="O6:O8"/>
    <mergeCell ref="H6:H8"/>
    <mergeCell ref="I6:I8"/>
    <mergeCell ref="J6:J8"/>
    <mergeCell ref="K6:K8"/>
    <mergeCell ref="L6:L8"/>
    <mergeCell ref="E6:E8"/>
    <mergeCell ref="F6:F8"/>
    <mergeCell ref="G6:G8"/>
    <mergeCell ref="A27:A29"/>
    <mergeCell ref="B27:B29"/>
    <mergeCell ref="AB231:AB235"/>
    <mergeCell ref="W6:W8"/>
    <mergeCell ref="B56:B62"/>
    <mergeCell ref="AB64:AB66"/>
    <mergeCell ref="B75:B78"/>
    <mergeCell ref="T6:T8"/>
    <mergeCell ref="U6:U8"/>
    <mergeCell ref="V6:V8"/>
    <mergeCell ref="AB4:AB8"/>
    <mergeCell ref="D5:G5"/>
    <mergeCell ref="H5:K5"/>
    <mergeCell ref="L5:O5"/>
    <mergeCell ref="T5:W5"/>
    <mergeCell ref="X4:AA4"/>
    <mergeCell ref="X5:AA5"/>
    <mergeCell ref="X6:X8"/>
    <mergeCell ref="A174:A176"/>
    <mergeCell ref="B174:B176"/>
    <mergeCell ref="AB217:AB229"/>
    <mergeCell ref="A178:A179"/>
    <mergeCell ref="B178:B179"/>
    <mergeCell ref="A180:A181"/>
    <mergeCell ref="B180:B181"/>
    <mergeCell ref="A198:A199"/>
    <mergeCell ref="B198:B199"/>
    <mergeCell ref="A217:A218"/>
    <mergeCell ref="B217:B218"/>
    <mergeCell ref="B372:B373"/>
    <mergeCell ref="A372:A373"/>
    <mergeCell ref="B374:B375"/>
    <mergeCell ref="A374:A375"/>
    <mergeCell ref="A325:A327"/>
    <mergeCell ref="B325:B327"/>
    <mergeCell ref="A441:A443"/>
    <mergeCell ref="B441:B443"/>
    <mergeCell ref="A586:A588"/>
    <mergeCell ref="B586:B588"/>
    <mergeCell ref="A589:A593"/>
    <mergeCell ref="B589:B593"/>
    <mergeCell ref="AB1050:AB1051"/>
    <mergeCell ref="AB1052:AB1054"/>
    <mergeCell ref="B600:B603"/>
    <mergeCell ref="B605:B606"/>
    <mergeCell ref="A610:A611"/>
    <mergeCell ref="B610:B611"/>
  </mergeCells>
  <pageMargins left="0.70866141732283472" right="0.70866141732283472" top="0.74803149606299213" bottom="0.74803149606299213" header="0.31496062992125984" footer="0.31496062992125984"/>
  <pageSetup paperSize="8" scale="3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2025-2027</vt:lpstr>
      <vt:lpstr>'2025-2027'!_Hlk168578686</vt:lpstr>
      <vt:lpstr>'2025-2027'!_Hlk168579083</vt:lpstr>
      <vt:lpstr>'2025-2027'!_Hlk168580442</vt:lpstr>
      <vt:lpstr>'2025-2027'!Заголовки_для_печати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Мусиенко Н.А.</dc:creator>
  <cp:lastModifiedBy>Колесникова О.М.</cp:lastModifiedBy>
  <cp:lastPrinted>2024-07-25T09:23:10Z</cp:lastPrinted>
  <dcterms:created xsi:type="dcterms:W3CDTF">2022-10-10T10:10:31Z</dcterms:created>
  <dcterms:modified xsi:type="dcterms:W3CDTF">2024-07-25T09:24:00Z</dcterms:modified>
</cp:coreProperties>
</file>